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tabRatio="981" activeTab="0"/>
  </bookViews>
  <sheets>
    <sheet name="封面" sheetId="1" r:id="rId1"/>
    <sheet name="1.财政拨款收支总表" sheetId="2" r:id="rId2"/>
    <sheet name="2.一般公共预算支出表" sheetId="3" r:id="rId3"/>
    <sheet name="3.一般公共预算基本支出表" sheetId="4" r:id="rId4"/>
    <sheet name="4.一般公共预算“三公”经费支出表" sheetId="5" r:id="rId5"/>
    <sheet name="5.政府性基金预算支出表" sheetId="6" r:id="rId6"/>
    <sheet name="6.部门收支总表" sheetId="7" r:id="rId7"/>
    <sheet name="7.部门收入总表" sheetId="8" r:id="rId8"/>
    <sheet name="8.部门支出总表" sheetId="9" r:id="rId9"/>
  </sheets>
  <definedNames/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B7" authorId="0">
      <text>
        <r>
          <rPr>
            <b/>
            <sz val="10"/>
            <rFont val="宋体"/>
            <family val="0"/>
          </rPr>
          <t>1、必须与表二（一般公共预算支出表）所有科目预算数之和一致；
2、必须与表七（部门收支总表）本年收入项目中一般公共预算拨款收入预算数一致</t>
        </r>
        <r>
          <rPr>
            <b/>
            <sz val="12"/>
            <rFont val="宋体"/>
            <family val="0"/>
          </rPr>
          <t xml:space="preserve">
</t>
        </r>
      </text>
    </comment>
    <comment ref="B8" authorId="0">
      <text>
        <r>
          <rPr>
            <b/>
            <sz val="9"/>
            <rFont val="宋体"/>
            <family val="0"/>
          </rPr>
          <t xml:space="preserve">必须与表七（部门收支总表）本年收入项目中政府性基金预算拨款收入预算数一致
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D70" authorId="0">
      <text>
        <r>
          <rPr>
            <b/>
            <sz val="9"/>
            <rFont val="宋体"/>
            <family val="0"/>
          </rPr>
          <t xml:space="preserve">必须与表一（财政拨款收支总表）中本年收入一般公共预算拨款预算数一致
</t>
        </r>
      </text>
    </comment>
    <comment ref="E70" authorId="0">
      <text>
        <r>
          <rPr>
            <b/>
            <sz val="9"/>
            <rFont val="宋体"/>
            <family val="0"/>
          </rPr>
          <t xml:space="preserve">必须与表三（一般公共预算基本支出表）中总合计数一致
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C28" authorId="0">
      <text>
        <r>
          <rPr>
            <b/>
            <sz val="9"/>
            <rFont val="宋体"/>
            <family val="0"/>
          </rPr>
          <t>应与表二（一般公共预算支出表）基本支出合计数一致</t>
        </r>
      </text>
    </comment>
  </commentList>
</comments>
</file>

<file path=xl/comments7.xml><?xml version="1.0" encoding="utf-8"?>
<comments xmlns="http://schemas.openxmlformats.org/spreadsheetml/2006/main">
  <authors>
    <author>作者</author>
  </authors>
  <commentList>
    <comment ref="B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该列数据应与表七各收入来源数据一一对应</t>
        </r>
      </text>
    </comment>
    <comment ref="B6" authorId="0">
      <text>
        <r>
          <rPr>
            <b/>
            <sz val="9"/>
            <rFont val="宋体"/>
            <family val="0"/>
          </rPr>
          <t>应与表一本年收入项目中一般公共预算拨款收入预算数一致</t>
        </r>
      </text>
    </comment>
    <comment ref="B8" authorId="0">
      <text>
        <r>
          <rPr>
            <b/>
            <sz val="9"/>
            <rFont val="宋体"/>
            <family val="0"/>
          </rPr>
          <t>应与表一本年收入项目中政府性基金预算拨款收入预算数一致</t>
        </r>
      </text>
    </comment>
    <comment ref="D28" authorId="0">
      <text>
        <r>
          <rPr>
            <b/>
            <sz val="9"/>
            <rFont val="宋体"/>
            <family val="0"/>
          </rPr>
          <t>应与表八（部门支出总表）总合计数一致</t>
        </r>
      </text>
    </comment>
  </commentList>
</comments>
</file>

<file path=xl/comments8.xml><?xml version="1.0" encoding="utf-8"?>
<comments xmlns="http://schemas.openxmlformats.org/spreadsheetml/2006/main">
  <authors>
    <author>作者</author>
  </authors>
  <commentList>
    <comment ref="B6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该行数据应与表六收入项目预算数一一对应
</t>
        </r>
      </text>
    </comment>
  </commentList>
</comments>
</file>

<file path=xl/comments9.xml><?xml version="1.0" encoding="utf-8"?>
<comments xmlns="http://schemas.openxmlformats.org/spreadsheetml/2006/main">
  <authors>
    <author>作者</author>
  </authors>
  <commentList>
    <comment ref="C73" authorId="0">
      <text>
        <r>
          <rPr>
            <b/>
            <sz val="9"/>
            <rFont val="宋体"/>
            <family val="0"/>
          </rPr>
          <t xml:space="preserve">应与表六（部门收支总表）的本年支出合计数一致
</t>
        </r>
      </text>
    </comment>
  </commentList>
</comments>
</file>

<file path=xl/sharedStrings.xml><?xml version="1.0" encoding="utf-8"?>
<sst xmlns="http://schemas.openxmlformats.org/spreadsheetml/2006/main" count="398" uniqueCount="253">
  <si>
    <t>收入</t>
  </si>
  <si>
    <t>项目</t>
  </si>
  <si>
    <t>预算数</t>
  </si>
  <si>
    <t>合计</t>
  </si>
  <si>
    <t>一般公共预算</t>
  </si>
  <si>
    <t>政府性基金预算</t>
  </si>
  <si>
    <t>财政拨款收支总表</t>
  </si>
  <si>
    <t>单位：万元</t>
  </si>
  <si>
    <t>支出</t>
  </si>
  <si>
    <t>一、本年收入</t>
  </si>
  <si>
    <t>（一）一般公共预算拨款</t>
  </si>
  <si>
    <t>（二）政府性基金预算拨款</t>
  </si>
  <si>
    <t>一、本年支出</t>
  </si>
  <si>
    <t>二、上年结转</t>
  </si>
  <si>
    <t>收入总计</t>
  </si>
  <si>
    <t>支出总计</t>
  </si>
  <si>
    <t>部门公开表1</t>
  </si>
  <si>
    <t>功能分类科目</t>
  </si>
  <si>
    <t>科目编码</t>
  </si>
  <si>
    <t>科目名称</t>
  </si>
  <si>
    <t>执行数</t>
  </si>
  <si>
    <t>小计</t>
  </si>
  <si>
    <t>基本支出</t>
  </si>
  <si>
    <t>项目支出</t>
  </si>
  <si>
    <t>年初预算数</t>
  </si>
  <si>
    <t>2015年执行数</t>
  </si>
  <si>
    <t>2016年预算数</t>
  </si>
  <si>
    <t>增减额</t>
  </si>
  <si>
    <t>增减%</t>
  </si>
  <si>
    <t>部门公开表2</t>
  </si>
  <si>
    <t>一般公共预算“三公”经费支出表</t>
  </si>
  <si>
    <t>合计</t>
  </si>
  <si>
    <t>单位：万元</t>
  </si>
  <si>
    <t>科目编码</t>
  </si>
  <si>
    <t>科目名称</t>
  </si>
  <si>
    <t>本年政府性基金预算支出</t>
  </si>
  <si>
    <t>基本支出</t>
  </si>
  <si>
    <t>项目支出</t>
  </si>
  <si>
    <t>部门公开表6</t>
  </si>
  <si>
    <t>用事业基金弥补收支差额</t>
  </si>
  <si>
    <t>上年结转</t>
  </si>
  <si>
    <t>科目</t>
  </si>
  <si>
    <t>一般公共预算拨款收入</t>
  </si>
  <si>
    <t>政府性基金预算拨款收入</t>
  </si>
  <si>
    <t>金额</t>
  </si>
  <si>
    <t>其中：教育收费</t>
  </si>
  <si>
    <t>事业收入</t>
  </si>
  <si>
    <t>事业单位经营收入</t>
  </si>
  <si>
    <t>上级补助收入</t>
  </si>
  <si>
    <t>其他收入</t>
  </si>
  <si>
    <t>部门公开表7</t>
  </si>
  <si>
    <t>合计</t>
  </si>
  <si>
    <t>事业单位经营支出</t>
  </si>
  <si>
    <t>部门公开表8</t>
  </si>
  <si>
    <t>部门公开表5</t>
  </si>
  <si>
    <t>2016年预算数比2015年执行数</t>
  </si>
  <si>
    <t>一般公共预算支出表</t>
  </si>
  <si>
    <t>政府性基金预算支出表</t>
  </si>
  <si>
    <t>部门支出总表</t>
  </si>
  <si>
    <t>部门收入总表</t>
  </si>
  <si>
    <t>合计</t>
  </si>
  <si>
    <t>单位：万元</t>
  </si>
  <si>
    <t>部门公开表4</t>
  </si>
  <si>
    <t>部门：</t>
  </si>
  <si>
    <t>2015年预算数</t>
  </si>
  <si>
    <t>2015年预算执行数</t>
  </si>
  <si>
    <t>2016年预算数</t>
  </si>
  <si>
    <t>因公出国(境)费</t>
  </si>
  <si>
    <t>公务用车购置及运行费</t>
  </si>
  <si>
    <t>公务接待费</t>
  </si>
  <si>
    <t>小计</t>
  </si>
  <si>
    <t>公务用车购置费</t>
  </si>
  <si>
    <t>公务用车运行费</t>
  </si>
  <si>
    <t>单位：万元</t>
  </si>
  <si>
    <t>收入</t>
  </si>
  <si>
    <t>项目</t>
  </si>
  <si>
    <t>本年支出合计</t>
  </si>
  <si>
    <t>收入总计</t>
  </si>
  <si>
    <t>支出总计</t>
  </si>
  <si>
    <t>单位名称：</t>
  </si>
  <si>
    <t>支出</t>
  </si>
  <si>
    <t>预算数</t>
  </si>
  <si>
    <t>一、一般公共服务支出</t>
  </si>
  <si>
    <t>二、国防支出</t>
  </si>
  <si>
    <t>三、公共安全支出</t>
  </si>
  <si>
    <t>四、教育支出</t>
  </si>
  <si>
    <t>三、专款专用资金收入</t>
  </si>
  <si>
    <t>五、科学技术支出</t>
  </si>
  <si>
    <t>六、文化体育与传媒支出</t>
  </si>
  <si>
    <t>四、事业收入</t>
  </si>
  <si>
    <t>七、社会保障和就业支出</t>
  </si>
  <si>
    <t>八、医疗卫生与计划生育支出</t>
  </si>
  <si>
    <t>五、事业单位经营收入</t>
  </si>
  <si>
    <t>九、节能环保支出</t>
  </si>
  <si>
    <t>十、城乡社区支出</t>
  </si>
  <si>
    <t>六、其他收入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</si>
  <si>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</si>
  <si>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</si>
  <si>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</si>
  <si>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</si>
  <si>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</si>
  <si>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</si>
  <si>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</si>
  <si>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</si>
  <si>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十九、其他支出</t>
  </si>
  <si>
    <t>二十、债务付息支出</t>
  </si>
  <si>
    <t>本年收入合计</t>
  </si>
  <si>
    <t>七、上级补助收入</t>
  </si>
  <si>
    <t>二十一、上缴上级支出</t>
  </si>
  <si>
    <t>八、附属单位上缴收入</t>
  </si>
  <si>
    <t>九、用事业基金弥补收支差额</t>
  </si>
  <si>
    <t>二十三、结转下年</t>
  </si>
  <si>
    <t>十、上年结转结余</t>
  </si>
  <si>
    <t>部门公开表3</t>
  </si>
  <si>
    <t>一般公共预算基本支出表</t>
  </si>
  <si>
    <t>单位：万元</t>
  </si>
  <si>
    <t>经济分类科目</t>
  </si>
  <si>
    <t>2016年基本支出</t>
  </si>
  <si>
    <t>科目编码</t>
  </si>
  <si>
    <t>科目名称</t>
  </si>
  <si>
    <t>合计</t>
  </si>
  <si>
    <t>人员经费</t>
  </si>
  <si>
    <t>公用经费</t>
  </si>
  <si>
    <t>部门收支总表</t>
  </si>
  <si>
    <t>专款专用资金收入</t>
  </si>
  <si>
    <t>一、一般公共预算拨款收入</t>
  </si>
  <si>
    <t>二、政府性基金预算拨款收入</t>
  </si>
  <si>
    <t>二十二、对附属单位补助支出</t>
  </si>
  <si>
    <t>单位：万元</t>
  </si>
  <si>
    <t>二、结转下年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</si>
  <si>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</si>
  <si>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</si>
  <si>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</si>
  <si>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</si>
  <si>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</si>
  <si>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</si>
  <si>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</si>
  <si>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</si>
  <si>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</si>
  <si>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</si>
  <si>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</si>
  <si>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</si>
  <si>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</si>
  <si>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</si>
  <si>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</si>
  <si>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</si>
  <si>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</si>
  <si>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</si>
  <si>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十九、其他支出</t>
  </si>
  <si>
    <t>二十、债务付息支出</t>
  </si>
  <si>
    <t>二十一、债务发行费用支出</t>
  </si>
  <si>
    <t>（三）上级补助收入</t>
  </si>
  <si>
    <t>一般公共服务支出</t>
  </si>
  <si>
    <t xml:space="preserve">   商贸事务</t>
  </si>
  <si>
    <t xml:space="preserve">      行政运行</t>
  </si>
  <si>
    <t xml:space="preserve">     一般行政管理事务</t>
  </si>
  <si>
    <t xml:space="preserve"> 社会保障和就业支出</t>
  </si>
  <si>
    <t xml:space="preserve">   行政事业单位离退休</t>
  </si>
  <si>
    <t xml:space="preserve">     归口管理的行政单位离退休</t>
  </si>
  <si>
    <t xml:space="preserve">    事业单位离退休</t>
  </si>
  <si>
    <t xml:space="preserve">      其他事业单位离退休</t>
  </si>
  <si>
    <t xml:space="preserve">    抚恤</t>
  </si>
  <si>
    <t xml:space="preserve"> 医疗卫生与计划生育支出</t>
  </si>
  <si>
    <t xml:space="preserve">   医疗保障</t>
  </si>
  <si>
    <t xml:space="preserve">     行政单位医疗</t>
  </si>
  <si>
    <t xml:space="preserve">    计划生育事务</t>
  </si>
  <si>
    <t xml:space="preserve">     计划生育服务</t>
  </si>
  <si>
    <t xml:space="preserve"> 住房保障支出</t>
  </si>
  <si>
    <t xml:space="preserve">   住房改革支出</t>
  </si>
  <si>
    <t xml:space="preserve">      住房公积金</t>
  </si>
  <si>
    <t xml:space="preserve">       其他单位住房公积金</t>
  </si>
  <si>
    <t xml:space="preserve"> 在乡复员、退伍军人生活补助</t>
  </si>
  <si>
    <t xml:space="preserve">  20604  技术研究与开发</t>
  </si>
  <si>
    <t xml:space="preserve">     国内贸易管理</t>
  </si>
  <si>
    <t xml:space="preserve">     招商引资</t>
  </si>
  <si>
    <t xml:space="preserve">     其他商贸事务支出</t>
  </si>
  <si>
    <t xml:space="preserve"> 科学技术支出</t>
  </si>
  <si>
    <t xml:space="preserve">  企业改革补助</t>
  </si>
  <si>
    <t xml:space="preserve">     企业关闭破产补助</t>
  </si>
  <si>
    <t xml:space="preserve">     应用技术研究与开发</t>
  </si>
  <si>
    <t xml:space="preserve">     产业技术研究与开发</t>
  </si>
  <si>
    <t xml:space="preserve">    其他技术研究与开发支出</t>
  </si>
  <si>
    <t xml:space="preserve">   科学技术普及</t>
  </si>
  <si>
    <t xml:space="preserve">     其他科学技术普及支出</t>
  </si>
  <si>
    <t xml:space="preserve">  节能环保支出</t>
  </si>
  <si>
    <t xml:space="preserve">    能源节约利用</t>
  </si>
  <si>
    <t xml:space="preserve">      能源节约利用</t>
  </si>
  <si>
    <t xml:space="preserve"> 城乡社区支出</t>
  </si>
  <si>
    <t xml:space="preserve">   国有土地使用权出让收入及对应专项债务收入安排的支出</t>
  </si>
  <si>
    <t xml:space="preserve"> 资源勘探信息等支出</t>
  </si>
  <si>
    <t xml:space="preserve">     土地开发支出</t>
  </si>
  <si>
    <t xml:space="preserve">  制造业</t>
  </si>
  <si>
    <t xml:space="preserve">     其他制造业支出</t>
  </si>
  <si>
    <t xml:space="preserve">   工业和信息产业监管</t>
  </si>
  <si>
    <t xml:space="preserve">     无线电监管</t>
  </si>
  <si>
    <t xml:space="preserve">     其他工业和信息产业监管支出</t>
  </si>
  <si>
    <t xml:space="preserve">     中小企业发展专项</t>
  </si>
  <si>
    <t xml:space="preserve">   支持中小企业发展和管理支出</t>
  </si>
  <si>
    <t xml:space="preserve">   其他资源勘探信息等支出</t>
  </si>
  <si>
    <t xml:space="preserve">     其他资源勘探信息等支出</t>
  </si>
  <si>
    <t xml:space="preserve"> 商业服务业等支出</t>
  </si>
  <si>
    <t xml:space="preserve">   商业流通事务</t>
  </si>
  <si>
    <t xml:space="preserve">     其他商业流通事务支出</t>
  </si>
  <si>
    <t xml:space="preserve">   涉外发展服务支出</t>
  </si>
  <si>
    <t xml:space="preserve"> 其他支出</t>
  </si>
  <si>
    <t xml:space="preserve">   其他支出</t>
  </si>
  <si>
    <t xml:space="preserve">      其他支出</t>
  </si>
  <si>
    <t xml:space="preserve">     其他涉外发展服务支出</t>
  </si>
  <si>
    <t xml:space="preserve"> 工资福利支出</t>
  </si>
  <si>
    <t xml:space="preserve">  基本工资</t>
  </si>
  <si>
    <t xml:space="preserve">    津贴补贴</t>
  </si>
  <si>
    <t xml:space="preserve">   奖金</t>
  </si>
  <si>
    <t xml:space="preserve">   社会保障缴费</t>
  </si>
  <si>
    <t xml:space="preserve">   其他工资福利支出</t>
  </si>
  <si>
    <t xml:space="preserve">  商品和服务支出</t>
  </si>
  <si>
    <t xml:space="preserve">   办公费</t>
  </si>
  <si>
    <t xml:space="preserve">  水费</t>
  </si>
  <si>
    <t xml:space="preserve">   电费</t>
  </si>
  <si>
    <t xml:space="preserve">    邮电费</t>
  </si>
  <si>
    <t xml:space="preserve">   公务接待费</t>
  </si>
  <si>
    <t xml:space="preserve">    公务用车运行维护费</t>
  </si>
  <si>
    <t xml:space="preserve">  其他交通费用</t>
  </si>
  <si>
    <t xml:space="preserve">   其他商品和服务支出</t>
  </si>
  <si>
    <t xml:space="preserve">  对个人和家庭的补助</t>
  </si>
  <si>
    <t xml:space="preserve">   离休费</t>
  </si>
  <si>
    <t xml:space="preserve">    退休费</t>
  </si>
  <si>
    <t xml:space="preserve">   奖励金</t>
  </si>
  <si>
    <t xml:space="preserve">   住房公积金</t>
  </si>
  <si>
    <t>城乡社区支出</t>
  </si>
  <si>
    <t xml:space="preserve">  国有土地使用权出让收入及对应专项债务收入安排的支出</t>
  </si>
  <si>
    <t xml:space="preserve">    土地开发支出</t>
  </si>
  <si>
    <t>知识产权事务</t>
  </si>
  <si>
    <t>其他知识产权事务支出</t>
  </si>
  <si>
    <t>教育支出</t>
  </si>
  <si>
    <t>进修及培训</t>
  </si>
  <si>
    <t>培训支出</t>
  </si>
  <si>
    <t xml:space="preserve"> 科学技术管理事务</t>
  </si>
  <si>
    <t>行政运行</t>
  </si>
  <si>
    <t xml:space="preserve">    技术研究与开发</t>
  </si>
  <si>
    <t>科技条件与服务</t>
  </si>
  <si>
    <t>技术创新服务体系</t>
  </si>
  <si>
    <t xml:space="preserve">     其他科学技术普及支出</t>
  </si>
  <si>
    <t>其他科学技术支出</t>
  </si>
  <si>
    <t>科技奖励</t>
  </si>
  <si>
    <t>死亡抚恤</t>
  </si>
  <si>
    <t>退役安置</t>
  </si>
  <si>
    <t>其他退役安置支出</t>
  </si>
  <si>
    <t>合     计</t>
  </si>
  <si>
    <t xml:space="preserve">  企业改革补助</t>
  </si>
  <si>
    <t>工业和信息产业支持</t>
  </si>
  <si>
    <r>
      <t xml:space="preserve">  2016  </t>
    </r>
    <r>
      <rPr>
        <b/>
        <sz val="14"/>
        <rFont val="仿宋_GB2312"/>
        <family val="3"/>
      </rPr>
      <t>年度鹤山市科工商务局预算公开</t>
    </r>
  </si>
  <si>
    <t>第二部分 2016年鹤山市科工商务局部门预算表</t>
  </si>
  <si>
    <t>一般公共服务支出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</si>
</sst>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#,##0;&quot; &quot;\-#,##0"/>
    <numFmt numFmtId="177" formatCode="&quot; &quot;#,##0;[Red]&quot; &quot;\-#,##0"/>
    <numFmt numFmtId="178" formatCode="&quot; &quot;#,##0.00;&quot; &quot;\-#,##0.00"/>
    <numFmt numFmtId="179" formatCode="&quot; &quot;#,##0.00;[Red]&quot; &quot;\-#,##0.00"/>
    <numFmt numFmtId="180" formatCode="_ &quot; &quot;* #,##0_ ;_ &quot; &quot;* \-#,##0_ ;_ &quot; &quot;* &quot;-&quot;_ ;_ @_ "/>
    <numFmt numFmtId="181" formatCode="_ &quot; &quot;* #,##0.00_ ;_ &quot; &quot;* \-#,##0.00_ ;_ &quot; &quot;* &quot;-&quot;??_ ;_ @_ "/>
    <numFmt numFmtId="182" formatCode="0.00_ "/>
    <numFmt numFmtId="183" formatCode="#,##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 "/>
    <numFmt numFmtId="189" formatCode="0.0000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u val="single"/>
      <sz val="14"/>
      <name val="仿宋_GB2312"/>
      <family val="3"/>
    </font>
    <font>
      <b/>
      <sz val="14"/>
      <name val="仿宋_GB2312"/>
      <family val="3"/>
    </font>
    <font>
      <b/>
      <sz val="2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黑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7"/>
      <color indexed="8"/>
      <name val="宋体"/>
      <family val="0"/>
    </font>
    <font>
      <b/>
      <sz val="7"/>
      <color indexed="8"/>
      <name val="宋体"/>
      <family val="0"/>
    </font>
    <font>
      <sz val="7.5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u val="single"/>
      <sz val="14.3"/>
      <color indexed="12"/>
      <name val="宋体"/>
      <family val="0"/>
    </font>
    <font>
      <u val="single"/>
      <sz val="14.3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22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21" borderId="8" applyNumberFormat="0" applyAlignment="0" applyProtection="0"/>
    <xf numFmtId="0" fontId="53" fillId="30" borderId="5" applyNumberFormat="0" applyAlignment="0" applyProtection="0"/>
    <xf numFmtId="0" fontId="21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18"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0" fontId="1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10" fontId="12" fillId="0" borderId="10" xfId="0" applyNumberFormat="1" applyFont="1" applyBorder="1" applyAlignment="1">
      <alignment vertical="center"/>
    </xf>
    <xf numFmtId="182" fontId="0" fillId="0" borderId="0" xfId="0" applyNumberFormat="1" applyAlignment="1">
      <alignment horizontal="right" vertical="center"/>
    </xf>
    <xf numFmtId="0" fontId="12" fillId="0" borderId="0" xfId="0" applyFont="1" applyAlignment="1">
      <alignment horizontal="right" vertical="center"/>
    </xf>
    <xf numFmtId="182" fontId="12" fillId="0" borderId="10" xfId="0" applyNumberFormat="1" applyFont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2" fontId="12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left" vertical="center"/>
    </xf>
    <xf numFmtId="182" fontId="12" fillId="0" borderId="0" xfId="0" applyNumberFormat="1" applyFont="1" applyAlignment="1">
      <alignment vertical="center"/>
    </xf>
    <xf numFmtId="182" fontId="12" fillId="0" borderId="10" xfId="0" applyNumberFormat="1" applyFont="1" applyBorder="1" applyAlignment="1">
      <alignment horizontal="center" vertical="center"/>
    </xf>
    <xf numFmtId="182" fontId="12" fillId="0" borderId="10" xfId="0" applyNumberFormat="1" applyFont="1" applyBorder="1" applyAlignment="1">
      <alignment vertical="center"/>
    </xf>
    <xf numFmtId="0" fontId="0" fillId="0" borderId="0" xfId="0" applyNumberFormat="1" applyAlignment="1">
      <alignment horizontal="right" vertical="center"/>
    </xf>
    <xf numFmtId="0" fontId="12" fillId="0" borderId="10" xfId="0" applyNumberFormat="1" applyFont="1" applyBorder="1" applyAlignment="1">
      <alignment horizontal="center" vertical="center" wrapText="1"/>
    </xf>
    <xf numFmtId="182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182" fontId="1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82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182" fontId="15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center" vertical="center"/>
    </xf>
    <xf numFmtId="182" fontId="1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182" fontId="12" fillId="0" borderId="0" xfId="0" applyNumberFormat="1" applyFont="1" applyAlignment="1">
      <alignment horizontal="left" vertical="center"/>
    </xf>
    <xf numFmtId="182" fontId="15" fillId="0" borderId="0" xfId="0" applyNumberFormat="1" applyFont="1" applyAlignment="1">
      <alignment horizontal="left" vertical="center"/>
    </xf>
    <xf numFmtId="182" fontId="16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/>
    </xf>
    <xf numFmtId="182" fontId="15" fillId="0" borderId="10" xfId="0" applyNumberFormat="1" applyFont="1" applyBorder="1" applyAlignment="1">
      <alignment horizontal="right" vertical="center"/>
    </xf>
    <xf numFmtId="182" fontId="17" fillId="0" borderId="0" xfId="0" applyNumberFormat="1" applyFont="1" applyAlignment="1">
      <alignment horizontal="right" vertical="center"/>
    </xf>
    <xf numFmtId="182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vertical="center"/>
      <protection/>
    </xf>
    <xf numFmtId="43" fontId="7" fillId="0" borderId="10" xfId="50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left" vertical="center" indent="2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43" fontId="8" fillId="0" borderId="10" xfId="50" applyFont="1" applyFill="1" applyBorder="1" applyAlignment="1" applyProtection="1">
      <alignment horizontal="center" vertical="center"/>
      <protection/>
    </xf>
    <xf numFmtId="43" fontId="8" fillId="0" borderId="10" xfId="50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8" fillId="32" borderId="10" xfId="0" applyNumberFormat="1" applyFont="1" applyFill="1" applyBorder="1" applyAlignment="1" applyProtection="1">
      <alignment horizontal="center" vertical="center"/>
      <protection/>
    </xf>
    <xf numFmtId="43" fontId="8" fillId="32" borderId="10" xfId="50" applyFont="1" applyFill="1" applyBorder="1" applyAlignment="1" applyProtection="1">
      <alignment horizontal="right" vertical="center"/>
      <protection/>
    </xf>
    <xf numFmtId="0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17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43" fontId="15" fillId="0" borderId="10" xfId="50" applyFont="1" applyBorder="1" applyAlignment="1">
      <alignment horizontal="right" vertical="center"/>
    </xf>
    <xf numFmtId="182" fontId="12" fillId="33" borderId="10" xfId="0" applyNumberFormat="1" applyFont="1" applyFill="1" applyBorder="1" applyAlignment="1">
      <alignment horizontal="right" vertical="center"/>
    </xf>
    <xf numFmtId="43" fontId="7" fillId="33" borderId="10" xfId="50" applyFont="1" applyFill="1" applyBorder="1" applyAlignment="1" applyProtection="1">
      <alignment horizontal="right" vertical="center"/>
      <protection/>
    </xf>
    <xf numFmtId="43" fontId="8" fillId="33" borderId="10" xfId="5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15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182" fontId="12" fillId="0" borderId="10" xfId="0" applyNumberFormat="1" applyFont="1" applyBorder="1" applyAlignment="1">
      <alignment vertical="center"/>
    </xf>
    <xf numFmtId="182" fontId="12" fillId="0" borderId="10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18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10" fontId="15" fillId="0" borderId="0" xfId="0" applyNumberFormat="1" applyFont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82" fontId="15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182" fontId="19" fillId="0" borderId="0" xfId="0" applyNumberFormat="1" applyFont="1" applyAlignment="1">
      <alignment horizontal="center" vertical="center"/>
    </xf>
    <xf numFmtId="182" fontId="12" fillId="0" borderId="12" xfId="0" applyNumberFormat="1" applyFont="1" applyBorder="1" applyAlignment="1">
      <alignment horizontal="center" vertical="center"/>
    </xf>
    <xf numFmtId="182" fontId="12" fillId="0" borderId="13" xfId="0" applyNumberFormat="1" applyFont="1" applyBorder="1" applyAlignment="1">
      <alignment horizontal="center" vertical="center"/>
    </xf>
    <xf numFmtId="182" fontId="12" fillId="0" borderId="14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 wrapText="1"/>
    </xf>
    <xf numFmtId="182" fontId="12" fillId="0" borderId="10" xfId="0" applyNumberFormat="1" applyFont="1" applyBorder="1" applyAlignment="1">
      <alignment horizontal="center" vertical="center" wrapText="1"/>
    </xf>
    <xf numFmtId="182" fontId="12" fillId="0" borderId="0" xfId="0" applyNumberFormat="1" applyFont="1" applyAlignment="1">
      <alignment horizontal="left" vertical="center"/>
    </xf>
    <xf numFmtId="182" fontId="12" fillId="0" borderId="15" xfId="0" applyNumberFormat="1" applyFont="1" applyBorder="1" applyAlignment="1">
      <alignment horizontal="center" vertical="center" wrapText="1"/>
    </xf>
    <xf numFmtId="182" fontId="12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tabSelected="1" zoomScalePageLayoutView="0" workbookViewId="0" topLeftCell="A1">
      <selection activeCell="A2" sqref="A2:E2"/>
    </sheetView>
  </sheetViews>
  <sheetFormatPr defaultColWidth="10.7109375" defaultRowHeight="15"/>
  <cols>
    <col min="1" max="16384" width="10.7109375" style="36" customWidth="1"/>
  </cols>
  <sheetData>
    <row r="2" ht="18.75">
      <c r="A2" s="35" t="s">
        <v>250</v>
      </c>
    </row>
    <row r="7" spans="1:3" ht="31.5">
      <c r="A7" s="37"/>
      <c r="C7" s="37"/>
    </row>
    <row r="11" ht="31.5">
      <c r="A11" s="37" t="s">
        <v>251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1.8515625" style="0" customWidth="1"/>
    <col min="2" max="2" width="12.421875" style="10" customWidth="1"/>
    <col min="3" max="3" width="22.00390625" style="0" customWidth="1"/>
    <col min="4" max="4" width="12.57421875" style="10" customWidth="1"/>
    <col min="5" max="5" width="11.8515625" style="10" customWidth="1"/>
    <col min="6" max="6" width="12.140625" style="10" customWidth="1"/>
  </cols>
  <sheetData>
    <row r="1" ht="20.25" customHeight="1">
      <c r="A1" s="39" t="s">
        <v>16</v>
      </c>
    </row>
    <row r="2" spans="1:6" ht="20.25" customHeight="1">
      <c r="A2" s="93" t="s">
        <v>6</v>
      </c>
      <c r="B2" s="93"/>
      <c r="C2" s="93"/>
      <c r="D2" s="93"/>
      <c r="E2" s="93"/>
      <c r="F2" s="93"/>
    </row>
    <row r="3" spans="1:6" ht="21" customHeight="1">
      <c r="A3" s="92" t="s">
        <v>7</v>
      </c>
      <c r="B3" s="92"/>
      <c r="C3" s="92"/>
      <c r="D3" s="92"/>
      <c r="E3" s="92"/>
      <c r="F3" s="92"/>
    </row>
    <row r="4" spans="1:6" ht="21" customHeight="1">
      <c r="A4" s="91" t="s">
        <v>0</v>
      </c>
      <c r="B4" s="91"/>
      <c r="C4" s="91" t="s">
        <v>8</v>
      </c>
      <c r="D4" s="91"/>
      <c r="E4" s="91"/>
      <c r="F4" s="91"/>
    </row>
    <row r="5" spans="1:6" ht="21" customHeight="1">
      <c r="A5" s="26" t="s">
        <v>1</v>
      </c>
      <c r="B5" s="27" t="s">
        <v>2</v>
      </c>
      <c r="C5" s="26" t="s">
        <v>1</v>
      </c>
      <c r="D5" s="27" t="s">
        <v>3</v>
      </c>
      <c r="E5" s="27" t="s">
        <v>4</v>
      </c>
      <c r="F5" s="27" t="s">
        <v>5</v>
      </c>
    </row>
    <row r="6" spans="1:6" ht="16.5" customHeight="1">
      <c r="A6" s="28" t="s">
        <v>9</v>
      </c>
      <c r="B6" s="29">
        <f>SUM(B7:B9)</f>
        <v>9723.560000000001</v>
      </c>
      <c r="C6" s="28" t="s">
        <v>12</v>
      </c>
      <c r="D6" s="29">
        <f>SUM(D7:D27)</f>
        <v>20174.499999999996</v>
      </c>
      <c r="E6" s="29">
        <f>SUM(E7:E26)</f>
        <v>20115.499999999996</v>
      </c>
      <c r="F6" s="29">
        <f>SUM(F7:F26)</f>
        <v>59</v>
      </c>
    </row>
    <row r="7" spans="1:6" ht="16.5" customHeight="1">
      <c r="A7" s="28" t="s">
        <v>10</v>
      </c>
      <c r="B7" s="29">
        <v>3641.3</v>
      </c>
      <c r="C7" s="28" t="s">
        <v>130</v>
      </c>
      <c r="D7" s="29">
        <f>E7+F7</f>
        <v>1358.6</v>
      </c>
      <c r="E7" s="29">
        <v>1358.6</v>
      </c>
      <c r="F7" s="29"/>
    </row>
    <row r="8" spans="1:6" ht="16.5" customHeight="1">
      <c r="A8" s="28" t="s">
        <v>11</v>
      </c>
      <c r="B8" s="29"/>
      <c r="C8" s="28" t="s">
        <v>131</v>
      </c>
      <c r="D8" s="29">
        <f aca="true" t="shared" si="0" ref="D8:D27">E8+F8</f>
        <v>0</v>
      </c>
      <c r="E8" s="29"/>
      <c r="F8" s="29"/>
    </row>
    <row r="9" spans="1:6" ht="16.5" customHeight="1">
      <c r="A9" s="77" t="s">
        <v>151</v>
      </c>
      <c r="B9" s="29">
        <v>6082.26</v>
      </c>
      <c r="C9" s="28" t="s">
        <v>132</v>
      </c>
      <c r="D9" s="29">
        <f t="shared" si="0"/>
        <v>0</v>
      </c>
      <c r="E9" s="29"/>
      <c r="F9" s="29"/>
    </row>
    <row r="10" spans="1:6" ht="16.5" customHeight="1">
      <c r="A10" s="74"/>
      <c r="B10" s="75"/>
      <c r="C10" s="28" t="s">
        <v>133</v>
      </c>
      <c r="D10" s="29">
        <f t="shared" si="0"/>
        <v>0</v>
      </c>
      <c r="E10" s="29"/>
      <c r="F10" s="29"/>
    </row>
    <row r="11" spans="1:6" ht="16.5" customHeight="1">
      <c r="A11" s="74"/>
      <c r="B11" s="75"/>
      <c r="C11" s="28" t="s">
        <v>134</v>
      </c>
      <c r="D11" s="29">
        <f t="shared" si="0"/>
        <v>3503.15</v>
      </c>
      <c r="E11" s="29">
        <v>3503.15</v>
      </c>
      <c r="F11" s="29"/>
    </row>
    <row r="12" spans="1:6" ht="16.5" customHeight="1">
      <c r="A12" s="74"/>
      <c r="B12" s="75"/>
      <c r="C12" s="28" t="s">
        <v>135</v>
      </c>
      <c r="D12" s="29">
        <f t="shared" si="0"/>
        <v>0</v>
      </c>
      <c r="E12" s="29"/>
      <c r="F12" s="29"/>
    </row>
    <row r="13" spans="1:6" ht="16.5" customHeight="1">
      <c r="A13" s="28"/>
      <c r="B13" s="29"/>
      <c r="C13" s="28" t="s">
        <v>136</v>
      </c>
      <c r="D13" s="29">
        <f t="shared" si="0"/>
        <v>750.32</v>
      </c>
      <c r="E13" s="29">
        <v>750.32</v>
      </c>
      <c r="F13" s="29"/>
    </row>
    <row r="14" spans="1:6" ht="16.5" customHeight="1">
      <c r="A14" s="28"/>
      <c r="B14" s="29"/>
      <c r="C14" s="28" t="s">
        <v>137</v>
      </c>
      <c r="D14" s="29">
        <f t="shared" si="0"/>
        <v>72.12</v>
      </c>
      <c r="E14" s="29">
        <v>72.12</v>
      </c>
      <c r="F14" s="29"/>
    </row>
    <row r="15" spans="1:6" ht="16.5" customHeight="1">
      <c r="A15" s="28"/>
      <c r="B15" s="29"/>
      <c r="C15" s="28" t="s">
        <v>138</v>
      </c>
      <c r="D15" s="29">
        <f t="shared" si="0"/>
        <v>89.97</v>
      </c>
      <c r="E15" s="29">
        <v>89.97</v>
      </c>
      <c r="F15" s="29"/>
    </row>
    <row r="16" spans="1:6" ht="16.5" customHeight="1">
      <c r="A16" s="28"/>
      <c r="B16" s="29"/>
      <c r="C16" s="28" t="s">
        <v>139</v>
      </c>
      <c r="D16" s="29">
        <f t="shared" si="0"/>
        <v>59</v>
      </c>
      <c r="E16" s="29"/>
      <c r="F16" s="29">
        <v>59</v>
      </c>
    </row>
    <row r="17" spans="1:6" ht="16.5" customHeight="1">
      <c r="A17" s="28"/>
      <c r="B17" s="29"/>
      <c r="C17" s="28" t="s">
        <v>140</v>
      </c>
      <c r="D17" s="29">
        <f t="shared" si="0"/>
        <v>0</v>
      </c>
      <c r="E17" s="29"/>
      <c r="F17" s="29"/>
    </row>
    <row r="18" spans="1:6" ht="16.5" customHeight="1">
      <c r="A18" s="26"/>
      <c r="B18" s="29"/>
      <c r="C18" s="28" t="s">
        <v>141</v>
      </c>
      <c r="D18" s="29">
        <f t="shared" si="0"/>
        <v>0</v>
      </c>
      <c r="E18" s="29"/>
      <c r="F18" s="29"/>
    </row>
    <row r="19" spans="1:6" ht="16.5" customHeight="1">
      <c r="A19" s="74"/>
      <c r="B19" s="75"/>
      <c r="C19" s="28" t="s">
        <v>142</v>
      </c>
      <c r="D19" s="29">
        <f t="shared" si="0"/>
        <v>12490.98</v>
      </c>
      <c r="E19" s="76">
        <v>12490.98</v>
      </c>
      <c r="F19" s="75"/>
    </row>
    <row r="20" spans="1:6" ht="16.5" customHeight="1">
      <c r="A20" s="74"/>
      <c r="B20" s="75"/>
      <c r="C20" s="28" t="s">
        <v>143</v>
      </c>
      <c r="D20" s="29">
        <f t="shared" si="0"/>
        <v>1746.41</v>
      </c>
      <c r="E20" s="76">
        <v>1746.41</v>
      </c>
      <c r="F20" s="75"/>
    </row>
    <row r="21" spans="1:6" ht="16.5" customHeight="1">
      <c r="A21" s="74"/>
      <c r="B21" s="75"/>
      <c r="C21" s="28" t="s">
        <v>144</v>
      </c>
      <c r="D21" s="29">
        <f t="shared" si="0"/>
        <v>0</v>
      </c>
      <c r="E21" s="76"/>
      <c r="F21" s="75"/>
    </row>
    <row r="22" spans="1:6" ht="16.5" customHeight="1">
      <c r="A22" s="28" t="s">
        <v>13</v>
      </c>
      <c r="B22" s="29">
        <v>10450.94</v>
      </c>
      <c r="C22" s="28" t="s">
        <v>145</v>
      </c>
      <c r="D22" s="29">
        <f t="shared" si="0"/>
        <v>0</v>
      </c>
      <c r="E22" s="76"/>
      <c r="F22" s="75"/>
    </row>
    <row r="23" spans="1:6" ht="16.5" customHeight="1">
      <c r="A23" s="28" t="s">
        <v>10</v>
      </c>
      <c r="B23" s="29">
        <v>10391.94</v>
      </c>
      <c r="C23" s="28" t="s">
        <v>146</v>
      </c>
      <c r="D23" s="29">
        <f t="shared" si="0"/>
        <v>91.26</v>
      </c>
      <c r="E23" s="76">
        <v>91.26</v>
      </c>
      <c r="F23" s="75"/>
    </row>
    <row r="24" spans="1:6" ht="16.5" customHeight="1">
      <c r="A24" s="28" t="s">
        <v>11</v>
      </c>
      <c r="B24" s="29">
        <v>59</v>
      </c>
      <c r="C24" s="28" t="s">
        <v>147</v>
      </c>
      <c r="D24" s="29">
        <f t="shared" si="0"/>
        <v>0</v>
      </c>
      <c r="E24" s="76"/>
      <c r="F24" s="75"/>
    </row>
    <row r="25" spans="1:6" ht="16.5" customHeight="1">
      <c r="A25" s="74"/>
      <c r="B25" s="75"/>
      <c r="C25" s="28" t="s">
        <v>148</v>
      </c>
      <c r="D25" s="29">
        <f t="shared" si="0"/>
        <v>12.69</v>
      </c>
      <c r="E25" s="76">
        <v>12.69</v>
      </c>
      <c r="F25" s="75"/>
    </row>
    <row r="26" spans="1:6" ht="16.5" customHeight="1">
      <c r="A26" s="74"/>
      <c r="B26" s="75"/>
      <c r="C26" s="28" t="s">
        <v>149</v>
      </c>
      <c r="D26" s="29">
        <f t="shared" si="0"/>
        <v>0</v>
      </c>
      <c r="E26" s="76"/>
      <c r="F26" s="75"/>
    </row>
    <row r="27" spans="1:6" ht="16.5" customHeight="1">
      <c r="A27" s="74"/>
      <c r="B27" s="75"/>
      <c r="C27" s="28" t="s">
        <v>150</v>
      </c>
      <c r="D27" s="29">
        <f t="shared" si="0"/>
        <v>0</v>
      </c>
      <c r="E27" s="76"/>
      <c r="F27" s="75"/>
    </row>
    <row r="28" spans="1:6" ht="16.5" customHeight="1">
      <c r="A28" s="74"/>
      <c r="B28" s="75"/>
      <c r="C28" s="74"/>
      <c r="D28" s="75"/>
      <c r="E28" s="75"/>
      <c r="F28" s="75"/>
    </row>
    <row r="29" spans="1:6" ht="16.5" customHeight="1">
      <c r="A29" s="74"/>
      <c r="B29" s="75"/>
      <c r="C29" s="58" t="s">
        <v>129</v>
      </c>
      <c r="D29" s="75"/>
      <c r="E29" s="75"/>
      <c r="F29" s="75"/>
    </row>
    <row r="30" spans="1:6" ht="16.5" customHeight="1">
      <c r="A30" s="74"/>
      <c r="B30" s="75"/>
      <c r="C30" s="74"/>
      <c r="D30" s="75"/>
      <c r="E30" s="75"/>
      <c r="F30" s="75"/>
    </row>
    <row r="31" spans="1:6" ht="16.5" customHeight="1">
      <c r="A31" s="28" t="s">
        <v>14</v>
      </c>
      <c r="B31" s="29">
        <f>B6+B22</f>
        <v>20174.5</v>
      </c>
      <c r="C31" s="28" t="s">
        <v>15</v>
      </c>
      <c r="D31" s="29">
        <f>D29+D6</f>
        <v>20174.499999999996</v>
      </c>
      <c r="E31" s="29">
        <f>E29+E6</f>
        <v>20115.499999999996</v>
      </c>
      <c r="F31" s="29">
        <f>F29+F6</f>
        <v>59</v>
      </c>
    </row>
  </sheetData>
  <sheetProtection/>
  <mergeCells count="4">
    <mergeCell ref="A4:B4"/>
    <mergeCell ref="C4:F4"/>
    <mergeCell ref="A3:F3"/>
    <mergeCell ref="A2:F2"/>
  </mergeCells>
  <printOptions/>
  <pageMargins left="1.03" right="0.7" top="0.2" bottom="0.42" header="0.3" footer="0.3"/>
  <pageSetup horizontalDpi="200" verticalDpi="2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="130" zoomScaleNormal="130" zoomScalePageLayoutView="0" workbookViewId="0" topLeftCell="A3">
      <pane ySplit="1800" topLeftCell="A1" activePane="bottomLeft" state="split"/>
      <selection pane="topLeft" activeCell="A3" sqref="A3"/>
      <selection pane="bottomLeft" activeCell="N6" sqref="N6:N7"/>
    </sheetView>
  </sheetViews>
  <sheetFormatPr defaultColWidth="9.140625" defaultRowHeight="15"/>
  <cols>
    <col min="1" max="1" width="5.8515625" style="2" customWidth="1"/>
    <col min="2" max="2" width="17.421875" style="31" customWidth="1"/>
    <col min="3" max="3" width="10.140625" style="13" customWidth="1"/>
    <col min="4" max="7" width="7.57421875" style="13" customWidth="1"/>
    <col min="8" max="8" width="6.140625" style="3" customWidth="1"/>
    <col min="9" max="16384" width="9.00390625" style="1" customWidth="1"/>
  </cols>
  <sheetData>
    <row r="1" spans="1:8" ht="13.5" customHeight="1">
      <c r="A1" s="97" t="s">
        <v>29</v>
      </c>
      <c r="B1" s="97"/>
      <c r="C1" s="97"/>
      <c r="D1" s="97"/>
      <c r="E1" s="97"/>
      <c r="F1" s="97"/>
      <c r="G1" s="97"/>
      <c r="H1" s="97"/>
    </row>
    <row r="2" spans="1:8" ht="14.25">
      <c r="A2" s="99" t="s">
        <v>56</v>
      </c>
      <c r="B2" s="99"/>
      <c r="C2" s="99"/>
      <c r="D2" s="99"/>
      <c r="E2" s="99"/>
      <c r="F2" s="99"/>
      <c r="G2" s="99"/>
      <c r="H2" s="99"/>
    </row>
    <row r="3" spans="1:8" ht="9.75">
      <c r="A3" s="98" t="s">
        <v>7</v>
      </c>
      <c r="B3" s="98"/>
      <c r="C3" s="98"/>
      <c r="D3" s="98"/>
      <c r="E3" s="98"/>
      <c r="F3" s="98"/>
      <c r="G3" s="98"/>
      <c r="H3" s="98"/>
    </row>
    <row r="4" spans="1:8" ht="22.5" customHeight="1">
      <c r="A4" s="95" t="s">
        <v>17</v>
      </c>
      <c r="B4" s="95"/>
      <c r="C4" s="14" t="s">
        <v>25</v>
      </c>
      <c r="D4" s="94" t="s">
        <v>26</v>
      </c>
      <c r="E4" s="94"/>
      <c r="F4" s="94"/>
      <c r="G4" s="100" t="s">
        <v>55</v>
      </c>
      <c r="H4" s="100"/>
    </row>
    <row r="5" spans="1:8" ht="12.75" customHeight="1">
      <c r="A5" s="95" t="s">
        <v>18</v>
      </c>
      <c r="B5" s="100" t="s">
        <v>19</v>
      </c>
      <c r="C5" s="94" t="s">
        <v>20</v>
      </c>
      <c r="D5" s="94" t="s">
        <v>24</v>
      </c>
      <c r="E5" s="94"/>
      <c r="F5" s="94"/>
      <c r="G5" s="94" t="s">
        <v>27</v>
      </c>
      <c r="H5" s="96" t="s">
        <v>28</v>
      </c>
    </row>
    <row r="6" spans="1:8" ht="12.75" customHeight="1">
      <c r="A6" s="95"/>
      <c r="B6" s="100"/>
      <c r="C6" s="94"/>
      <c r="D6" s="14" t="s">
        <v>21</v>
      </c>
      <c r="E6" s="14" t="s">
        <v>22</v>
      </c>
      <c r="F6" s="14" t="s">
        <v>23</v>
      </c>
      <c r="G6" s="94"/>
      <c r="H6" s="96"/>
    </row>
    <row r="7" spans="1:8" ht="12.75" customHeight="1">
      <c r="A7" s="5">
        <v>201</v>
      </c>
      <c r="B7" s="89" t="s">
        <v>152</v>
      </c>
      <c r="C7" s="15">
        <v>1031.84</v>
      </c>
      <c r="D7" s="15">
        <f aca="true" t="shared" si="0" ref="D7:D64">E7+F7</f>
        <v>1308.07</v>
      </c>
      <c r="E7" s="15">
        <f>E8</f>
        <v>908.0699999999999</v>
      </c>
      <c r="F7" s="15">
        <f>F8</f>
        <v>400</v>
      </c>
      <c r="G7" s="15">
        <f>D7-C7</f>
        <v>276.23</v>
      </c>
      <c r="H7" s="6">
        <f>G7/C7</f>
        <v>0.2677062335245775</v>
      </c>
    </row>
    <row r="8" spans="1:8" ht="12.75" customHeight="1">
      <c r="A8" s="5">
        <v>20113</v>
      </c>
      <c r="B8" s="78" t="s">
        <v>153</v>
      </c>
      <c r="C8" s="15">
        <v>1026.84</v>
      </c>
      <c r="D8" s="15">
        <f t="shared" si="0"/>
        <v>1308.07</v>
      </c>
      <c r="E8" s="15">
        <f>E9+E10</f>
        <v>908.0699999999999</v>
      </c>
      <c r="F8" s="15">
        <v>400</v>
      </c>
      <c r="G8" s="15">
        <f aca="true" t="shared" si="1" ref="G8:G64">D8-C8</f>
        <v>281.23</v>
      </c>
      <c r="H8" s="6">
        <f>G8/C8</f>
        <v>0.2738790853492268</v>
      </c>
    </row>
    <row r="9" spans="1:8" ht="12.75" customHeight="1">
      <c r="A9" s="5">
        <v>2011301</v>
      </c>
      <c r="B9" s="78" t="s">
        <v>154</v>
      </c>
      <c r="C9" s="15">
        <v>563.63</v>
      </c>
      <c r="D9" s="15">
        <f t="shared" si="0"/>
        <v>1249.31</v>
      </c>
      <c r="E9" s="15">
        <v>849.31</v>
      </c>
      <c r="F9" s="15">
        <v>400</v>
      </c>
      <c r="G9" s="15">
        <f t="shared" si="1"/>
        <v>685.68</v>
      </c>
      <c r="H9" s="6">
        <f>G9/C9</f>
        <v>1.2165427674183418</v>
      </c>
    </row>
    <row r="10" spans="1:8" ht="12.75" customHeight="1">
      <c r="A10" s="79">
        <v>2011302</v>
      </c>
      <c r="B10" s="78" t="s">
        <v>155</v>
      </c>
      <c r="C10" s="79">
        <v>21.12</v>
      </c>
      <c r="D10" s="15">
        <f t="shared" si="0"/>
        <v>58.76</v>
      </c>
      <c r="E10" s="80">
        <v>58.76</v>
      </c>
      <c r="F10" s="82"/>
      <c r="G10" s="15">
        <f t="shared" si="1"/>
        <v>37.64</v>
      </c>
      <c r="H10" s="6">
        <f aca="true" t="shared" si="2" ref="H10:H66">G10/C10</f>
        <v>1.7821969696969697</v>
      </c>
    </row>
    <row r="11" spans="1:8" ht="12.75" customHeight="1">
      <c r="A11" s="79">
        <v>2011307</v>
      </c>
      <c r="B11" s="30" t="s">
        <v>173</v>
      </c>
      <c r="C11" s="79">
        <v>17</v>
      </c>
      <c r="D11" s="15">
        <f t="shared" si="0"/>
        <v>17</v>
      </c>
      <c r="E11" s="80"/>
      <c r="F11" s="82">
        <v>17</v>
      </c>
      <c r="G11" s="15">
        <f t="shared" si="1"/>
        <v>0</v>
      </c>
      <c r="H11" s="6">
        <f t="shared" si="2"/>
        <v>0</v>
      </c>
    </row>
    <row r="12" spans="1:8" ht="12.75" customHeight="1">
      <c r="A12" s="79">
        <v>2011308</v>
      </c>
      <c r="B12" s="30" t="s">
        <v>174</v>
      </c>
      <c r="C12" s="79">
        <v>90.4</v>
      </c>
      <c r="D12" s="15">
        <f t="shared" si="0"/>
        <v>62</v>
      </c>
      <c r="E12" s="80"/>
      <c r="F12" s="82">
        <v>62</v>
      </c>
      <c r="G12" s="15">
        <f t="shared" si="1"/>
        <v>-28.400000000000006</v>
      </c>
      <c r="H12" s="6">
        <f t="shared" si="2"/>
        <v>-0.3141592920353983</v>
      </c>
    </row>
    <row r="13" spans="1:8" ht="12.75" customHeight="1">
      <c r="A13" s="79">
        <v>2011399</v>
      </c>
      <c r="B13" s="30" t="s">
        <v>175</v>
      </c>
      <c r="C13" s="79">
        <v>334.69</v>
      </c>
      <c r="D13" s="15">
        <f t="shared" si="0"/>
        <v>321</v>
      </c>
      <c r="E13" s="80"/>
      <c r="F13" s="82">
        <v>321</v>
      </c>
      <c r="G13" s="15">
        <f t="shared" si="1"/>
        <v>-13.689999999999998</v>
      </c>
      <c r="H13" s="6">
        <f t="shared" si="2"/>
        <v>-0.04090352266276255</v>
      </c>
    </row>
    <row r="14" spans="1:8" ht="12.75" customHeight="1">
      <c r="A14" s="5">
        <v>20114</v>
      </c>
      <c r="B14" s="24" t="s">
        <v>231</v>
      </c>
      <c r="C14" s="15">
        <v>5</v>
      </c>
      <c r="D14" s="15">
        <f>E14+F14</f>
        <v>0</v>
      </c>
      <c r="E14" s="15"/>
      <c r="F14" s="15"/>
      <c r="G14" s="15">
        <f>D14-C14</f>
        <v>-5</v>
      </c>
      <c r="H14" s="6">
        <f>G14/C14</f>
        <v>-1</v>
      </c>
    </row>
    <row r="15" spans="1:8" ht="12.75" customHeight="1">
      <c r="A15" s="5">
        <v>2011499</v>
      </c>
      <c r="B15" s="24" t="s">
        <v>232</v>
      </c>
      <c r="C15" s="15">
        <v>5</v>
      </c>
      <c r="D15" s="15">
        <f>E15+F15</f>
        <v>0</v>
      </c>
      <c r="E15" s="15"/>
      <c r="F15" s="15"/>
      <c r="G15" s="15">
        <f>D15-C15</f>
        <v>-5</v>
      </c>
      <c r="H15" s="6">
        <f>G15/C15</f>
        <v>-1</v>
      </c>
    </row>
    <row r="16" spans="1:8" ht="12.75" customHeight="1">
      <c r="A16" s="79">
        <v>208</v>
      </c>
      <c r="B16" s="89" t="s">
        <v>156</v>
      </c>
      <c r="C16" s="79">
        <v>760.59</v>
      </c>
      <c r="D16" s="15">
        <f t="shared" si="0"/>
        <v>749.85</v>
      </c>
      <c r="E16" s="79">
        <v>743.85</v>
      </c>
      <c r="F16" s="83">
        <v>6</v>
      </c>
      <c r="G16" s="15">
        <f t="shared" si="1"/>
        <v>-10.740000000000009</v>
      </c>
      <c r="H16" s="6">
        <f t="shared" si="2"/>
        <v>-0.01412061688951999</v>
      </c>
    </row>
    <row r="17" spans="1:10" ht="12.75" customHeight="1">
      <c r="A17" s="79">
        <v>20805</v>
      </c>
      <c r="B17" s="78" t="s">
        <v>157</v>
      </c>
      <c r="C17" s="79">
        <v>736.77</v>
      </c>
      <c r="D17" s="15">
        <f t="shared" si="0"/>
        <v>746.61</v>
      </c>
      <c r="E17" s="79">
        <v>740.61</v>
      </c>
      <c r="F17" s="83">
        <v>6</v>
      </c>
      <c r="G17" s="15">
        <f t="shared" si="1"/>
        <v>9.840000000000032</v>
      </c>
      <c r="H17" s="6">
        <f t="shared" si="2"/>
        <v>0.013355592654424084</v>
      </c>
      <c r="J17" s="13"/>
    </row>
    <row r="18" spans="1:8" ht="12.75" customHeight="1">
      <c r="A18" s="79">
        <v>2080501</v>
      </c>
      <c r="B18" s="78" t="s">
        <v>158</v>
      </c>
      <c r="C18" s="79">
        <v>730.59</v>
      </c>
      <c r="D18" s="15">
        <f t="shared" si="0"/>
        <v>731.76</v>
      </c>
      <c r="E18" s="79">
        <v>725.76</v>
      </c>
      <c r="F18" s="83">
        <v>6</v>
      </c>
      <c r="G18" s="15">
        <f t="shared" si="1"/>
        <v>1.169999999999959</v>
      </c>
      <c r="H18" s="6">
        <f t="shared" si="2"/>
        <v>0.0016014454071366416</v>
      </c>
    </row>
    <row r="19" spans="1:8" ht="12.75" customHeight="1">
      <c r="A19" s="79">
        <v>2080502</v>
      </c>
      <c r="B19" s="78" t="s">
        <v>159</v>
      </c>
      <c r="C19" s="79">
        <v>6.18</v>
      </c>
      <c r="D19" s="15">
        <f t="shared" si="0"/>
        <v>14.85</v>
      </c>
      <c r="E19" s="79">
        <v>14.85</v>
      </c>
      <c r="F19" s="83"/>
      <c r="G19" s="15">
        <f t="shared" si="1"/>
        <v>8.67</v>
      </c>
      <c r="H19" s="6">
        <f t="shared" si="2"/>
        <v>1.4029126213592233</v>
      </c>
    </row>
    <row r="20" spans="1:8" ht="12.75" customHeight="1">
      <c r="A20" s="79">
        <v>208050299</v>
      </c>
      <c r="B20" s="78" t="s">
        <v>160</v>
      </c>
      <c r="C20" s="79"/>
      <c r="D20" s="15">
        <f t="shared" si="0"/>
        <v>14.85</v>
      </c>
      <c r="E20" s="79">
        <v>14.85</v>
      </c>
      <c r="F20" s="83"/>
      <c r="G20" s="15">
        <f t="shared" si="1"/>
        <v>14.85</v>
      </c>
      <c r="H20" s="6"/>
    </row>
    <row r="21" spans="1:8" ht="12.75" customHeight="1">
      <c r="A21" s="81">
        <v>20806</v>
      </c>
      <c r="B21" s="30" t="s">
        <v>177</v>
      </c>
      <c r="C21" s="79"/>
      <c r="D21" s="15">
        <f t="shared" si="0"/>
        <v>0</v>
      </c>
      <c r="E21" s="79"/>
      <c r="F21" s="83"/>
      <c r="G21" s="15">
        <f t="shared" si="1"/>
        <v>0</v>
      </c>
      <c r="H21" s="6"/>
    </row>
    <row r="22" spans="1:8" ht="12.75" customHeight="1">
      <c r="A22" s="81">
        <v>2080601</v>
      </c>
      <c r="B22" s="30" t="s">
        <v>178</v>
      </c>
      <c r="C22" s="79"/>
      <c r="D22" s="15">
        <f t="shared" si="0"/>
        <v>0</v>
      </c>
      <c r="E22" s="79"/>
      <c r="F22" s="83"/>
      <c r="G22" s="15">
        <f t="shared" si="1"/>
        <v>0</v>
      </c>
      <c r="H22" s="6"/>
    </row>
    <row r="23" spans="1:8" ht="12.75" customHeight="1">
      <c r="A23" s="79">
        <v>20808</v>
      </c>
      <c r="B23" s="78" t="s">
        <v>161</v>
      </c>
      <c r="C23" s="79">
        <v>20.87</v>
      </c>
      <c r="D23" s="15">
        <f t="shared" si="0"/>
        <v>3.24</v>
      </c>
      <c r="E23" s="80">
        <v>3.24</v>
      </c>
      <c r="F23" s="82"/>
      <c r="G23" s="15">
        <f t="shared" si="1"/>
        <v>-17.630000000000003</v>
      </c>
      <c r="H23" s="6">
        <f t="shared" si="2"/>
        <v>-0.8447532343076187</v>
      </c>
    </row>
    <row r="24" spans="1:8" ht="12.75" customHeight="1">
      <c r="A24" s="79">
        <v>2080801</v>
      </c>
      <c r="B24" s="78" t="s">
        <v>244</v>
      </c>
      <c r="C24" s="79">
        <v>20.72</v>
      </c>
      <c r="D24" s="15">
        <f t="shared" si="0"/>
        <v>3.24</v>
      </c>
      <c r="E24" s="80">
        <v>3.24</v>
      </c>
      <c r="F24" s="82"/>
      <c r="G24" s="15">
        <f t="shared" si="1"/>
        <v>-17.479999999999997</v>
      </c>
      <c r="H24" s="6">
        <f t="shared" si="2"/>
        <v>-0.8436293436293435</v>
      </c>
    </row>
    <row r="25" spans="1:8" ht="12.75" customHeight="1">
      <c r="A25" s="81">
        <v>2080803</v>
      </c>
      <c r="B25" s="78" t="s">
        <v>171</v>
      </c>
      <c r="C25" s="82">
        <v>0.17</v>
      </c>
      <c r="D25" s="15">
        <f t="shared" si="0"/>
        <v>3.24</v>
      </c>
      <c r="E25" s="82">
        <v>3.24</v>
      </c>
      <c r="F25" s="82"/>
      <c r="G25" s="15">
        <f t="shared" si="1"/>
        <v>3.0700000000000003</v>
      </c>
      <c r="H25" s="6">
        <f t="shared" si="2"/>
        <v>18.058823529411764</v>
      </c>
    </row>
    <row r="26" spans="1:8" ht="12.75" customHeight="1">
      <c r="A26" s="81">
        <v>20809</v>
      </c>
      <c r="B26" s="78" t="s">
        <v>245</v>
      </c>
      <c r="C26" s="82">
        <v>2.94</v>
      </c>
      <c r="D26" s="15">
        <f t="shared" si="0"/>
        <v>3.24</v>
      </c>
      <c r="E26" s="82">
        <v>3.24</v>
      </c>
      <c r="F26" s="82"/>
      <c r="G26" s="15">
        <f t="shared" si="1"/>
        <v>0.30000000000000027</v>
      </c>
      <c r="H26" s="6">
        <f t="shared" si="2"/>
        <v>0.10204081632653071</v>
      </c>
    </row>
    <row r="27" spans="1:8" ht="12.75" customHeight="1">
      <c r="A27" s="81">
        <v>2080999</v>
      </c>
      <c r="B27" s="78" t="s">
        <v>246</v>
      </c>
      <c r="C27" s="82">
        <v>2.94</v>
      </c>
      <c r="D27" s="15">
        <f t="shared" si="0"/>
        <v>3.24</v>
      </c>
      <c r="E27" s="82">
        <v>3.24</v>
      </c>
      <c r="F27" s="82"/>
      <c r="G27" s="15">
        <f t="shared" si="1"/>
        <v>0.30000000000000027</v>
      </c>
      <c r="H27" s="6">
        <f t="shared" si="2"/>
        <v>0.10204081632653071</v>
      </c>
    </row>
    <row r="28" spans="1:8" ht="12.75" customHeight="1">
      <c r="A28" s="81">
        <v>210</v>
      </c>
      <c r="B28" s="89" t="s">
        <v>162</v>
      </c>
      <c r="C28" s="82">
        <v>86.64</v>
      </c>
      <c r="D28" s="15">
        <f t="shared" si="0"/>
        <v>72.12</v>
      </c>
      <c r="E28" s="82">
        <v>72.12</v>
      </c>
      <c r="F28" s="82"/>
      <c r="G28" s="15">
        <f t="shared" si="1"/>
        <v>-14.519999999999996</v>
      </c>
      <c r="H28" s="6">
        <f t="shared" si="2"/>
        <v>-0.16759002770083098</v>
      </c>
    </row>
    <row r="29" spans="1:8" ht="12.75" customHeight="1">
      <c r="A29" s="81">
        <v>21005</v>
      </c>
      <c r="B29" s="78" t="s">
        <v>163</v>
      </c>
      <c r="C29" s="82">
        <v>74.48</v>
      </c>
      <c r="D29" s="15">
        <f t="shared" si="0"/>
        <v>60.51</v>
      </c>
      <c r="E29" s="82">
        <v>60.51</v>
      </c>
      <c r="F29" s="82"/>
      <c r="G29" s="15">
        <f t="shared" si="1"/>
        <v>-13.970000000000006</v>
      </c>
      <c r="H29" s="6">
        <f t="shared" si="2"/>
        <v>-0.18756713211600437</v>
      </c>
    </row>
    <row r="30" spans="1:8" ht="12.75" customHeight="1">
      <c r="A30" s="81">
        <v>2100501</v>
      </c>
      <c r="B30" s="78" t="s">
        <v>164</v>
      </c>
      <c r="C30" s="82">
        <v>74.48</v>
      </c>
      <c r="D30" s="15">
        <f t="shared" si="0"/>
        <v>60.51</v>
      </c>
      <c r="E30" s="82">
        <v>60.51</v>
      </c>
      <c r="F30" s="82"/>
      <c r="G30" s="15">
        <f t="shared" si="1"/>
        <v>-13.970000000000006</v>
      </c>
      <c r="H30" s="6">
        <f t="shared" si="2"/>
        <v>-0.18756713211600437</v>
      </c>
    </row>
    <row r="31" spans="1:8" ht="12.75" customHeight="1">
      <c r="A31" s="81">
        <v>21007</v>
      </c>
      <c r="B31" s="78" t="s">
        <v>165</v>
      </c>
      <c r="C31" s="82">
        <v>12.16</v>
      </c>
      <c r="D31" s="15">
        <f t="shared" si="0"/>
        <v>11.61</v>
      </c>
      <c r="E31" s="82">
        <v>11.61</v>
      </c>
      <c r="F31" s="82"/>
      <c r="G31" s="15">
        <f t="shared" si="1"/>
        <v>-0.5500000000000007</v>
      </c>
      <c r="H31" s="6">
        <f t="shared" si="2"/>
        <v>-0.045230263157894794</v>
      </c>
    </row>
    <row r="32" spans="1:8" ht="12.75" customHeight="1">
      <c r="A32" s="5">
        <v>2100717</v>
      </c>
      <c r="B32" s="24" t="s">
        <v>166</v>
      </c>
      <c r="C32" s="15">
        <v>12.16</v>
      </c>
      <c r="D32" s="15">
        <f t="shared" si="0"/>
        <v>11.61</v>
      </c>
      <c r="E32" s="15">
        <v>11.61</v>
      </c>
      <c r="F32" s="15"/>
      <c r="G32" s="15">
        <f t="shared" si="1"/>
        <v>-0.5500000000000007</v>
      </c>
      <c r="H32" s="6">
        <f t="shared" si="2"/>
        <v>-0.045230263157894794</v>
      </c>
    </row>
    <row r="33" spans="1:8" ht="12.75" customHeight="1">
      <c r="A33" s="5">
        <v>205</v>
      </c>
      <c r="B33" s="89" t="s">
        <v>233</v>
      </c>
      <c r="C33" s="15">
        <v>1.54</v>
      </c>
      <c r="D33" s="15">
        <f t="shared" si="0"/>
        <v>0</v>
      </c>
      <c r="E33" s="15"/>
      <c r="F33" s="15"/>
      <c r="G33" s="15">
        <f t="shared" si="1"/>
        <v>-1.54</v>
      </c>
      <c r="H33" s="6">
        <f t="shared" si="2"/>
        <v>-1</v>
      </c>
    </row>
    <row r="34" spans="1:8" ht="12.75" customHeight="1">
      <c r="A34" s="5">
        <v>20508</v>
      </c>
      <c r="B34" s="24" t="s">
        <v>234</v>
      </c>
      <c r="C34" s="15">
        <v>1.54</v>
      </c>
      <c r="D34" s="15">
        <f t="shared" si="0"/>
        <v>0</v>
      </c>
      <c r="E34" s="15"/>
      <c r="F34" s="15"/>
      <c r="G34" s="15">
        <f t="shared" si="1"/>
        <v>-1.54</v>
      </c>
      <c r="H34" s="6">
        <f t="shared" si="2"/>
        <v>-1</v>
      </c>
    </row>
    <row r="35" spans="1:8" ht="12.75" customHeight="1">
      <c r="A35" s="5">
        <v>2050803</v>
      </c>
      <c r="B35" s="24" t="s">
        <v>235</v>
      </c>
      <c r="C35" s="15">
        <v>1.54</v>
      </c>
      <c r="D35" s="15">
        <f t="shared" si="0"/>
        <v>0</v>
      </c>
      <c r="E35" s="15"/>
      <c r="F35" s="15"/>
      <c r="G35" s="15">
        <f t="shared" si="1"/>
        <v>-1.54</v>
      </c>
      <c r="H35" s="6">
        <f t="shared" si="2"/>
        <v>-1</v>
      </c>
    </row>
    <row r="36" spans="1:8" ht="12.75" customHeight="1">
      <c r="A36" s="5">
        <v>221</v>
      </c>
      <c r="B36" s="90" t="s">
        <v>167</v>
      </c>
      <c r="C36" s="15">
        <v>85.88</v>
      </c>
      <c r="D36" s="15">
        <f t="shared" si="0"/>
        <v>91.26</v>
      </c>
      <c r="E36" s="15">
        <v>91.26</v>
      </c>
      <c r="F36" s="15"/>
      <c r="G36" s="15">
        <f t="shared" si="1"/>
        <v>5.38000000000001</v>
      </c>
      <c r="H36" s="6">
        <f t="shared" si="2"/>
        <v>0.06264555193292978</v>
      </c>
    </row>
    <row r="37" spans="1:8" ht="12.75" customHeight="1">
      <c r="A37" s="5">
        <v>22102</v>
      </c>
      <c r="B37" s="30" t="s">
        <v>168</v>
      </c>
      <c r="C37" s="15">
        <v>85.88</v>
      </c>
      <c r="D37" s="15">
        <f t="shared" si="0"/>
        <v>91.26</v>
      </c>
      <c r="E37" s="15">
        <v>91.26</v>
      </c>
      <c r="F37" s="15"/>
      <c r="G37" s="15">
        <f t="shared" si="1"/>
        <v>5.38000000000001</v>
      </c>
      <c r="H37" s="6">
        <f t="shared" si="2"/>
        <v>0.06264555193292978</v>
      </c>
    </row>
    <row r="38" spans="1:8" ht="12.75" customHeight="1">
      <c r="A38" s="5">
        <v>2210201</v>
      </c>
      <c r="B38" s="30" t="s">
        <v>169</v>
      </c>
      <c r="C38" s="15">
        <v>85.88</v>
      </c>
      <c r="D38" s="15">
        <f t="shared" si="0"/>
        <v>91.26</v>
      </c>
      <c r="E38" s="15">
        <v>91.26</v>
      </c>
      <c r="F38" s="15"/>
      <c r="G38" s="15">
        <f t="shared" si="1"/>
        <v>5.38000000000001</v>
      </c>
      <c r="H38" s="6">
        <f t="shared" si="2"/>
        <v>0.06264555193292978</v>
      </c>
    </row>
    <row r="39" spans="1:8" ht="12.75" customHeight="1">
      <c r="A39" s="5">
        <v>221020101</v>
      </c>
      <c r="B39" s="30" t="s">
        <v>170</v>
      </c>
      <c r="C39" s="15">
        <v>85.88</v>
      </c>
      <c r="D39" s="15">
        <f t="shared" si="0"/>
        <v>91.26</v>
      </c>
      <c r="E39" s="15">
        <v>91.26</v>
      </c>
      <c r="F39" s="15"/>
      <c r="G39" s="15">
        <f t="shared" si="1"/>
        <v>5.38000000000001</v>
      </c>
      <c r="H39" s="6">
        <f t="shared" si="2"/>
        <v>0.06264555193292978</v>
      </c>
    </row>
    <row r="40" spans="1:8" ht="12.75" customHeight="1">
      <c r="A40" s="5">
        <v>206</v>
      </c>
      <c r="B40" s="90" t="s">
        <v>176</v>
      </c>
      <c r="C40" s="15">
        <v>1733.59</v>
      </c>
      <c r="D40" s="15">
        <f t="shared" si="0"/>
        <v>390</v>
      </c>
      <c r="E40" s="15"/>
      <c r="F40" s="15">
        <v>390</v>
      </c>
      <c r="G40" s="15">
        <f t="shared" si="1"/>
        <v>-1343.59</v>
      </c>
      <c r="H40" s="6">
        <f t="shared" si="2"/>
        <v>-0.7750333123748984</v>
      </c>
    </row>
    <row r="41" spans="1:8" ht="12.75" customHeight="1">
      <c r="A41" s="5">
        <v>20601</v>
      </c>
      <c r="B41" s="30" t="s">
        <v>236</v>
      </c>
      <c r="C41" s="15">
        <v>168.12</v>
      </c>
      <c r="D41" s="15">
        <f t="shared" si="0"/>
        <v>0</v>
      </c>
      <c r="E41" s="15"/>
      <c r="F41" s="15"/>
      <c r="G41" s="15">
        <f t="shared" si="1"/>
        <v>-168.12</v>
      </c>
      <c r="H41" s="6">
        <f t="shared" si="2"/>
        <v>-1</v>
      </c>
    </row>
    <row r="42" spans="1:8" ht="12.75" customHeight="1">
      <c r="A42" s="5">
        <v>2060101</v>
      </c>
      <c r="B42" s="30" t="s">
        <v>237</v>
      </c>
      <c r="C42" s="15">
        <v>168.12</v>
      </c>
      <c r="D42" s="15">
        <f t="shared" si="0"/>
        <v>0</v>
      </c>
      <c r="E42" s="15"/>
      <c r="F42" s="15"/>
      <c r="G42" s="15">
        <f t="shared" si="1"/>
        <v>-168.12</v>
      </c>
      <c r="H42" s="6">
        <f t="shared" si="2"/>
        <v>-1</v>
      </c>
    </row>
    <row r="43" spans="1:8" ht="12.75" customHeight="1">
      <c r="A43" s="5">
        <v>20604</v>
      </c>
      <c r="B43" s="30" t="s">
        <v>238</v>
      </c>
      <c r="C43" s="15">
        <v>1485.47</v>
      </c>
      <c r="D43" s="15">
        <f t="shared" si="0"/>
        <v>0</v>
      </c>
      <c r="E43" s="15"/>
      <c r="F43" s="15"/>
      <c r="G43" s="15">
        <f t="shared" si="1"/>
        <v>-1485.47</v>
      </c>
      <c r="H43" s="6">
        <f t="shared" si="2"/>
        <v>-1</v>
      </c>
    </row>
    <row r="44" spans="1:8" ht="12.75" customHeight="1">
      <c r="A44" s="5">
        <v>2060402</v>
      </c>
      <c r="B44" s="30" t="s">
        <v>179</v>
      </c>
      <c r="C44" s="15">
        <v>778.07</v>
      </c>
      <c r="D44" s="15">
        <f t="shared" si="0"/>
        <v>390</v>
      </c>
      <c r="E44" s="15"/>
      <c r="F44" s="15">
        <v>390</v>
      </c>
      <c r="G44" s="15">
        <f t="shared" si="1"/>
        <v>-388.07000000000005</v>
      </c>
      <c r="H44" s="6">
        <f t="shared" si="2"/>
        <v>-0.4987597516932924</v>
      </c>
    </row>
    <row r="45" spans="1:8" ht="12.75" customHeight="1">
      <c r="A45" s="5">
        <v>2060403</v>
      </c>
      <c r="B45" s="30" t="s">
        <v>180</v>
      </c>
      <c r="C45" s="15">
        <v>473.77</v>
      </c>
      <c r="D45" s="15">
        <f t="shared" si="0"/>
        <v>0</v>
      </c>
      <c r="E45" s="15"/>
      <c r="F45" s="15"/>
      <c r="G45" s="15">
        <f t="shared" si="1"/>
        <v>-473.77</v>
      </c>
      <c r="H45" s="6">
        <f t="shared" si="2"/>
        <v>-1</v>
      </c>
    </row>
    <row r="46" spans="1:8" ht="12.75" customHeight="1">
      <c r="A46" s="5">
        <v>2060499</v>
      </c>
      <c r="B46" s="30" t="s">
        <v>181</v>
      </c>
      <c r="C46" s="15">
        <v>233</v>
      </c>
      <c r="D46" s="15">
        <f t="shared" si="0"/>
        <v>0</v>
      </c>
      <c r="E46" s="15"/>
      <c r="F46" s="15"/>
      <c r="G46" s="15">
        <f t="shared" si="1"/>
        <v>-233</v>
      </c>
      <c r="H46" s="6">
        <f t="shared" si="2"/>
        <v>-1</v>
      </c>
    </row>
    <row r="47" spans="1:8" ht="12.75" customHeight="1">
      <c r="A47" s="5">
        <v>20605</v>
      </c>
      <c r="B47" s="30" t="s">
        <v>239</v>
      </c>
      <c r="C47" s="15">
        <v>50</v>
      </c>
      <c r="D47" s="15">
        <f t="shared" si="0"/>
        <v>0</v>
      </c>
      <c r="E47" s="15"/>
      <c r="F47" s="15"/>
      <c r="G47" s="15">
        <f t="shared" si="1"/>
        <v>-50</v>
      </c>
      <c r="H47" s="6">
        <f t="shared" si="2"/>
        <v>-1</v>
      </c>
    </row>
    <row r="48" spans="1:8" ht="12.75" customHeight="1">
      <c r="A48" s="5">
        <v>2060502</v>
      </c>
      <c r="B48" s="30" t="s">
        <v>240</v>
      </c>
      <c r="C48" s="15">
        <v>50</v>
      </c>
      <c r="D48" s="15">
        <f t="shared" si="0"/>
        <v>0</v>
      </c>
      <c r="E48" s="15"/>
      <c r="F48" s="15"/>
      <c r="G48" s="15">
        <f t="shared" si="1"/>
        <v>-50</v>
      </c>
      <c r="H48" s="6">
        <f t="shared" si="2"/>
        <v>-1</v>
      </c>
    </row>
    <row r="49" spans="1:8" ht="12.75" customHeight="1">
      <c r="A49" s="5">
        <v>20607</v>
      </c>
      <c r="B49" s="30" t="s">
        <v>182</v>
      </c>
      <c r="C49" s="15">
        <v>20</v>
      </c>
      <c r="D49" s="15">
        <f t="shared" si="0"/>
        <v>5</v>
      </c>
      <c r="E49" s="15"/>
      <c r="F49" s="15">
        <v>5</v>
      </c>
      <c r="G49" s="15">
        <f t="shared" si="1"/>
        <v>-15</v>
      </c>
      <c r="H49" s="6">
        <f t="shared" si="2"/>
        <v>-0.75</v>
      </c>
    </row>
    <row r="50" spans="1:8" ht="12.75" customHeight="1">
      <c r="A50" s="5">
        <v>2060799</v>
      </c>
      <c r="B50" s="30" t="s">
        <v>241</v>
      </c>
      <c r="C50" s="15">
        <v>20</v>
      </c>
      <c r="D50" s="15">
        <f t="shared" si="0"/>
        <v>5</v>
      </c>
      <c r="E50" s="15"/>
      <c r="F50" s="15">
        <v>5</v>
      </c>
      <c r="G50" s="15">
        <f t="shared" si="1"/>
        <v>-15</v>
      </c>
      <c r="H50" s="6">
        <f t="shared" si="2"/>
        <v>-0.75</v>
      </c>
    </row>
    <row r="51" spans="1:8" ht="12.75" customHeight="1">
      <c r="A51" s="5">
        <v>20699</v>
      </c>
      <c r="B51" s="30" t="s">
        <v>242</v>
      </c>
      <c r="C51" s="15">
        <v>10</v>
      </c>
      <c r="D51" s="15">
        <f t="shared" si="0"/>
        <v>0</v>
      </c>
      <c r="E51" s="15"/>
      <c r="F51" s="15"/>
      <c r="G51" s="15">
        <f t="shared" si="1"/>
        <v>-10</v>
      </c>
      <c r="H51" s="6">
        <f t="shared" si="2"/>
        <v>-1</v>
      </c>
    </row>
    <row r="52" spans="1:8" ht="12.75" customHeight="1">
      <c r="A52" s="5">
        <v>2069901</v>
      </c>
      <c r="B52" s="30" t="s">
        <v>243</v>
      </c>
      <c r="C52" s="15">
        <v>10</v>
      </c>
      <c r="D52" s="15">
        <f t="shared" si="0"/>
        <v>0</v>
      </c>
      <c r="E52" s="15"/>
      <c r="F52" s="15"/>
      <c r="G52" s="15">
        <f t="shared" si="1"/>
        <v>-10</v>
      </c>
      <c r="H52" s="6">
        <f t="shared" si="2"/>
        <v>-1</v>
      </c>
    </row>
    <row r="53" spans="1:8" ht="12.75" customHeight="1">
      <c r="A53" s="5">
        <v>211</v>
      </c>
      <c r="B53" s="90" t="s">
        <v>184</v>
      </c>
      <c r="C53" s="15"/>
      <c r="D53" s="15">
        <f t="shared" si="0"/>
        <v>20</v>
      </c>
      <c r="E53" s="15"/>
      <c r="F53" s="15">
        <v>20</v>
      </c>
      <c r="G53" s="15">
        <f t="shared" si="1"/>
        <v>20</v>
      </c>
      <c r="H53" s="6"/>
    </row>
    <row r="54" spans="1:8" ht="12.75" customHeight="1">
      <c r="A54" s="5">
        <v>21110</v>
      </c>
      <c r="B54" s="30" t="s">
        <v>185</v>
      </c>
      <c r="C54" s="15"/>
      <c r="D54" s="15">
        <f t="shared" si="0"/>
        <v>20</v>
      </c>
      <c r="E54" s="15"/>
      <c r="F54" s="15">
        <v>20</v>
      </c>
      <c r="G54" s="15">
        <f t="shared" si="1"/>
        <v>20</v>
      </c>
      <c r="H54" s="6"/>
    </row>
    <row r="55" spans="1:8" ht="12.75" customHeight="1">
      <c r="A55" s="5">
        <v>2111001</v>
      </c>
      <c r="B55" s="30" t="s">
        <v>186</v>
      </c>
      <c r="C55" s="15"/>
      <c r="D55" s="15">
        <f t="shared" si="0"/>
        <v>20</v>
      </c>
      <c r="E55" s="15"/>
      <c r="F55" s="15">
        <v>20</v>
      </c>
      <c r="G55" s="15">
        <f t="shared" si="1"/>
        <v>20</v>
      </c>
      <c r="H55" s="6"/>
    </row>
    <row r="56" spans="1:8" ht="12.75" customHeight="1">
      <c r="A56" s="5">
        <v>215</v>
      </c>
      <c r="B56" s="90" t="s">
        <v>189</v>
      </c>
      <c r="C56" s="15">
        <v>7711.77</v>
      </c>
      <c r="D56" s="15">
        <f t="shared" si="0"/>
        <v>710</v>
      </c>
      <c r="E56" s="15"/>
      <c r="F56" s="15">
        <v>710</v>
      </c>
      <c r="G56" s="15">
        <f t="shared" si="1"/>
        <v>-7001.77</v>
      </c>
      <c r="H56" s="6">
        <f t="shared" si="2"/>
        <v>-0.9079329388713616</v>
      </c>
    </row>
    <row r="57" spans="1:8" ht="12.75" customHeight="1">
      <c r="A57" s="5">
        <v>21502</v>
      </c>
      <c r="B57" s="30" t="s">
        <v>191</v>
      </c>
      <c r="C57" s="15">
        <v>7060.43</v>
      </c>
      <c r="D57" s="15">
        <f t="shared" si="0"/>
        <v>0</v>
      </c>
      <c r="E57" s="15"/>
      <c r="F57" s="15"/>
      <c r="G57" s="15">
        <f t="shared" si="1"/>
        <v>-7060.43</v>
      </c>
      <c r="H57" s="6">
        <f t="shared" si="2"/>
        <v>-1</v>
      </c>
    </row>
    <row r="58" spans="1:8" ht="12.75" customHeight="1">
      <c r="A58" s="5">
        <v>2150299</v>
      </c>
      <c r="B58" s="30" t="s">
        <v>192</v>
      </c>
      <c r="C58" s="15">
        <v>7060.43</v>
      </c>
      <c r="D58" s="15">
        <f t="shared" si="0"/>
        <v>0</v>
      </c>
      <c r="E58" s="15"/>
      <c r="F58" s="15"/>
      <c r="G58" s="15">
        <f t="shared" si="1"/>
        <v>-7060.43</v>
      </c>
      <c r="H58" s="6">
        <f t="shared" si="2"/>
        <v>-1</v>
      </c>
    </row>
    <row r="59" spans="1:8" ht="12.75" customHeight="1">
      <c r="A59" s="5">
        <v>21505</v>
      </c>
      <c r="B59" s="30" t="s">
        <v>193</v>
      </c>
      <c r="C59" s="15">
        <v>53</v>
      </c>
      <c r="D59" s="15">
        <f t="shared" si="0"/>
        <v>0</v>
      </c>
      <c r="E59" s="15"/>
      <c r="F59" s="15"/>
      <c r="G59" s="15">
        <f t="shared" si="1"/>
        <v>-53</v>
      </c>
      <c r="H59" s="6">
        <f t="shared" si="2"/>
        <v>-1</v>
      </c>
    </row>
    <row r="60" spans="1:8" ht="12.75" customHeight="1">
      <c r="A60" s="5">
        <v>2150510</v>
      </c>
      <c r="B60" s="30" t="s">
        <v>249</v>
      </c>
      <c r="C60" s="15">
        <v>46</v>
      </c>
      <c r="D60" s="15"/>
      <c r="E60" s="15"/>
      <c r="F60" s="15"/>
      <c r="G60" s="15"/>
      <c r="H60" s="6"/>
    </row>
    <row r="61" spans="1:8" ht="18.75" customHeight="1">
      <c r="A61" s="5">
        <v>2150599</v>
      </c>
      <c r="B61" s="30" t="s">
        <v>195</v>
      </c>
      <c r="C61" s="15">
        <v>7</v>
      </c>
      <c r="D61" s="15">
        <f t="shared" si="0"/>
        <v>0</v>
      </c>
      <c r="E61" s="15"/>
      <c r="F61" s="15"/>
      <c r="G61" s="15">
        <f t="shared" si="1"/>
        <v>-7</v>
      </c>
      <c r="H61" s="6">
        <f t="shared" si="2"/>
        <v>-1</v>
      </c>
    </row>
    <row r="62" spans="1:8" ht="12.75" customHeight="1">
      <c r="A62" s="5">
        <v>21508</v>
      </c>
      <c r="B62" s="30" t="s">
        <v>197</v>
      </c>
      <c r="C62" s="15">
        <v>598.34</v>
      </c>
      <c r="D62" s="15">
        <f t="shared" si="0"/>
        <v>710</v>
      </c>
      <c r="E62" s="15"/>
      <c r="F62" s="15">
        <v>710</v>
      </c>
      <c r="G62" s="15">
        <f t="shared" si="1"/>
        <v>111.65999999999997</v>
      </c>
      <c r="H62" s="6">
        <f t="shared" si="2"/>
        <v>0.1866163051108065</v>
      </c>
    </row>
    <row r="63" spans="1:8" ht="12.75" customHeight="1">
      <c r="A63" s="5">
        <v>2150805</v>
      </c>
      <c r="B63" s="30" t="s">
        <v>196</v>
      </c>
      <c r="C63" s="15">
        <v>598.34</v>
      </c>
      <c r="D63" s="15">
        <f t="shared" si="0"/>
        <v>710</v>
      </c>
      <c r="E63" s="15"/>
      <c r="F63" s="15">
        <v>710</v>
      </c>
      <c r="G63" s="15">
        <f t="shared" si="1"/>
        <v>111.65999999999997</v>
      </c>
      <c r="H63" s="6">
        <f t="shared" si="2"/>
        <v>0.1866163051108065</v>
      </c>
    </row>
    <row r="64" spans="1:8" ht="12.75" customHeight="1">
      <c r="A64" s="5">
        <v>216</v>
      </c>
      <c r="B64" s="90" t="s">
        <v>200</v>
      </c>
      <c r="C64" s="15">
        <v>1335.01</v>
      </c>
      <c r="D64" s="15">
        <f t="shared" si="0"/>
        <v>300</v>
      </c>
      <c r="E64" s="15"/>
      <c r="F64" s="15">
        <v>300</v>
      </c>
      <c r="G64" s="15">
        <f t="shared" si="1"/>
        <v>-1035.01</v>
      </c>
      <c r="H64" s="6">
        <f t="shared" si="2"/>
        <v>-0.7752825821529427</v>
      </c>
    </row>
    <row r="65" spans="1:8" ht="12.75" customHeight="1">
      <c r="A65" s="5">
        <v>21606</v>
      </c>
      <c r="B65" s="30" t="s">
        <v>203</v>
      </c>
      <c r="C65" s="15">
        <v>1335.01</v>
      </c>
      <c r="D65" s="15">
        <f aca="true" t="shared" si="3" ref="D65:D70">E65+F65</f>
        <v>300</v>
      </c>
      <c r="E65" s="15"/>
      <c r="F65" s="15">
        <v>300</v>
      </c>
      <c r="G65" s="15">
        <f aca="true" t="shared" si="4" ref="G65:G70">D65-C65</f>
        <v>-1035.01</v>
      </c>
      <c r="H65" s="6">
        <f t="shared" si="2"/>
        <v>-0.7752825821529427</v>
      </c>
    </row>
    <row r="66" spans="1:8" ht="12.75" customHeight="1">
      <c r="A66" s="5">
        <v>2160699</v>
      </c>
      <c r="B66" s="30" t="s">
        <v>207</v>
      </c>
      <c r="C66" s="15">
        <v>1335.01</v>
      </c>
      <c r="D66" s="15">
        <f t="shared" si="3"/>
        <v>300</v>
      </c>
      <c r="E66" s="15"/>
      <c r="F66" s="15">
        <v>300</v>
      </c>
      <c r="G66" s="15">
        <f t="shared" si="4"/>
        <v>-1035.01</v>
      </c>
      <c r="H66" s="6">
        <f t="shared" si="2"/>
        <v>-0.7752825821529427</v>
      </c>
    </row>
    <row r="67" spans="1:8" ht="12.75" customHeight="1">
      <c r="A67" s="5">
        <v>229</v>
      </c>
      <c r="B67" s="90" t="s">
        <v>204</v>
      </c>
      <c r="C67" s="15">
        <v>3.31</v>
      </c>
      <c r="D67" s="15">
        <f t="shared" si="3"/>
        <v>0</v>
      </c>
      <c r="E67" s="15"/>
      <c r="F67" s="15"/>
      <c r="G67" s="15">
        <f t="shared" si="4"/>
        <v>-3.31</v>
      </c>
      <c r="H67" s="6">
        <f>G67/C67</f>
        <v>-1</v>
      </c>
    </row>
    <row r="68" spans="1:8" ht="12.75" customHeight="1">
      <c r="A68" s="5">
        <v>22999</v>
      </c>
      <c r="B68" s="30" t="s">
        <v>205</v>
      </c>
      <c r="C68" s="15">
        <v>3.31</v>
      </c>
      <c r="D68" s="15">
        <f t="shared" si="3"/>
        <v>0</v>
      </c>
      <c r="E68" s="15"/>
      <c r="F68" s="15"/>
      <c r="G68" s="15">
        <f t="shared" si="4"/>
        <v>-3.31</v>
      </c>
      <c r="H68" s="6">
        <f>G68/C68</f>
        <v>-1</v>
      </c>
    </row>
    <row r="69" spans="1:8" ht="12.75" customHeight="1">
      <c r="A69" s="5">
        <v>2299901</v>
      </c>
      <c r="B69" s="30" t="s">
        <v>206</v>
      </c>
      <c r="C69" s="15">
        <v>3.31</v>
      </c>
      <c r="D69" s="15">
        <f t="shared" si="3"/>
        <v>0</v>
      </c>
      <c r="E69" s="15"/>
      <c r="F69" s="15"/>
      <c r="G69" s="15">
        <f t="shared" si="4"/>
        <v>-3.31</v>
      </c>
      <c r="H69" s="6">
        <f>G69/C69</f>
        <v>-1</v>
      </c>
    </row>
    <row r="70" spans="1:8" ht="12.75" customHeight="1">
      <c r="A70" s="5"/>
      <c r="B70" s="25" t="s">
        <v>3</v>
      </c>
      <c r="C70" s="15">
        <v>12750.17</v>
      </c>
      <c r="D70" s="15">
        <f t="shared" si="3"/>
        <v>3641.3</v>
      </c>
      <c r="E70" s="15">
        <v>1815.3</v>
      </c>
      <c r="F70" s="15">
        <v>1826</v>
      </c>
      <c r="G70" s="15">
        <f t="shared" si="4"/>
        <v>-9108.869999999999</v>
      </c>
      <c r="H70" s="6">
        <f>G70/C70</f>
        <v>-0.7144116509819084</v>
      </c>
    </row>
    <row r="75" ht="9.75"/>
    <row r="76" ht="9.75"/>
    <row r="77" ht="9.75"/>
    <row r="78" ht="9.75"/>
    <row r="79" ht="9.75"/>
    <row r="80" ht="9.75"/>
    <row r="81" ht="9.75"/>
    <row r="82" ht="9.75"/>
    <row r="83" ht="9.75"/>
  </sheetData>
  <sheetProtection/>
  <mergeCells count="12">
    <mergeCell ref="D4:F4"/>
    <mergeCell ref="G4:H4"/>
    <mergeCell ref="D5:F5"/>
    <mergeCell ref="A4:B4"/>
    <mergeCell ref="G5:G6"/>
    <mergeCell ref="H5:H6"/>
    <mergeCell ref="A1:H1"/>
    <mergeCell ref="A3:H3"/>
    <mergeCell ref="A2:H2"/>
    <mergeCell ref="A5:A6"/>
    <mergeCell ref="B5:B6"/>
    <mergeCell ref="C5:C6"/>
  </mergeCells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="115" zoomScaleNormal="115" zoomScalePageLayoutView="0" workbookViewId="0" topLeftCell="A1">
      <selection activeCell="E41" sqref="E41"/>
    </sheetView>
  </sheetViews>
  <sheetFormatPr defaultColWidth="9.140625" defaultRowHeight="15"/>
  <cols>
    <col min="1" max="1" width="8.57421875" style="2" customWidth="1"/>
    <col min="2" max="2" width="19.57421875" style="1" customWidth="1"/>
    <col min="3" max="3" width="17.421875" style="11" customWidth="1"/>
    <col min="4" max="5" width="19.57421875" style="11" customWidth="1"/>
  </cols>
  <sheetData>
    <row r="1" spans="1:5" ht="15">
      <c r="A1" s="102" t="s">
        <v>113</v>
      </c>
      <c r="B1" s="102"/>
      <c r="C1" s="102"/>
      <c r="D1" s="102"/>
      <c r="E1" s="102"/>
    </row>
    <row r="2" spans="1:5" ht="15">
      <c r="A2" s="99" t="s">
        <v>114</v>
      </c>
      <c r="B2" s="99"/>
      <c r="C2" s="99"/>
      <c r="D2" s="99"/>
      <c r="E2" s="99"/>
    </row>
    <row r="3" ht="11.25">
      <c r="E3" s="46" t="s">
        <v>115</v>
      </c>
    </row>
    <row r="4" spans="1:5" s="42" customFormat="1" ht="16.5" customHeight="1">
      <c r="A4" s="91" t="s">
        <v>116</v>
      </c>
      <c r="B4" s="91"/>
      <c r="C4" s="101" t="s">
        <v>117</v>
      </c>
      <c r="D4" s="101"/>
      <c r="E4" s="101"/>
    </row>
    <row r="5" spans="1:5" s="42" customFormat="1" ht="16.5" customHeight="1">
      <c r="A5" s="26" t="s">
        <v>118</v>
      </c>
      <c r="B5" s="26" t="s">
        <v>119</v>
      </c>
      <c r="C5" s="27" t="s">
        <v>120</v>
      </c>
      <c r="D5" s="27" t="s">
        <v>121</v>
      </c>
      <c r="E5" s="27" t="s">
        <v>122</v>
      </c>
    </row>
    <row r="6" spans="1:5" s="42" customFormat="1" ht="16.5" customHeight="1">
      <c r="A6" s="43">
        <v>301</v>
      </c>
      <c r="B6" s="28" t="s">
        <v>208</v>
      </c>
      <c r="C6" s="44">
        <f>SUM(D6:E6)</f>
        <v>848.66</v>
      </c>
      <c r="D6" s="44">
        <f>SUM(D7:D11)</f>
        <v>848.66</v>
      </c>
      <c r="E6" s="44"/>
    </row>
    <row r="7" spans="1:5" s="42" customFormat="1" ht="16.5" customHeight="1">
      <c r="A7" s="43">
        <v>30101</v>
      </c>
      <c r="B7" s="28" t="s">
        <v>209</v>
      </c>
      <c r="C7" s="44">
        <f aca="true" t="shared" si="0" ref="C7:C25">SUM(D7:E7)</f>
        <v>492.06</v>
      </c>
      <c r="D7" s="44">
        <v>492.06</v>
      </c>
      <c r="E7" s="44"/>
    </row>
    <row r="8" spans="1:5" s="42" customFormat="1" ht="16.5" customHeight="1">
      <c r="A8" s="43">
        <v>30102</v>
      </c>
      <c r="B8" s="28" t="s">
        <v>210</v>
      </c>
      <c r="C8" s="44">
        <f t="shared" si="0"/>
        <v>52.97</v>
      </c>
      <c r="D8" s="44">
        <v>52.97</v>
      </c>
      <c r="E8" s="44"/>
    </row>
    <row r="9" spans="1:5" s="42" customFormat="1" ht="16.5" customHeight="1">
      <c r="A9" s="43">
        <v>30103</v>
      </c>
      <c r="B9" s="28" t="s">
        <v>211</v>
      </c>
      <c r="C9" s="44">
        <f t="shared" si="0"/>
        <v>71.65</v>
      </c>
      <c r="D9" s="44">
        <v>71.65</v>
      </c>
      <c r="E9" s="44"/>
    </row>
    <row r="10" spans="1:5" s="42" customFormat="1" ht="16.5" customHeight="1">
      <c r="A10" s="43">
        <v>30104</v>
      </c>
      <c r="B10" s="28" t="s">
        <v>212</v>
      </c>
      <c r="C10" s="44">
        <f t="shared" si="0"/>
        <v>228.75</v>
      </c>
      <c r="D10" s="44">
        <v>228.75</v>
      </c>
      <c r="E10" s="44"/>
    </row>
    <row r="11" spans="1:5" s="42" customFormat="1" ht="16.5" customHeight="1">
      <c r="A11" s="43">
        <v>30199</v>
      </c>
      <c r="B11" s="28" t="s">
        <v>213</v>
      </c>
      <c r="C11" s="44">
        <f t="shared" si="0"/>
        <v>3.23</v>
      </c>
      <c r="D11" s="44">
        <v>3.23</v>
      </c>
      <c r="E11" s="44"/>
    </row>
    <row r="12" spans="1:5" s="42" customFormat="1" ht="16.5" customHeight="1">
      <c r="A12" s="43">
        <v>302</v>
      </c>
      <c r="B12" s="28" t="s">
        <v>214</v>
      </c>
      <c r="C12" s="44">
        <f t="shared" si="0"/>
        <v>123.16999999999999</v>
      </c>
      <c r="D12" s="44"/>
      <c r="E12" s="44">
        <f>SUM(E13:E20)</f>
        <v>123.16999999999999</v>
      </c>
    </row>
    <row r="13" spans="1:5" s="42" customFormat="1" ht="16.5" customHeight="1">
      <c r="A13" s="43">
        <v>30201</v>
      </c>
      <c r="B13" s="28" t="s">
        <v>215</v>
      </c>
      <c r="C13" s="44">
        <f t="shared" si="0"/>
        <v>7.7</v>
      </c>
      <c r="D13" s="44"/>
      <c r="E13" s="44">
        <v>7.7</v>
      </c>
    </row>
    <row r="14" spans="1:5" s="42" customFormat="1" ht="16.5" customHeight="1">
      <c r="A14" s="43">
        <v>30205</v>
      </c>
      <c r="B14" s="28" t="s">
        <v>216</v>
      </c>
      <c r="C14" s="44">
        <f t="shared" si="0"/>
        <v>0.6</v>
      </c>
      <c r="D14" s="44"/>
      <c r="E14" s="44">
        <v>0.6</v>
      </c>
    </row>
    <row r="15" spans="1:5" s="42" customFormat="1" ht="16.5" customHeight="1">
      <c r="A15" s="43">
        <v>30206</v>
      </c>
      <c r="B15" s="28" t="s">
        <v>217</v>
      </c>
      <c r="C15" s="44">
        <f t="shared" si="0"/>
        <v>9.6</v>
      </c>
      <c r="D15" s="44"/>
      <c r="E15" s="44">
        <v>9.6</v>
      </c>
    </row>
    <row r="16" spans="1:5" s="42" customFormat="1" ht="16.5" customHeight="1">
      <c r="A16" s="43">
        <v>30207</v>
      </c>
      <c r="B16" s="28" t="s">
        <v>218</v>
      </c>
      <c r="C16" s="44">
        <f t="shared" si="0"/>
        <v>29.06</v>
      </c>
      <c r="D16" s="44"/>
      <c r="E16" s="44">
        <v>29.06</v>
      </c>
    </row>
    <row r="17" spans="1:5" s="42" customFormat="1" ht="16.5" customHeight="1">
      <c r="A17" s="43">
        <v>30217</v>
      </c>
      <c r="B17" s="28" t="s">
        <v>219</v>
      </c>
      <c r="C17" s="44">
        <f t="shared" si="0"/>
        <v>15</v>
      </c>
      <c r="D17" s="44"/>
      <c r="E17" s="44">
        <v>15</v>
      </c>
    </row>
    <row r="18" spans="1:5" s="42" customFormat="1" ht="16.5" customHeight="1">
      <c r="A18" s="43">
        <v>30231</v>
      </c>
      <c r="B18" s="28" t="s">
        <v>220</v>
      </c>
      <c r="C18" s="44">
        <f t="shared" si="0"/>
        <v>9.8</v>
      </c>
      <c r="D18" s="44"/>
      <c r="E18" s="44">
        <v>9.8</v>
      </c>
    </row>
    <row r="19" spans="1:5" s="42" customFormat="1" ht="16.5" customHeight="1">
      <c r="A19" s="43">
        <v>30239</v>
      </c>
      <c r="B19" s="28" t="s">
        <v>221</v>
      </c>
      <c r="C19" s="44">
        <f t="shared" si="0"/>
        <v>37.86</v>
      </c>
      <c r="D19" s="44"/>
      <c r="E19" s="44">
        <v>37.86</v>
      </c>
    </row>
    <row r="20" spans="1:5" s="42" customFormat="1" ht="16.5" customHeight="1">
      <c r="A20" s="43">
        <v>30299</v>
      </c>
      <c r="B20" s="28" t="s">
        <v>222</v>
      </c>
      <c r="C20" s="44">
        <f t="shared" si="0"/>
        <v>13.55</v>
      </c>
      <c r="D20" s="44"/>
      <c r="E20" s="44">
        <v>13.55</v>
      </c>
    </row>
    <row r="21" spans="1:5" s="42" customFormat="1" ht="16.5" customHeight="1">
      <c r="A21" s="43">
        <v>303</v>
      </c>
      <c r="B21" s="28" t="s">
        <v>223</v>
      </c>
      <c r="C21" s="44">
        <f t="shared" si="0"/>
        <v>843.4699999999999</v>
      </c>
      <c r="D21" s="44">
        <f>SUM(D22:D25)</f>
        <v>843.4699999999999</v>
      </c>
      <c r="E21" s="44"/>
    </row>
    <row r="22" spans="1:5" s="42" customFormat="1" ht="16.5" customHeight="1">
      <c r="A22" s="43">
        <v>30301</v>
      </c>
      <c r="B22" s="28" t="s">
        <v>224</v>
      </c>
      <c r="C22" s="44">
        <f t="shared" si="0"/>
        <v>41.06</v>
      </c>
      <c r="D22" s="44">
        <v>41.06</v>
      </c>
      <c r="E22" s="44"/>
    </row>
    <row r="23" spans="1:5" s="42" customFormat="1" ht="16.5" customHeight="1">
      <c r="A23" s="43">
        <v>30302</v>
      </c>
      <c r="B23" s="28" t="s">
        <v>225</v>
      </c>
      <c r="C23" s="44">
        <f t="shared" si="0"/>
        <v>699.55</v>
      </c>
      <c r="D23" s="44">
        <v>699.55</v>
      </c>
      <c r="E23" s="44"/>
    </row>
    <row r="24" spans="1:5" s="42" customFormat="1" ht="16.5" customHeight="1">
      <c r="A24" s="43">
        <v>30309</v>
      </c>
      <c r="B24" s="28" t="s">
        <v>226</v>
      </c>
      <c r="C24" s="44">
        <f t="shared" si="0"/>
        <v>11.6</v>
      </c>
      <c r="D24" s="44">
        <v>11.6</v>
      </c>
      <c r="E24" s="44"/>
    </row>
    <row r="25" spans="1:5" s="42" customFormat="1" ht="16.5" customHeight="1">
      <c r="A25" s="43">
        <v>30311</v>
      </c>
      <c r="B25" s="28" t="s">
        <v>227</v>
      </c>
      <c r="C25" s="44">
        <f t="shared" si="0"/>
        <v>91.26</v>
      </c>
      <c r="D25" s="44">
        <v>91.26</v>
      </c>
      <c r="E25" s="44"/>
    </row>
    <row r="26" spans="1:5" s="42" customFormat="1" ht="16.5" customHeight="1">
      <c r="A26" s="43"/>
      <c r="B26" s="28"/>
      <c r="C26" s="44"/>
      <c r="D26" s="44"/>
      <c r="E26" s="44"/>
    </row>
    <row r="27" spans="1:5" s="42" customFormat="1" ht="16.5" customHeight="1">
      <c r="A27" s="43"/>
      <c r="B27" s="28"/>
      <c r="C27" s="44"/>
      <c r="D27" s="44"/>
      <c r="E27" s="44"/>
    </row>
    <row r="28" spans="1:5" s="42" customFormat="1" ht="11.25">
      <c r="A28" s="43"/>
      <c r="B28" s="26" t="s">
        <v>120</v>
      </c>
      <c r="C28" s="44">
        <f>C6+C12+C21</f>
        <v>1815.2999999999997</v>
      </c>
      <c r="D28" s="44">
        <f>D6+D12+D21</f>
        <v>1692.1299999999999</v>
      </c>
      <c r="E28" s="44">
        <f>E6+E12+E21</f>
        <v>123.16999999999999</v>
      </c>
    </row>
    <row r="33" ht="9.75"/>
    <row r="34" ht="9.75"/>
    <row r="35" ht="9.75"/>
  </sheetData>
  <sheetProtection/>
  <mergeCells count="4">
    <mergeCell ref="A4:B4"/>
    <mergeCell ref="C4:E4"/>
    <mergeCell ref="A2:E2"/>
    <mergeCell ref="A1:E1"/>
  </mergeCells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"/>
  <sheetViews>
    <sheetView zoomScale="115" zoomScaleNormal="115" zoomScalePageLayoutView="0" workbookViewId="0" topLeftCell="A1">
      <selection activeCell="G7" sqref="G7"/>
    </sheetView>
  </sheetViews>
  <sheetFormatPr defaultColWidth="9.140625" defaultRowHeight="15"/>
  <cols>
    <col min="1" max="1" width="6.7109375" style="8" customWidth="1"/>
    <col min="2" max="2" width="5.00390625" style="8" customWidth="1"/>
    <col min="3" max="3" width="6.421875" style="8" customWidth="1"/>
    <col min="4" max="5" width="8.140625" style="8" customWidth="1"/>
    <col min="6" max="7" width="5.8515625" style="8" customWidth="1"/>
    <col min="8" max="8" width="5.00390625" style="8" customWidth="1"/>
    <col min="9" max="9" width="6.421875" style="8" customWidth="1"/>
    <col min="10" max="11" width="7.28125" style="8" customWidth="1"/>
    <col min="12" max="12" width="6.00390625" style="8" customWidth="1"/>
    <col min="13" max="13" width="6.140625" style="8" customWidth="1"/>
    <col min="14" max="14" width="5.00390625" style="8" customWidth="1"/>
    <col min="15" max="15" width="6.28125" style="8" customWidth="1"/>
    <col min="16" max="17" width="8.140625" style="8" customWidth="1"/>
    <col min="18" max="18" width="7.28125" style="8" customWidth="1"/>
  </cols>
  <sheetData>
    <row r="1" spans="1:18" s="42" customFormat="1" ht="11.25">
      <c r="A1" s="102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4.25">
      <c r="A2" s="99" t="s">
        <v>30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42" customFormat="1" ht="16.5" customHeight="1">
      <c r="A3" s="102" t="s">
        <v>63</v>
      </c>
      <c r="B3" s="102"/>
      <c r="C3" s="102"/>
      <c r="D3" s="102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 t="s">
        <v>61</v>
      </c>
    </row>
    <row r="4" spans="1:18" s="42" customFormat="1" ht="16.5" customHeight="1">
      <c r="A4" s="91" t="s">
        <v>64</v>
      </c>
      <c r="B4" s="91"/>
      <c r="C4" s="91"/>
      <c r="D4" s="91"/>
      <c r="E4" s="91"/>
      <c r="F4" s="91"/>
      <c r="G4" s="91" t="s">
        <v>65</v>
      </c>
      <c r="H4" s="91"/>
      <c r="I4" s="91"/>
      <c r="J4" s="91"/>
      <c r="K4" s="91"/>
      <c r="L4" s="91"/>
      <c r="M4" s="91" t="s">
        <v>66</v>
      </c>
      <c r="N4" s="91"/>
      <c r="O4" s="91"/>
      <c r="P4" s="91"/>
      <c r="Q4" s="91"/>
      <c r="R4" s="91"/>
    </row>
    <row r="5" spans="1:18" s="42" customFormat="1" ht="25.5" customHeight="1">
      <c r="A5" s="91" t="s">
        <v>60</v>
      </c>
      <c r="B5" s="103" t="s">
        <v>67</v>
      </c>
      <c r="C5" s="91" t="s">
        <v>68</v>
      </c>
      <c r="D5" s="91"/>
      <c r="E5" s="91"/>
      <c r="F5" s="103" t="s">
        <v>69</v>
      </c>
      <c r="G5" s="91" t="s">
        <v>60</v>
      </c>
      <c r="H5" s="103" t="s">
        <v>67</v>
      </c>
      <c r="I5" s="91" t="s">
        <v>68</v>
      </c>
      <c r="J5" s="91"/>
      <c r="K5" s="91"/>
      <c r="L5" s="103" t="s">
        <v>69</v>
      </c>
      <c r="M5" s="91" t="s">
        <v>60</v>
      </c>
      <c r="N5" s="103" t="s">
        <v>67</v>
      </c>
      <c r="O5" s="91" t="s">
        <v>68</v>
      </c>
      <c r="P5" s="91"/>
      <c r="Q5" s="91"/>
      <c r="R5" s="103" t="s">
        <v>69</v>
      </c>
    </row>
    <row r="6" spans="1:18" s="42" customFormat="1" ht="25.5" customHeight="1">
      <c r="A6" s="91"/>
      <c r="B6" s="103"/>
      <c r="C6" s="26" t="s">
        <v>70</v>
      </c>
      <c r="D6" s="48" t="s">
        <v>71</v>
      </c>
      <c r="E6" s="48" t="s">
        <v>72</v>
      </c>
      <c r="F6" s="103"/>
      <c r="G6" s="91"/>
      <c r="H6" s="103"/>
      <c r="I6" s="26" t="s">
        <v>70</v>
      </c>
      <c r="J6" s="48" t="s">
        <v>71</v>
      </c>
      <c r="K6" s="48" t="s">
        <v>72</v>
      </c>
      <c r="L6" s="103"/>
      <c r="M6" s="91"/>
      <c r="N6" s="103"/>
      <c r="O6" s="26" t="s">
        <v>70</v>
      </c>
      <c r="P6" s="48" t="s">
        <v>71</v>
      </c>
      <c r="Q6" s="48" t="s">
        <v>72</v>
      </c>
      <c r="R6" s="103"/>
    </row>
    <row r="7" spans="1:18" s="42" customFormat="1" ht="16.5" customHeight="1">
      <c r="A7" s="69">
        <f>B7+C7+F7</f>
        <v>36.94</v>
      </c>
      <c r="B7" s="69"/>
      <c r="C7" s="69">
        <f>D7+E7</f>
        <v>24.94</v>
      </c>
      <c r="D7" s="69"/>
      <c r="E7" s="69">
        <v>24.94</v>
      </c>
      <c r="F7" s="69">
        <v>12</v>
      </c>
      <c r="G7" s="69">
        <f>H7+I7+L7</f>
        <v>32.62</v>
      </c>
      <c r="H7" s="69"/>
      <c r="I7" s="69">
        <f>J7+K7</f>
        <v>20.65</v>
      </c>
      <c r="J7" s="69"/>
      <c r="K7" s="69">
        <v>20.65</v>
      </c>
      <c r="L7" s="69">
        <v>11.97</v>
      </c>
      <c r="M7" s="69">
        <f>N7+O7+R7</f>
        <v>24.8</v>
      </c>
      <c r="N7" s="69"/>
      <c r="O7" s="69">
        <f>P7+Q7</f>
        <v>9.8</v>
      </c>
      <c r="P7" s="69"/>
      <c r="Q7" s="69">
        <v>9.8</v>
      </c>
      <c r="R7" s="69">
        <v>15</v>
      </c>
    </row>
  </sheetData>
  <sheetProtection/>
  <mergeCells count="18">
    <mergeCell ref="A2:R2"/>
    <mergeCell ref="A3:D3"/>
    <mergeCell ref="O5:Q5"/>
    <mergeCell ref="N5:N6"/>
    <mergeCell ref="A5:A6"/>
    <mergeCell ref="B5:B6"/>
    <mergeCell ref="C5:E5"/>
    <mergeCell ref="F5:F6"/>
    <mergeCell ref="A1:R1"/>
    <mergeCell ref="H5:H6"/>
    <mergeCell ref="I5:K5"/>
    <mergeCell ref="L5:L6"/>
    <mergeCell ref="G4:L4"/>
    <mergeCell ref="M5:M6"/>
    <mergeCell ref="A4:F4"/>
    <mergeCell ref="G5:G6"/>
    <mergeCell ref="R5:R6"/>
    <mergeCell ref="M4:R4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="130" zoomScaleNormal="130" zoomScalePageLayoutView="0" workbookViewId="0" topLeftCell="A1">
      <selection activeCell="H18" sqref="H18"/>
    </sheetView>
  </sheetViews>
  <sheetFormatPr defaultColWidth="9.140625" defaultRowHeight="15"/>
  <cols>
    <col min="1" max="1" width="12.421875" style="16" customWidth="1"/>
    <col min="2" max="2" width="15.00390625" style="16" customWidth="1"/>
    <col min="3" max="5" width="17.140625" style="7" customWidth="1"/>
  </cols>
  <sheetData>
    <row r="1" ht="13.5">
      <c r="A1" s="38" t="s">
        <v>54</v>
      </c>
    </row>
    <row r="2" spans="1:5" ht="14.25">
      <c r="A2" s="104" t="s">
        <v>57</v>
      </c>
      <c r="B2" s="104"/>
      <c r="C2" s="104"/>
      <c r="D2" s="104"/>
      <c r="E2" s="104"/>
    </row>
    <row r="3" ht="13.5">
      <c r="E3" s="11" t="s">
        <v>32</v>
      </c>
    </row>
    <row r="4" spans="1:5" ht="13.5">
      <c r="A4" s="108" t="s">
        <v>33</v>
      </c>
      <c r="B4" s="108" t="s">
        <v>34</v>
      </c>
      <c r="C4" s="105" t="s">
        <v>35</v>
      </c>
      <c r="D4" s="106"/>
      <c r="E4" s="107"/>
    </row>
    <row r="5" spans="1:5" ht="13.5">
      <c r="A5" s="109"/>
      <c r="B5" s="109"/>
      <c r="C5" s="14" t="s">
        <v>31</v>
      </c>
      <c r="D5" s="14" t="s">
        <v>36</v>
      </c>
      <c r="E5" s="14" t="s">
        <v>37</v>
      </c>
    </row>
    <row r="6" spans="1:5" ht="13.5">
      <c r="A6" s="32">
        <v>212</v>
      </c>
      <c r="B6" s="19" t="s">
        <v>228</v>
      </c>
      <c r="C6" s="9">
        <f>SUM(D6:E6)</f>
        <v>59</v>
      </c>
      <c r="D6" s="9"/>
      <c r="E6" s="9">
        <v>59</v>
      </c>
    </row>
    <row r="7" spans="1:5" ht="29.25">
      <c r="A7" s="32">
        <v>21208</v>
      </c>
      <c r="B7" s="84" t="s">
        <v>229</v>
      </c>
      <c r="C7" s="9">
        <f aca="true" t="shared" si="0" ref="C7:C18">SUM(D7:E7)</f>
        <v>59</v>
      </c>
      <c r="D7" s="9"/>
      <c r="E7" s="9">
        <v>59</v>
      </c>
    </row>
    <row r="8" spans="1:5" ht="13.5">
      <c r="A8" s="32">
        <v>2120802</v>
      </c>
      <c r="B8" s="19" t="s">
        <v>230</v>
      </c>
      <c r="C8" s="9">
        <f t="shared" si="0"/>
        <v>59</v>
      </c>
      <c r="D8" s="9"/>
      <c r="E8" s="9">
        <v>59</v>
      </c>
    </row>
    <row r="9" spans="1:5" ht="13.5">
      <c r="A9" s="32"/>
      <c r="B9" s="32"/>
      <c r="C9" s="9">
        <f t="shared" si="0"/>
        <v>0</v>
      </c>
      <c r="D9" s="9"/>
      <c r="E9" s="9"/>
    </row>
    <row r="10" spans="1:5" ht="13.5">
      <c r="A10" s="32"/>
      <c r="B10" s="32"/>
      <c r="C10" s="9">
        <f t="shared" si="0"/>
        <v>0</v>
      </c>
      <c r="D10" s="9"/>
      <c r="E10" s="9"/>
    </row>
    <row r="11" spans="1:5" ht="13.5">
      <c r="A11" s="32"/>
      <c r="B11" s="32"/>
      <c r="C11" s="9">
        <f t="shared" si="0"/>
        <v>0</v>
      </c>
      <c r="D11" s="9"/>
      <c r="E11" s="9"/>
    </row>
    <row r="12" spans="1:5" ht="13.5">
      <c r="A12" s="32"/>
      <c r="B12" s="32"/>
      <c r="C12" s="9">
        <f t="shared" si="0"/>
        <v>0</v>
      </c>
      <c r="D12" s="9"/>
      <c r="E12" s="9"/>
    </row>
    <row r="13" spans="1:5" ht="13.5">
      <c r="A13" s="32"/>
      <c r="B13" s="32"/>
      <c r="C13" s="9">
        <f t="shared" si="0"/>
        <v>0</v>
      </c>
      <c r="D13" s="9"/>
      <c r="E13" s="9"/>
    </row>
    <row r="14" spans="1:5" ht="13.5">
      <c r="A14" s="32"/>
      <c r="B14" s="32"/>
      <c r="C14" s="9">
        <f t="shared" si="0"/>
        <v>0</v>
      </c>
      <c r="D14" s="9"/>
      <c r="E14" s="9"/>
    </row>
    <row r="15" spans="1:5" ht="13.5">
      <c r="A15" s="32"/>
      <c r="B15" s="32"/>
      <c r="C15" s="9">
        <f t="shared" si="0"/>
        <v>0</v>
      </c>
      <c r="D15" s="9"/>
      <c r="E15" s="9"/>
    </row>
    <row r="16" spans="1:5" ht="13.5">
      <c r="A16" s="32"/>
      <c r="B16" s="32"/>
      <c r="C16" s="9">
        <f t="shared" si="0"/>
        <v>0</v>
      </c>
      <c r="D16" s="9"/>
      <c r="E16" s="9"/>
    </row>
    <row r="17" spans="1:5" ht="13.5">
      <c r="A17" s="32"/>
      <c r="B17" s="32"/>
      <c r="C17" s="9">
        <f t="shared" si="0"/>
        <v>0</v>
      </c>
      <c r="D17" s="9"/>
      <c r="E17" s="9"/>
    </row>
    <row r="18" spans="1:5" ht="13.5">
      <c r="A18" s="32"/>
      <c r="B18" s="33" t="s">
        <v>31</v>
      </c>
      <c r="C18" s="9">
        <f t="shared" si="0"/>
        <v>59</v>
      </c>
      <c r="D18" s="9"/>
      <c r="E18" s="9">
        <v>59</v>
      </c>
    </row>
  </sheetData>
  <sheetProtection/>
  <mergeCells count="4">
    <mergeCell ref="A2:E2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7"/>
  <sheetViews>
    <sheetView zoomScale="115" zoomScaleNormal="115" zoomScalePageLayoutView="0" workbookViewId="0" topLeftCell="A13">
      <selection activeCell="G21" sqref="G21"/>
    </sheetView>
  </sheetViews>
  <sheetFormatPr defaultColWidth="9.140625" defaultRowHeight="15"/>
  <cols>
    <col min="1" max="1" width="25.28125" style="7" customWidth="1"/>
    <col min="2" max="2" width="16.140625" style="7" customWidth="1"/>
    <col min="3" max="3" width="25.57421875" style="7" customWidth="1"/>
    <col min="4" max="4" width="17.421875" style="7" customWidth="1"/>
  </cols>
  <sheetData>
    <row r="1" spans="1:3" ht="13.5">
      <c r="A1" s="40" t="s">
        <v>38</v>
      </c>
      <c r="B1" s="34"/>
      <c r="C1" s="34"/>
    </row>
    <row r="2" spans="1:4" ht="18.75">
      <c r="A2" s="110" t="s">
        <v>123</v>
      </c>
      <c r="B2" s="111"/>
      <c r="C2" s="111"/>
      <c r="D2" s="111"/>
    </row>
    <row r="3" spans="1:4" s="41" customFormat="1" ht="17.25" customHeight="1">
      <c r="A3" s="68" t="s">
        <v>79</v>
      </c>
      <c r="B3" s="62"/>
      <c r="C3" s="62"/>
      <c r="D3" s="64" t="s">
        <v>73</v>
      </c>
    </row>
    <row r="4" spans="1:4" s="41" customFormat="1" ht="17.25" customHeight="1">
      <c r="A4" s="112" t="s">
        <v>74</v>
      </c>
      <c r="B4" s="112"/>
      <c r="C4" s="112" t="s">
        <v>80</v>
      </c>
      <c r="D4" s="112"/>
    </row>
    <row r="5" spans="1:4" s="41" customFormat="1" ht="17.25" customHeight="1">
      <c r="A5" s="63" t="s">
        <v>75</v>
      </c>
      <c r="B5" s="63" t="s">
        <v>81</v>
      </c>
      <c r="C5" s="63" t="s">
        <v>75</v>
      </c>
      <c r="D5" s="63" t="s">
        <v>81</v>
      </c>
    </row>
    <row r="6" spans="1:4" s="41" customFormat="1" ht="17.25" customHeight="1">
      <c r="A6" s="49" t="s">
        <v>125</v>
      </c>
      <c r="B6" s="71">
        <v>3641.3</v>
      </c>
      <c r="C6" s="49" t="s">
        <v>82</v>
      </c>
      <c r="D6" s="50">
        <v>1358.6</v>
      </c>
    </row>
    <row r="7" spans="1:4" s="41" customFormat="1" ht="17.25" customHeight="1">
      <c r="A7" s="51"/>
      <c r="B7" s="50"/>
      <c r="C7" s="49" t="s">
        <v>83</v>
      </c>
      <c r="D7" s="50"/>
    </row>
    <row r="8" spans="1:4" s="41" customFormat="1" ht="17.25" customHeight="1">
      <c r="A8" s="49" t="s">
        <v>126</v>
      </c>
      <c r="B8" s="71"/>
      <c r="C8" s="49" t="s">
        <v>84</v>
      </c>
      <c r="D8" s="50"/>
    </row>
    <row r="9" spans="1:4" s="41" customFormat="1" ht="17.25" customHeight="1">
      <c r="A9" s="51"/>
      <c r="B9" s="50"/>
      <c r="C9" s="49" t="s">
        <v>85</v>
      </c>
      <c r="D9" s="50"/>
    </row>
    <row r="10" spans="1:4" s="41" customFormat="1" ht="17.25" customHeight="1">
      <c r="A10" s="49" t="s">
        <v>86</v>
      </c>
      <c r="B10" s="71"/>
      <c r="C10" s="49" t="s">
        <v>87</v>
      </c>
      <c r="D10" s="50">
        <v>3503.15</v>
      </c>
    </row>
    <row r="11" spans="1:4" s="41" customFormat="1" ht="17.25" customHeight="1">
      <c r="A11" s="52"/>
      <c r="B11" s="50"/>
      <c r="C11" s="49" t="s">
        <v>88</v>
      </c>
      <c r="D11" s="50"/>
    </row>
    <row r="12" spans="1:4" s="41" customFormat="1" ht="17.25" customHeight="1">
      <c r="A12" s="49" t="s">
        <v>89</v>
      </c>
      <c r="B12" s="71"/>
      <c r="C12" s="49" t="s">
        <v>90</v>
      </c>
      <c r="D12" s="50">
        <v>750.32</v>
      </c>
    </row>
    <row r="13" spans="1:4" s="41" customFormat="1" ht="17.25" customHeight="1">
      <c r="A13" s="49"/>
      <c r="B13" s="50"/>
      <c r="C13" s="49" t="s">
        <v>91</v>
      </c>
      <c r="D13" s="50">
        <v>72.12</v>
      </c>
    </row>
    <row r="14" spans="1:4" s="41" customFormat="1" ht="17.25" customHeight="1">
      <c r="A14" s="49" t="s">
        <v>92</v>
      </c>
      <c r="B14" s="71"/>
      <c r="C14" s="49" t="s">
        <v>93</v>
      </c>
      <c r="D14" s="50">
        <v>89.97</v>
      </c>
    </row>
    <row r="15" spans="1:4" s="41" customFormat="1" ht="17.25" customHeight="1">
      <c r="A15" s="49"/>
      <c r="B15" s="50"/>
      <c r="C15" s="49" t="s">
        <v>94</v>
      </c>
      <c r="D15" s="50">
        <v>59</v>
      </c>
    </row>
    <row r="16" spans="1:4" s="41" customFormat="1" ht="17.25" customHeight="1">
      <c r="A16" s="49" t="s">
        <v>95</v>
      </c>
      <c r="B16" s="71"/>
      <c r="C16" s="49" t="s">
        <v>96</v>
      </c>
      <c r="D16" s="50"/>
    </row>
    <row r="17" spans="1:4" s="41" customFormat="1" ht="17.25" customHeight="1">
      <c r="A17" s="49"/>
      <c r="B17" s="50"/>
      <c r="C17" s="49" t="s">
        <v>97</v>
      </c>
      <c r="D17" s="50"/>
    </row>
    <row r="18" spans="1:4" s="41" customFormat="1" ht="17.25" customHeight="1">
      <c r="A18" s="65"/>
      <c r="B18" s="50"/>
      <c r="C18" s="49" t="s">
        <v>98</v>
      </c>
      <c r="D18" s="50">
        <v>12490.98</v>
      </c>
    </row>
    <row r="19" spans="1:4" s="41" customFormat="1" ht="17.25" customHeight="1">
      <c r="A19" s="49"/>
      <c r="B19" s="50"/>
      <c r="C19" s="49" t="s">
        <v>99</v>
      </c>
      <c r="D19" s="50">
        <v>1746.41</v>
      </c>
    </row>
    <row r="20" spans="1:4" s="41" customFormat="1" ht="17.25" customHeight="1">
      <c r="A20" s="49"/>
      <c r="B20" s="50"/>
      <c r="C20" s="49" t="s">
        <v>100</v>
      </c>
      <c r="D20" s="50"/>
    </row>
    <row r="21" spans="1:4" s="41" customFormat="1" ht="17.25" customHeight="1">
      <c r="A21" s="49"/>
      <c r="B21" s="50"/>
      <c r="C21" s="49" t="s">
        <v>101</v>
      </c>
      <c r="D21" s="50"/>
    </row>
    <row r="22" spans="1:4" s="41" customFormat="1" ht="17.25" customHeight="1">
      <c r="A22" s="49"/>
      <c r="B22" s="50"/>
      <c r="C22" s="58" t="s">
        <v>102</v>
      </c>
      <c r="D22" s="50">
        <v>91.26</v>
      </c>
    </row>
    <row r="23" spans="1:4" s="41" customFormat="1" ht="17.25" customHeight="1">
      <c r="A23" s="49"/>
      <c r="B23" s="50"/>
      <c r="C23" s="58" t="s">
        <v>103</v>
      </c>
      <c r="D23" s="50"/>
    </row>
    <row r="24" spans="1:4" s="41" customFormat="1" ht="17.25" customHeight="1">
      <c r="A24" s="54"/>
      <c r="B24" s="50"/>
      <c r="C24" s="58" t="s">
        <v>104</v>
      </c>
      <c r="D24" s="50">
        <v>12.69</v>
      </c>
    </row>
    <row r="25" spans="1:4" s="41" customFormat="1" ht="17.25" customHeight="1">
      <c r="A25" s="66"/>
      <c r="B25" s="50"/>
      <c r="C25" s="58" t="s">
        <v>105</v>
      </c>
      <c r="D25" s="50"/>
    </row>
    <row r="26" spans="1:4" s="41" customFormat="1" ht="17.25" customHeight="1">
      <c r="A26" s="66"/>
      <c r="B26" s="50"/>
      <c r="C26" s="28" t="s">
        <v>150</v>
      </c>
      <c r="D26" s="50"/>
    </row>
    <row r="27" spans="1:4" s="41" customFormat="1" ht="17.25" customHeight="1">
      <c r="A27" s="66"/>
      <c r="B27" s="50"/>
      <c r="C27" s="53"/>
      <c r="D27" s="50"/>
    </row>
    <row r="28" spans="1:4" s="41" customFormat="1" ht="17.25" customHeight="1">
      <c r="A28" s="55" t="s">
        <v>106</v>
      </c>
      <c r="B28" s="56">
        <f>B6+B8+B10+B12+B14+B16</f>
        <v>3641.3</v>
      </c>
      <c r="C28" s="55" t="s">
        <v>76</v>
      </c>
      <c r="D28" s="57">
        <f>SUM(D6:D26)</f>
        <v>20174.499999999996</v>
      </c>
    </row>
    <row r="29" spans="1:4" s="41" customFormat="1" ht="17.25" customHeight="1">
      <c r="A29" s="49" t="s">
        <v>107</v>
      </c>
      <c r="B29" s="71">
        <v>6082.26</v>
      </c>
      <c r="C29" s="58" t="s">
        <v>108</v>
      </c>
      <c r="D29" s="65"/>
    </row>
    <row r="30" spans="1:4" s="41" customFormat="1" ht="17.25" customHeight="1">
      <c r="A30" s="49" t="s">
        <v>109</v>
      </c>
      <c r="B30" s="71"/>
      <c r="C30" s="58" t="s">
        <v>127</v>
      </c>
      <c r="D30" s="50"/>
    </row>
    <row r="31" spans="1:4" s="41" customFormat="1" ht="17.25" customHeight="1">
      <c r="A31" s="49" t="s">
        <v>110</v>
      </c>
      <c r="B31" s="71"/>
      <c r="C31" s="58" t="s">
        <v>111</v>
      </c>
      <c r="D31" s="50"/>
    </row>
    <row r="32" spans="1:4" s="41" customFormat="1" ht="17.25" customHeight="1">
      <c r="A32" s="49" t="s">
        <v>112</v>
      </c>
      <c r="B32" s="71">
        <v>10450.94</v>
      </c>
      <c r="C32" s="58"/>
      <c r="D32" s="50"/>
    </row>
    <row r="33" spans="1:4" s="41" customFormat="1" ht="17.25" customHeight="1">
      <c r="A33" s="49"/>
      <c r="B33" s="50"/>
      <c r="C33" s="58"/>
      <c r="D33" s="50"/>
    </row>
    <row r="34" spans="1:4" s="41" customFormat="1" ht="17.25" customHeight="1">
      <c r="A34" s="49"/>
      <c r="B34" s="50"/>
      <c r="C34" s="58"/>
      <c r="D34" s="50"/>
    </row>
    <row r="35" spans="1:4" s="41" customFormat="1" ht="17.25" customHeight="1">
      <c r="A35" s="59" t="s">
        <v>77</v>
      </c>
      <c r="B35" s="72">
        <f>SUM(B28:B32)</f>
        <v>20174.5</v>
      </c>
      <c r="C35" s="61" t="s">
        <v>78</v>
      </c>
      <c r="D35" s="60">
        <f>SUM(D28:D31)</f>
        <v>20174.499999999996</v>
      </c>
    </row>
    <row r="36" spans="1:4" s="41" customFormat="1" ht="17.25" customHeight="1">
      <c r="A36" s="45"/>
      <c r="B36" s="45"/>
      <c r="C36" s="45"/>
      <c r="D36" s="45"/>
    </row>
    <row r="37" spans="1:4" s="67" customFormat="1" ht="26.25" customHeight="1">
      <c r="A37" s="113"/>
      <c r="B37" s="113"/>
      <c r="C37" s="113"/>
      <c r="D37" s="113"/>
    </row>
  </sheetData>
  <sheetProtection/>
  <mergeCells count="4">
    <mergeCell ref="A2:D2"/>
    <mergeCell ref="A4:B4"/>
    <mergeCell ref="C4:D4"/>
    <mergeCell ref="A37:D3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3"/>
  <sheetViews>
    <sheetView zoomScale="130" zoomScaleNormal="130" zoomScalePageLayoutView="0" workbookViewId="0" topLeftCell="A1">
      <pane ySplit="2430" topLeftCell="A1" activePane="bottomLeft" state="split"/>
      <selection pane="topLeft" activeCell="W1" sqref="W1:W16384"/>
      <selection pane="bottomLeft" activeCell="B7" sqref="B7"/>
    </sheetView>
  </sheetViews>
  <sheetFormatPr defaultColWidth="9.140625" defaultRowHeight="15"/>
  <cols>
    <col min="1" max="1" width="6.57421875" style="12" customWidth="1"/>
    <col min="2" max="2" width="15.57421875" style="12" customWidth="1"/>
    <col min="3" max="8" width="6.57421875" style="11" customWidth="1"/>
    <col min="9" max="9" width="6.7109375" style="11" customWidth="1"/>
    <col min="10" max="13" width="6.57421875" style="11" customWidth="1"/>
    <col min="14" max="14" width="9.00390625" style="4" customWidth="1"/>
  </cols>
  <sheetData>
    <row r="1" spans="1:13" ht="13.5">
      <c r="A1" s="115" t="s">
        <v>50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4.25">
      <c r="A2" s="104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ht="13.5">
      <c r="M3" s="11" t="s">
        <v>32</v>
      </c>
    </row>
    <row r="4" spans="1:13" ht="19.5" customHeight="1">
      <c r="A4" s="114" t="s">
        <v>41</v>
      </c>
      <c r="B4" s="114"/>
      <c r="C4" s="114" t="s">
        <v>31</v>
      </c>
      <c r="D4" s="114" t="s">
        <v>40</v>
      </c>
      <c r="E4" s="114" t="s">
        <v>42</v>
      </c>
      <c r="F4" s="114" t="s">
        <v>43</v>
      </c>
      <c r="G4" s="116" t="s">
        <v>124</v>
      </c>
      <c r="H4" s="114" t="s">
        <v>46</v>
      </c>
      <c r="I4" s="114"/>
      <c r="J4" s="114" t="s">
        <v>47</v>
      </c>
      <c r="K4" s="114" t="s">
        <v>48</v>
      </c>
      <c r="L4" s="114" t="s">
        <v>49</v>
      </c>
      <c r="M4" s="114" t="s">
        <v>39</v>
      </c>
    </row>
    <row r="5" spans="1:13" ht="19.5" customHeight="1">
      <c r="A5" s="17" t="s">
        <v>33</v>
      </c>
      <c r="B5" s="17" t="s">
        <v>34</v>
      </c>
      <c r="C5" s="114"/>
      <c r="D5" s="114"/>
      <c r="E5" s="114"/>
      <c r="F5" s="114"/>
      <c r="G5" s="117"/>
      <c r="H5" s="18" t="s">
        <v>44</v>
      </c>
      <c r="I5" s="18" t="s">
        <v>45</v>
      </c>
      <c r="J5" s="114"/>
      <c r="K5" s="114"/>
      <c r="L5" s="114"/>
      <c r="M5" s="114"/>
    </row>
    <row r="6" spans="1:13" ht="13.5">
      <c r="A6" s="5">
        <v>201</v>
      </c>
      <c r="B6" s="24" t="s">
        <v>152</v>
      </c>
      <c r="C6" s="9">
        <f>SUM(D6:M6)</f>
        <v>1358.6</v>
      </c>
      <c r="D6" s="9">
        <v>40.53</v>
      </c>
      <c r="E6" s="9">
        <v>1308.07</v>
      </c>
      <c r="F6" s="9"/>
      <c r="G6" s="9"/>
      <c r="H6" s="9"/>
      <c r="I6" s="9"/>
      <c r="J6" s="9"/>
      <c r="K6" s="9">
        <v>10</v>
      </c>
      <c r="L6" s="9"/>
      <c r="M6" s="9"/>
    </row>
    <row r="7" spans="1:13" ht="13.5">
      <c r="A7" s="5">
        <v>20113</v>
      </c>
      <c r="B7" s="24" t="s">
        <v>153</v>
      </c>
      <c r="C7" s="9">
        <f>SUM(D7:M7)</f>
        <v>1358.6</v>
      </c>
      <c r="D7" s="9">
        <v>40.53</v>
      </c>
      <c r="E7" s="9">
        <v>1308.07</v>
      </c>
      <c r="F7" s="9"/>
      <c r="G7" s="9"/>
      <c r="H7" s="9"/>
      <c r="I7" s="9"/>
      <c r="J7" s="9"/>
      <c r="K7" s="9">
        <v>10</v>
      </c>
      <c r="L7" s="9"/>
      <c r="M7" s="9"/>
    </row>
    <row r="8" spans="1:13" ht="13.5">
      <c r="A8" s="5">
        <v>2011301</v>
      </c>
      <c r="B8" s="78" t="s">
        <v>154</v>
      </c>
      <c r="C8" s="9">
        <f aca="true" t="shared" si="0" ref="C8:C63">SUM(D8:M8)</f>
        <v>849.31</v>
      </c>
      <c r="D8" s="9"/>
      <c r="E8" s="9">
        <v>849.31</v>
      </c>
      <c r="F8" s="9"/>
      <c r="G8" s="9"/>
      <c r="H8" s="9"/>
      <c r="I8" s="9"/>
      <c r="J8" s="9"/>
      <c r="K8" s="9"/>
      <c r="L8" s="9"/>
      <c r="M8" s="9"/>
    </row>
    <row r="9" spans="1:13" ht="13.5">
      <c r="A9" s="79">
        <v>2011302</v>
      </c>
      <c r="B9" s="78" t="s">
        <v>155</v>
      </c>
      <c r="C9" s="9">
        <f t="shared" si="0"/>
        <v>58.76</v>
      </c>
      <c r="D9" s="9"/>
      <c r="E9" s="9">
        <v>58.76</v>
      </c>
      <c r="F9" s="9"/>
      <c r="G9" s="9"/>
      <c r="H9" s="9"/>
      <c r="I9" s="9"/>
      <c r="J9" s="9"/>
      <c r="K9" s="9"/>
      <c r="L9" s="9"/>
      <c r="M9" s="9"/>
    </row>
    <row r="10" spans="1:13" ht="13.5">
      <c r="A10" s="79">
        <v>2011307</v>
      </c>
      <c r="B10" s="30" t="s">
        <v>173</v>
      </c>
      <c r="C10" s="9">
        <f t="shared" si="0"/>
        <v>17</v>
      </c>
      <c r="D10" s="9"/>
      <c r="E10" s="9">
        <v>17</v>
      </c>
      <c r="F10" s="9"/>
      <c r="G10" s="9"/>
      <c r="H10" s="9"/>
      <c r="I10" s="9"/>
      <c r="J10" s="9"/>
      <c r="K10" s="9"/>
      <c r="L10" s="9"/>
      <c r="M10" s="9"/>
    </row>
    <row r="11" spans="1:13" ht="13.5">
      <c r="A11" s="79">
        <v>2011308</v>
      </c>
      <c r="B11" s="30" t="s">
        <v>174</v>
      </c>
      <c r="C11" s="9">
        <f t="shared" si="0"/>
        <v>72</v>
      </c>
      <c r="D11" s="9"/>
      <c r="E11" s="9">
        <v>62</v>
      </c>
      <c r="F11" s="9"/>
      <c r="G11" s="9"/>
      <c r="H11" s="9"/>
      <c r="I11" s="9"/>
      <c r="J11" s="9"/>
      <c r="K11" s="9">
        <v>10</v>
      </c>
      <c r="L11" s="9"/>
      <c r="M11" s="9"/>
    </row>
    <row r="12" spans="1:13" ht="13.5">
      <c r="A12" s="79">
        <v>2011399</v>
      </c>
      <c r="B12" s="30" t="s">
        <v>175</v>
      </c>
      <c r="C12" s="9">
        <f t="shared" si="0"/>
        <v>361.53</v>
      </c>
      <c r="D12" s="9">
        <v>40.53</v>
      </c>
      <c r="E12" s="9">
        <v>321</v>
      </c>
      <c r="F12" s="9"/>
      <c r="G12" s="9"/>
      <c r="H12" s="9"/>
      <c r="I12" s="9"/>
      <c r="J12" s="9"/>
      <c r="K12" s="9"/>
      <c r="L12" s="9"/>
      <c r="M12" s="9"/>
    </row>
    <row r="13" spans="1:13" ht="13.5">
      <c r="A13" s="79">
        <v>208</v>
      </c>
      <c r="B13" s="24" t="s">
        <v>156</v>
      </c>
      <c r="C13" s="9">
        <f t="shared" si="0"/>
        <v>750.32</v>
      </c>
      <c r="D13" s="9">
        <v>0.47</v>
      </c>
      <c r="E13" s="9">
        <v>749.85</v>
      </c>
      <c r="F13" s="9"/>
      <c r="G13" s="9"/>
      <c r="H13" s="9"/>
      <c r="I13" s="9"/>
      <c r="J13" s="9"/>
      <c r="K13" s="9"/>
      <c r="L13" s="9"/>
      <c r="M13" s="9"/>
    </row>
    <row r="14" spans="1:13" ht="13.5">
      <c r="A14" s="79">
        <v>20805</v>
      </c>
      <c r="B14" s="78" t="s">
        <v>157</v>
      </c>
      <c r="C14" s="9">
        <f t="shared" si="0"/>
        <v>746.61</v>
      </c>
      <c r="D14" s="9"/>
      <c r="E14" s="9">
        <v>746.61</v>
      </c>
      <c r="F14" s="9"/>
      <c r="G14" s="9"/>
      <c r="H14" s="9"/>
      <c r="I14" s="9"/>
      <c r="J14" s="9"/>
      <c r="K14" s="9"/>
      <c r="L14" s="9"/>
      <c r="M14" s="9"/>
    </row>
    <row r="15" spans="1:13" ht="13.5">
      <c r="A15" s="79">
        <v>2080501</v>
      </c>
      <c r="B15" s="78" t="s">
        <v>158</v>
      </c>
      <c r="C15" s="9">
        <f t="shared" si="0"/>
        <v>731.76</v>
      </c>
      <c r="D15" s="9"/>
      <c r="E15" s="9">
        <v>731.76</v>
      </c>
      <c r="F15" s="9"/>
      <c r="G15" s="9"/>
      <c r="H15" s="9"/>
      <c r="I15" s="9"/>
      <c r="J15" s="9"/>
      <c r="K15" s="9"/>
      <c r="L15" s="9"/>
      <c r="M15" s="9"/>
    </row>
    <row r="16" spans="1:13" ht="13.5">
      <c r="A16" s="79">
        <v>2080502</v>
      </c>
      <c r="B16" s="78" t="s">
        <v>159</v>
      </c>
      <c r="C16" s="9">
        <f t="shared" si="0"/>
        <v>14.85</v>
      </c>
      <c r="D16" s="9"/>
      <c r="E16" s="9">
        <v>14.85</v>
      </c>
      <c r="F16" s="9"/>
      <c r="G16" s="9"/>
      <c r="H16" s="9"/>
      <c r="I16" s="9"/>
      <c r="J16" s="9"/>
      <c r="K16" s="9"/>
      <c r="L16" s="9"/>
      <c r="M16" s="9"/>
    </row>
    <row r="17" spans="1:13" ht="13.5">
      <c r="A17" s="79">
        <v>208050299</v>
      </c>
      <c r="B17" s="78" t="s">
        <v>160</v>
      </c>
      <c r="C17" s="9">
        <f t="shared" si="0"/>
        <v>14.85</v>
      </c>
      <c r="D17" s="9"/>
      <c r="E17" s="9">
        <v>14.85</v>
      </c>
      <c r="F17" s="9"/>
      <c r="G17" s="9"/>
      <c r="H17" s="9"/>
      <c r="I17" s="9"/>
      <c r="J17" s="9"/>
      <c r="K17" s="9"/>
      <c r="L17" s="9"/>
      <c r="M17" s="9"/>
    </row>
    <row r="18" spans="1:13" ht="13.5">
      <c r="A18" s="81">
        <v>20806</v>
      </c>
      <c r="B18" s="87" t="s">
        <v>248</v>
      </c>
      <c r="C18" s="9">
        <f t="shared" si="0"/>
        <v>0.47</v>
      </c>
      <c r="D18" s="9">
        <v>0.47</v>
      </c>
      <c r="E18" s="9"/>
      <c r="F18" s="9"/>
      <c r="G18" s="9"/>
      <c r="H18" s="9"/>
      <c r="I18" s="9"/>
      <c r="J18" s="9"/>
      <c r="K18" s="9"/>
      <c r="L18" s="9"/>
      <c r="M18" s="9"/>
    </row>
    <row r="19" spans="1:13" ht="13.5">
      <c r="A19" s="81">
        <v>2080601</v>
      </c>
      <c r="B19" s="30" t="s">
        <v>178</v>
      </c>
      <c r="C19" s="9">
        <f t="shared" si="0"/>
        <v>0.47</v>
      </c>
      <c r="D19" s="9">
        <v>0.47</v>
      </c>
      <c r="E19" s="9"/>
      <c r="F19" s="9"/>
      <c r="G19" s="9"/>
      <c r="H19" s="9"/>
      <c r="I19" s="9"/>
      <c r="J19" s="9"/>
      <c r="K19" s="9"/>
      <c r="L19" s="9"/>
      <c r="M19" s="9"/>
    </row>
    <row r="20" spans="1:13" ht="13.5">
      <c r="A20" s="79">
        <v>20808</v>
      </c>
      <c r="B20" s="88" t="s">
        <v>161</v>
      </c>
      <c r="C20" s="9">
        <f t="shared" si="0"/>
        <v>3.24</v>
      </c>
      <c r="D20" s="9"/>
      <c r="E20" s="9">
        <v>3.24</v>
      </c>
      <c r="F20" s="9"/>
      <c r="G20" s="9"/>
      <c r="H20" s="9"/>
      <c r="I20" s="9"/>
      <c r="J20" s="9"/>
      <c r="K20" s="9"/>
      <c r="L20" s="9"/>
      <c r="M20" s="9"/>
    </row>
    <row r="21" spans="1:13" ht="13.5">
      <c r="A21" s="81">
        <v>2080803</v>
      </c>
      <c r="B21" s="78" t="s">
        <v>171</v>
      </c>
      <c r="C21" s="9">
        <f t="shared" si="0"/>
        <v>3.24</v>
      </c>
      <c r="D21" s="9"/>
      <c r="E21" s="9">
        <v>3.24</v>
      </c>
      <c r="F21" s="9"/>
      <c r="G21" s="9"/>
      <c r="H21" s="9"/>
      <c r="I21" s="9"/>
      <c r="J21" s="9"/>
      <c r="K21" s="9"/>
      <c r="L21" s="9"/>
      <c r="M21" s="9"/>
    </row>
    <row r="22" spans="1:13" ht="13.5">
      <c r="A22" s="81">
        <v>210</v>
      </c>
      <c r="B22" s="24" t="s">
        <v>162</v>
      </c>
      <c r="C22" s="9">
        <f t="shared" si="0"/>
        <v>72.12</v>
      </c>
      <c r="D22" s="9"/>
      <c r="E22" s="9">
        <v>72.12</v>
      </c>
      <c r="F22" s="9"/>
      <c r="G22" s="9"/>
      <c r="H22" s="9"/>
      <c r="I22" s="9"/>
      <c r="J22" s="9"/>
      <c r="K22" s="9"/>
      <c r="L22" s="9"/>
      <c r="M22" s="9"/>
    </row>
    <row r="23" spans="1:13" ht="13.5">
      <c r="A23" s="81">
        <v>21005</v>
      </c>
      <c r="B23" s="78" t="s">
        <v>163</v>
      </c>
      <c r="C23" s="9">
        <f t="shared" si="0"/>
        <v>60.51</v>
      </c>
      <c r="D23" s="9"/>
      <c r="E23" s="9">
        <v>60.51</v>
      </c>
      <c r="F23" s="9"/>
      <c r="G23" s="9"/>
      <c r="H23" s="9"/>
      <c r="I23" s="9"/>
      <c r="J23" s="9"/>
      <c r="K23" s="9"/>
      <c r="L23" s="9"/>
      <c r="M23" s="9"/>
    </row>
    <row r="24" spans="1:13" ht="13.5">
      <c r="A24" s="81">
        <v>2100501</v>
      </c>
      <c r="B24" s="78" t="s">
        <v>164</v>
      </c>
      <c r="C24" s="9">
        <f t="shared" si="0"/>
        <v>60.51</v>
      </c>
      <c r="D24" s="9"/>
      <c r="E24" s="9">
        <v>60.51</v>
      </c>
      <c r="F24" s="9"/>
      <c r="G24" s="9"/>
      <c r="H24" s="9"/>
      <c r="I24" s="9"/>
      <c r="J24" s="9"/>
      <c r="K24" s="9"/>
      <c r="L24" s="9"/>
      <c r="M24" s="9"/>
    </row>
    <row r="25" spans="1:13" ht="13.5">
      <c r="A25" s="81">
        <v>21007</v>
      </c>
      <c r="B25" s="78" t="s">
        <v>165</v>
      </c>
      <c r="C25" s="9">
        <f t="shared" si="0"/>
        <v>11.61</v>
      </c>
      <c r="D25" s="9"/>
      <c r="E25" s="9">
        <v>11.61</v>
      </c>
      <c r="F25" s="9"/>
      <c r="G25" s="9"/>
      <c r="H25" s="9"/>
      <c r="I25" s="9"/>
      <c r="J25" s="9"/>
      <c r="K25" s="9"/>
      <c r="L25" s="9"/>
      <c r="M25" s="9"/>
    </row>
    <row r="26" spans="1:13" ht="13.5">
      <c r="A26" s="5">
        <v>2100717</v>
      </c>
      <c r="B26" s="24" t="s">
        <v>166</v>
      </c>
      <c r="C26" s="9">
        <f t="shared" si="0"/>
        <v>11.61</v>
      </c>
      <c r="D26" s="9"/>
      <c r="E26" s="9">
        <v>11.61</v>
      </c>
      <c r="F26" s="9"/>
      <c r="G26" s="9"/>
      <c r="H26" s="9"/>
      <c r="I26" s="9"/>
      <c r="J26" s="9"/>
      <c r="K26" s="9"/>
      <c r="L26" s="9"/>
      <c r="M26" s="9"/>
    </row>
    <row r="27" spans="1:13" ht="13.5">
      <c r="A27" s="5">
        <v>221</v>
      </c>
      <c r="B27" s="30" t="s">
        <v>167</v>
      </c>
      <c r="C27" s="9">
        <f t="shared" si="0"/>
        <v>91.26</v>
      </c>
      <c r="D27" s="9"/>
      <c r="E27" s="9">
        <v>91.26</v>
      </c>
      <c r="F27" s="9"/>
      <c r="G27" s="9"/>
      <c r="H27" s="9"/>
      <c r="I27" s="9"/>
      <c r="J27" s="9"/>
      <c r="K27" s="9"/>
      <c r="L27" s="9"/>
      <c r="M27" s="9"/>
    </row>
    <row r="28" spans="1:13" ht="13.5">
      <c r="A28" s="5">
        <v>22102</v>
      </c>
      <c r="B28" s="30" t="s">
        <v>168</v>
      </c>
      <c r="C28" s="9">
        <f t="shared" si="0"/>
        <v>91.26</v>
      </c>
      <c r="D28" s="9"/>
      <c r="E28" s="9">
        <v>91.26</v>
      </c>
      <c r="F28" s="9"/>
      <c r="G28" s="9"/>
      <c r="H28" s="9"/>
      <c r="I28" s="9"/>
      <c r="J28" s="9"/>
      <c r="K28" s="9"/>
      <c r="L28" s="9"/>
      <c r="M28" s="9"/>
    </row>
    <row r="29" spans="1:13" ht="13.5">
      <c r="A29" s="5">
        <v>2210201</v>
      </c>
      <c r="B29" s="30" t="s">
        <v>169</v>
      </c>
      <c r="C29" s="9">
        <f t="shared" si="0"/>
        <v>91.26</v>
      </c>
      <c r="D29" s="9"/>
      <c r="E29" s="9">
        <v>91.26</v>
      </c>
      <c r="F29" s="9"/>
      <c r="G29" s="9"/>
      <c r="H29" s="9"/>
      <c r="I29" s="9"/>
      <c r="J29" s="9"/>
      <c r="K29" s="9"/>
      <c r="L29" s="9"/>
      <c r="M29" s="9"/>
    </row>
    <row r="30" spans="1:13" ht="13.5">
      <c r="A30" s="5">
        <v>221020101</v>
      </c>
      <c r="B30" s="30" t="s">
        <v>170</v>
      </c>
      <c r="C30" s="9">
        <f t="shared" si="0"/>
        <v>91.26</v>
      </c>
      <c r="D30" s="9"/>
      <c r="E30" s="9">
        <v>91.26</v>
      </c>
      <c r="F30" s="9"/>
      <c r="G30" s="9"/>
      <c r="H30" s="9"/>
      <c r="I30" s="9"/>
      <c r="J30" s="9"/>
      <c r="K30" s="9"/>
      <c r="L30" s="9"/>
      <c r="M30" s="9"/>
    </row>
    <row r="31" spans="1:13" ht="13.5">
      <c r="A31" s="5">
        <v>206</v>
      </c>
      <c r="B31" s="30" t="s">
        <v>176</v>
      </c>
      <c r="C31" s="9">
        <f t="shared" si="0"/>
        <v>3503.15</v>
      </c>
      <c r="D31" s="9">
        <v>1168.15</v>
      </c>
      <c r="E31" s="9">
        <v>390</v>
      </c>
      <c r="F31" s="9"/>
      <c r="G31" s="9"/>
      <c r="H31" s="9"/>
      <c r="I31" s="9"/>
      <c r="J31" s="9"/>
      <c r="K31" s="9">
        <v>1945</v>
      </c>
      <c r="L31" s="9"/>
      <c r="M31" s="9"/>
    </row>
    <row r="32" spans="1:13" ht="13.5">
      <c r="A32" s="5">
        <v>20604</v>
      </c>
      <c r="B32" s="30" t="s">
        <v>172</v>
      </c>
      <c r="C32" s="9">
        <f t="shared" si="0"/>
        <v>3498.15</v>
      </c>
      <c r="D32" s="9">
        <v>1168.15</v>
      </c>
      <c r="E32" s="9">
        <v>390</v>
      </c>
      <c r="F32" s="9"/>
      <c r="G32" s="9"/>
      <c r="H32" s="9"/>
      <c r="I32" s="9"/>
      <c r="J32" s="9"/>
      <c r="K32" s="9">
        <v>1940</v>
      </c>
      <c r="L32" s="9"/>
      <c r="M32" s="9"/>
    </row>
    <row r="33" spans="1:13" ht="13.5">
      <c r="A33" s="5">
        <v>2060402</v>
      </c>
      <c r="B33" s="30" t="s">
        <v>179</v>
      </c>
      <c r="C33" s="9">
        <f t="shared" si="0"/>
        <v>401.3</v>
      </c>
      <c r="D33" s="9">
        <v>11.3</v>
      </c>
      <c r="E33" s="9">
        <v>390</v>
      </c>
      <c r="F33" s="9"/>
      <c r="G33" s="9"/>
      <c r="H33" s="9"/>
      <c r="I33" s="9"/>
      <c r="J33" s="9"/>
      <c r="K33" s="9"/>
      <c r="L33" s="9"/>
      <c r="M33" s="9"/>
    </row>
    <row r="34" spans="1:13" ht="13.5">
      <c r="A34" s="5">
        <v>2060403</v>
      </c>
      <c r="B34" s="30" t="s">
        <v>180</v>
      </c>
      <c r="C34" s="9">
        <f t="shared" si="0"/>
        <v>1345.6</v>
      </c>
      <c r="D34" s="9">
        <v>430.6</v>
      </c>
      <c r="E34" s="9"/>
      <c r="F34" s="9"/>
      <c r="G34" s="9"/>
      <c r="H34" s="9"/>
      <c r="I34" s="9"/>
      <c r="J34" s="9"/>
      <c r="K34" s="9">
        <v>915</v>
      </c>
      <c r="L34" s="9"/>
      <c r="M34" s="9"/>
    </row>
    <row r="35" spans="1:13" ht="13.5">
      <c r="A35" s="5">
        <v>2060499</v>
      </c>
      <c r="B35" s="30" t="s">
        <v>181</v>
      </c>
      <c r="C35" s="9">
        <f t="shared" si="0"/>
        <v>1751.25</v>
      </c>
      <c r="D35" s="9">
        <v>726.25</v>
      </c>
      <c r="E35" s="9"/>
      <c r="F35" s="9"/>
      <c r="G35" s="9"/>
      <c r="H35" s="9"/>
      <c r="I35" s="9"/>
      <c r="J35" s="9"/>
      <c r="K35" s="9">
        <v>1025</v>
      </c>
      <c r="L35" s="9"/>
      <c r="M35" s="9"/>
    </row>
    <row r="36" spans="1:13" ht="13.5">
      <c r="A36" s="5">
        <v>20607</v>
      </c>
      <c r="B36" s="30" t="s">
        <v>182</v>
      </c>
      <c r="C36" s="9">
        <f t="shared" si="0"/>
        <v>5</v>
      </c>
      <c r="D36" s="9"/>
      <c r="E36" s="9"/>
      <c r="F36" s="9"/>
      <c r="G36" s="9"/>
      <c r="H36" s="9"/>
      <c r="I36" s="9"/>
      <c r="J36" s="9"/>
      <c r="K36" s="9">
        <v>5</v>
      </c>
      <c r="L36" s="9"/>
      <c r="M36" s="9"/>
    </row>
    <row r="37" spans="1:13" ht="13.5">
      <c r="A37" s="5">
        <v>2060799</v>
      </c>
      <c r="B37" s="30" t="s">
        <v>183</v>
      </c>
      <c r="C37" s="9">
        <f t="shared" si="0"/>
        <v>5</v>
      </c>
      <c r="D37" s="9"/>
      <c r="E37" s="9"/>
      <c r="F37" s="9"/>
      <c r="G37" s="9"/>
      <c r="H37" s="9"/>
      <c r="I37" s="9"/>
      <c r="J37" s="9"/>
      <c r="K37" s="9">
        <v>5</v>
      </c>
      <c r="L37" s="9"/>
      <c r="M37" s="9"/>
    </row>
    <row r="38" spans="1:13" ht="13.5">
      <c r="A38" s="5">
        <v>211</v>
      </c>
      <c r="B38" s="30" t="s">
        <v>184</v>
      </c>
      <c r="C38" s="9">
        <f t="shared" si="0"/>
        <v>89.97</v>
      </c>
      <c r="D38" s="9">
        <v>39.97</v>
      </c>
      <c r="E38" s="9">
        <v>20</v>
      </c>
      <c r="F38" s="9"/>
      <c r="G38" s="9"/>
      <c r="H38" s="9"/>
      <c r="I38" s="9"/>
      <c r="J38" s="9"/>
      <c r="K38" s="9">
        <v>30</v>
      </c>
      <c r="L38" s="9"/>
      <c r="M38" s="9"/>
    </row>
    <row r="39" spans="1:13" ht="13.5">
      <c r="A39" s="5">
        <v>21110</v>
      </c>
      <c r="B39" s="30" t="s">
        <v>185</v>
      </c>
      <c r="C39" s="9">
        <f t="shared" si="0"/>
        <v>89.97</v>
      </c>
      <c r="D39" s="9">
        <v>39.97</v>
      </c>
      <c r="E39" s="9">
        <v>20</v>
      </c>
      <c r="F39" s="9"/>
      <c r="G39" s="9"/>
      <c r="H39" s="9"/>
      <c r="I39" s="9"/>
      <c r="J39" s="9"/>
      <c r="K39" s="9">
        <v>30</v>
      </c>
      <c r="L39" s="9"/>
      <c r="M39" s="9"/>
    </row>
    <row r="40" spans="1:13" ht="13.5">
      <c r="A40" s="5">
        <v>2111001</v>
      </c>
      <c r="B40" s="30" t="s">
        <v>186</v>
      </c>
      <c r="C40" s="9">
        <f t="shared" si="0"/>
        <v>89.97</v>
      </c>
      <c r="D40" s="9">
        <v>39.97</v>
      </c>
      <c r="E40" s="9">
        <v>20</v>
      </c>
      <c r="F40" s="9"/>
      <c r="G40" s="9"/>
      <c r="H40" s="9"/>
      <c r="I40" s="9"/>
      <c r="J40" s="9"/>
      <c r="K40" s="9">
        <v>30</v>
      </c>
      <c r="L40" s="9"/>
      <c r="M40" s="9"/>
    </row>
    <row r="41" spans="1:13" ht="13.5">
      <c r="A41" s="5">
        <v>212</v>
      </c>
      <c r="B41" s="30" t="s">
        <v>187</v>
      </c>
      <c r="C41" s="9">
        <f t="shared" si="0"/>
        <v>59</v>
      </c>
      <c r="D41" s="9">
        <v>59</v>
      </c>
      <c r="E41" s="9"/>
      <c r="F41" s="9"/>
      <c r="G41" s="9"/>
      <c r="H41" s="9"/>
      <c r="I41" s="9"/>
      <c r="J41" s="9"/>
      <c r="K41" s="9"/>
      <c r="L41" s="9"/>
      <c r="M41" s="9"/>
    </row>
    <row r="42" spans="1:13" ht="19.5">
      <c r="A42" s="5">
        <v>21208</v>
      </c>
      <c r="B42" s="30" t="s">
        <v>188</v>
      </c>
      <c r="C42" s="9">
        <f t="shared" si="0"/>
        <v>59</v>
      </c>
      <c r="D42" s="9">
        <v>59</v>
      </c>
      <c r="E42" s="9"/>
      <c r="F42" s="9"/>
      <c r="G42" s="9"/>
      <c r="H42" s="9"/>
      <c r="I42" s="9"/>
      <c r="J42" s="9"/>
      <c r="K42" s="9"/>
      <c r="L42" s="9"/>
      <c r="M42" s="9"/>
    </row>
    <row r="43" spans="1:13" ht="13.5">
      <c r="A43" s="5">
        <v>2120802</v>
      </c>
      <c r="B43" s="30" t="s">
        <v>190</v>
      </c>
      <c r="C43" s="9">
        <f t="shared" si="0"/>
        <v>59</v>
      </c>
      <c r="D43" s="9">
        <v>59</v>
      </c>
      <c r="E43" s="9"/>
      <c r="F43" s="9"/>
      <c r="G43" s="9"/>
      <c r="H43" s="9"/>
      <c r="I43" s="9"/>
      <c r="J43" s="9"/>
      <c r="K43" s="9"/>
      <c r="L43" s="9"/>
      <c r="M43" s="9"/>
    </row>
    <row r="44" spans="1:13" ht="13.5">
      <c r="A44" s="5">
        <v>215</v>
      </c>
      <c r="B44" s="30" t="s">
        <v>189</v>
      </c>
      <c r="C44" s="9">
        <f t="shared" si="0"/>
        <v>12490.980000000001</v>
      </c>
      <c r="D44" s="9">
        <v>7981.72</v>
      </c>
      <c r="E44" s="9">
        <v>710</v>
      </c>
      <c r="F44" s="9"/>
      <c r="G44" s="9"/>
      <c r="H44" s="9"/>
      <c r="I44" s="9"/>
      <c r="J44" s="9"/>
      <c r="K44" s="9">
        <v>3799.26</v>
      </c>
      <c r="L44" s="9"/>
      <c r="M44" s="9"/>
    </row>
    <row r="45" spans="1:13" ht="13.5">
      <c r="A45" s="5">
        <v>21502</v>
      </c>
      <c r="B45" s="30" t="s">
        <v>191</v>
      </c>
      <c r="C45" s="9">
        <f t="shared" si="0"/>
        <v>9725.39</v>
      </c>
      <c r="D45" s="9">
        <v>7080.43</v>
      </c>
      <c r="E45" s="9"/>
      <c r="F45" s="9"/>
      <c r="G45" s="9"/>
      <c r="H45" s="9"/>
      <c r="I45" s="9"/>
      <c r="J45" s="9"/>
      <c r="K45" s="9">
        <v>2644.96</v>
      </c>
      <c r="L45" s="9"/>
      <c r="M45" s="9"/>
    </row>
    <row r="46" spans="1:13" ht="13.5">
      <c r="A46" s="5">
        <v>2150299</v>
      </c>
      <c r="B46" s="30" t="s">
        <v>192</v>
      </c>
      <c r="C46" s="9">
        <f t="shared" si="0"/>
        <v>9725.39</v>
      </c>
      <c r="D46" s="9">
        <v>7080.43</v>
      </c>
      <c r="E46" s="9"/>
      <c r="F46" s="9"/>
      <c r="G46" s="9"/>
      <c r="H46" s="9"/>
      <c r="I46" s="9"/>
      <c r="J46" s="9"/>
      <c r="K46" s="9">
        <v>2644.96</v>
      </c>
      <c r="L46" s="9"/>
      <c r="M46" s="9"/>
    </row>
    <row r="47" spans="1:13" ht="13.5">
      <c r="A47" s="5">
        <v>21505</v>
      </c>
      <c r="B47" s="30" t="s">
        <v>193</v>
      </c>
      <c r="C47" s="9">
        <f t="shared" si="0"/>
        <v>189.29</v>
      </c>
      <c r="D47" s="9">
        <v>189.29</v>
      </c>
      <c r="E47" s="9"/>
      <c r="F47" s="9"/>
      <c r="G47" s="9"/>
      <c r="H47" s="9"/>
      <c r="I47" s="9"/>
      <c r="J47" s="9"/>
      <c r="K47" s="9"/>
      <c r="L47" s="9"/>
      <c r="M47" s="9"/>
    </row>
    <row r="48" spans="1:13" ht="13.5">
      <c r="A48" s="5">
        <v>2150508</v>
      </c>
      <c r="B48" s="30" t="s">
        <v>194</v>
      </c>
      <c r="C48" s="9">
        <f t="shared" si="0"/>
        <v>10.29</v>
      </c>
      <c r="D48" s="9">
        <v>10.29</v>
      </c>
      <c r="E48" s="9"/>
      <c r="F48" s="9"/>
      <c r="G48" s="9"/>
      <c r="H48" s="9"/>
      <c r="I48" s="9"/>
      <c r="J48" s="9"/>
      <c r="K48" s="9"/>
      <c r="L48" s="9"/>
      <c r="M48" s="9"/>
    </row>
    <row r="49" spans="1:13" ht="13.5">
      <c r="A49" s="5">
        <v>2150599</v>
      </c>
      <c r="B49" s="30" t="s">
        <v>195</v>
      </c>
      <c r="C49" s="9">
        <f t="shared" si="0"/>
        <v>1233.3</v>
      </c>
      <c r="D49" s="9">
        <v>179</v>
      </c>
      <c r="E49" s="9"/>
      <c r="F49" s="9"/>
      <c r="G49" s="9"/>
      <c r="H49" s="9"/>
      <c r="I49" s="9"/>
      <c r="J49" s="9"/>
      <c r="K49" s="9">
        <v>1054.3</v>
      </c>
      <c r="L49" s="9"/>
      <c r="M49" s="9"/>
    </row>
    <row r="50" spans="1:13" ht="13.5">
      <c r="A50" s="5">
        <v>21508</v>
      </c>
      <c r="B50" s="30" t="s">
        <v>197</v>
      </c>
      <c r="C50" s="9">
        <f t="shared" si="0"/>
        <v>1230</v>
      </c>
      <c r="D50" s="9">
        <v>420</v>
      </c>
      <c r="E50" s="9">
        <v>710</v>
      </c>
      <c r="F50" s="9"/>
      <c r="G50" s="9"/>
      <c r="H50" s="9"/>
      <c r="I50" s="9"/>
      <c r="J50" s="9"/>
      <c r="K50" s="9">
        <v>100</v>
      </c>
      <c r="L50" s="9"/>
      <c r="M50" s="9"/>
    </row>
    <row r="51" spans="1:13" ht="13.5">
      <c r="A51" s="5">
        <v>2150805</v>
      </c>
      <c r="B51" s="30" t="s">
        <v>196</v>
      </c>
      <c r="C51" s="9">
        <f t="shared" si="0"/>
        <v>1230</v>
      </c>
      <c r="D51" s="9">
        <v>420</v>
      </c>
      <c r="E51" s="9">
        <v>710</v>
      </c>
      <c r="F51" s="9"/>
      <c r="G51" s="9"/>
      <c r="H51" s="9"/>
      <c r="I51" s="9"/>
      <c r="J51" s="9"/>
      <c r="K51" s="9">
        <v>100</v>
      </c>
      <c r="L51" s="9"/>
      <c r="M51" s="9"/>
    </row>
    <row r="52" spans="1:13" ht="13.5">
      <c r="A52" s="5">
        <v>21599</v>
      </c>
      <c r="B52" s="30" t="s">
        <v>198</v>
      </c>
      <c r="C52" s="9">
        <f t="shared" si="0"/>
        <v>292</v>
      </c>
      <c r="D52" s="9">
        <v>292</v>
      </c>
      <c r="E52" s="9"/>
      <c r="F52" s="9"/>
      <c r="G52" s="9"/>
      <c r="H52" s="9"/>
      <c r="I52" s="9"/>
      <c r="J52" s="9"/>
      <c r="K52" s="9"/>
      <c r="L52" s="9"/>
      <c r="M52" s="9"/>
    </row>
    <row r="53" spans="1:13" ht="13.5">
      <c r="A53" s="5">
        <v>2159999</v>
      </c>
      <c r="B53" s="30" t="s">
        <v>199</v>
      </c>
      <c r="C53" s="9">
        <f t="shared" si="0"/>
        <v>292</v>
      </c>
      <c r="D53" s="9">
        <v>292</v>
      </c>
      <c r="E53" s="9"/>
      <c r="F53" s="9"/>
      <c r="G53" s="9"/>
      <c r="H53" s="9"/>
      <c r="I53" s="9"/>
      <c r="J53" s="9"/>
      <c r="K53" s="9"/>
      <c r="L53" s="9"/>
      <c r="M53" s="9"/>
    </row>
    <row r="54" spans="1:13" ht="13.5">
      <c r="A54" s="5">
        <v>216</v>
      </c>
      <c r="B54" s="30" t="s">
        <v>200</v>
      </c>
      <c r="C54" s="9">
        <f t="shared" si="0"/>
        <v>1746.41</v>
      </c>
      <c r="D54" s="9">
        <v>1148.41</v>
      </c>
      <c r="E54" s="9">
        <v>300</v>
      </c>
      <c r="F54" s="9"/>
      <c r="G54" s="9"/>
      <c r="H54" s="9"/>
      <c r="I54" s="9"/>
      <c r="J54" s="9"/>
      <c r="K54" s="9">
        <v>298</v>
      </c>
      <c r="L54" s="9"/>
      <c r="M54" s="9"/>
    </row>
    <row r="55" spans="1:13" ht="13.5">
      <c r="A55" s="5">
        <v>21602</v>
      </c>
      <c r="B55" s="30" t="s">
        <v>201</v>
      </c>
      <c r="C55" s="9">
        <f t="shared" si="0"/>
        <v>61.1</v>
      </c>
      <c r="D55" s="9">
        <v>61.1</v>
      </c>
      <c r="E55" s="9"/>
      <c r="F55" s="9"/>
      <c r="G55" s="9"/>
      <c r="H55" s="9"/>
      <c r="I55" s="9"/>
      <c r="J55" s="9"/>
      <c r="K55" s="9"/>
      <c r="L55" s="9"/>
      <c r="M55" s="9"/>
    </row>
    <row r="56" spans="1:13" ht="13.5">
      <c r="A56" s="5">
        <v>2160299</v>
      </c>
      <c r="B56" s="30" t="s">
        <v>202</v>
      </c>
      <c r="C56" s="9">
        <f t="shared" si="0"/>
        <v>61.1</v>
      </c>
      <c r="D56" s="9">
        <v>61.1</v>
      </c>
      <c r="E56" s="9"/>
      <c r="F56" s="9"/>
      <c r="G56" s="9"/>
      <c r="H56" s="9"/>
      <c r="I56" s="9"/>
      <c r="J56" s="9"/>
      <c r="K56" s="9"/>
      <c r="L56" s="9"/>
      <c r="M56" s="9"/>
    </row>
    <row r="57" spans="1:13" ht="13.5">
      <c r="A57" s="5">
        <v>21606</v>
      </c>
      <c r="B57" s="87" t="s">
        <v>203</v>
      </c>
      <c r="C57" s="9">
        <f t="shared" si="0"/>
        <v>1685.31</v>
      </c>
      <c r="D57" s="9">
        <v>1087.31</v>
      </c>
      <c r="E57" s="9">
        <v>300</v>
      </c>
      <c r="F57" s="9"/>
      <c r="G57" s="9"/>
      <c r="H57" s="9"/>
      <c r="I57" s="9"/>
      <c r="J57" s="9"/>
      <c r="K57" s="9">
        <v>298</v>
      </c>
      <c r="L57" s="9"/>
      <c r="M57" s="9"/>
    </row>
    <row r="58" spans="1:13" ht="13.5">
      <c r="A58" s="5">
        <v>2160699</v>
      </c>
      <c r="B58" s="30" t="s">
        <v>207</v>
      </c>
      <c r="C58" s="9">
        <f t="shared" si="0"/>
        <v>1685.31</v>
      </c>
      <c r="D58" s="9">
        <v>1087.31</v>
      </c>
      <c r="E58" s="9">
        <v>300</v>
      </c>
      <c r="F58" s="9"/>
      <c r="G58" s="9"/>
      <c r="H58" s="9"/>
      <c r="I58" s="9"/>
      <c r="J58" s="9"/>
      <c r="K58" s="9">
        <v>298</v>
      </c>
      <c r="L58" s="9"/>
      <c r="M58" s="9"/>
    </row>
    <row r="59" spans="1:13" ht="13.5">
      <c r="A59" s="5">
        <v>229</v>
      </c>
      <c r="B59" s="30" t="s">
        <v>204</v>
      </c>
      <c r="C59" s="9">
        <f t="shared" si="0"/>
        <v>12.69</v>
      </c>
      <c r="D59" s="9">
        <v>12.69</v>
      </c>
      <c r="E59" s="9"/>
      <c r="F59" s="9"/>
      <c r="G59" s="9"/>
      <c r="H59" s="9"/>
      <c r="I59" s="9"/>
      <c r="J59" s="9"/>
      <c r="K59" s="9"/>
      <c r="L59" s="9"/>
      <c r="M59" s="9"/>
    </row>
    <row r="60" spans="1:13" ht="13.5">
      <c r="A60" s="5">
        <v>22999</v>
      </c>
      <c r="B60" s="30" t="s">
        <v>205</v>
      </c>
      <c r="C60" s="9">
        <f t="shared" si="0"/>
        <v>12.69</v>
      </c>
      <c r="D60" s="9">
        <v>12.69</v>
      </c>
      <c r="E60" s="9"/>
      <c r="F60" s="9"/>
      <c r="G60" s="9"/>
      <c r="H60" s="9"/>
      <c r="I60" s="9"/>
      <c r="J60" s="9"/>
      <c r="K60" s="9"/>
      <c r="L60" s="9"/>
      <c r="M60" s="9"/>
    </row>
    <row r="61" spans="1:13" ht="13.5">
      <c r="A61" s="5">
        <v>2299901</v>
      </c>
      <c r="B61" s="30" t="s">
        <v>206</v>
      </c>
      <c r="C61" s="9">
        <f t="shared" si="0"/>
        <v>12.69</v>
      </c>
      <c r="D61" s="9">
        <v>12.69</v>
      </c>
      <c r="E61" s="9"/>
      <c r="F61" s="9"/>
      <c r="G61" s="9"/>
      <c r="H61" s="9"/>
      <c r="I61" s="9"/>
      <c r="J61" s="9"/>
      <c r="K61" s="9"/>
      <c r="L61" s="9"/>
      <c r="M61" s="9"/>
    </row>
    <row r="62" spans="1:13" ht="13.5">
      <c r="A62" s="19"/>
      <c r="B62" s="19"/>
      <c r="C62" s="9">
        <f t="shared" si="0"/>
        <v>0</v>
      </c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4" ht="15">
      <c r="A63" s="19"/>
      <c r="B63" s="20" t="s">
        <v>51</v>
      </c>
      <c r="C63" s="70">
        <f t="shared" si="0"/>
        <v>20174.5</v>
      </c>
      <c r="D63" s="70">
        <v>10450.94</v>
      </c>
      <c r="E63" s="70">
        <v>3641.3</v>
      </c>
      <c r="F63" s="70">
        <v>0</v>
      </c>
      <c r="G63" s="70"/>
      <c r="H63" s="70"/>
      <c r="I63" s="70"/>
      <c r="J63" s="70"/>
      <c r="K63" s="70">
        <v>6082.26</v>
      </c>
      <c r="L63" s="70"/>
      <c r="M63" s="70"/>
      <c r="N63" s="73"/>
    </row>
    <row r="67" ht="13.5"/>
    <row r="68" ht="13.5"/>
    <row r="69" ht="13.5"/>
  </sheetData>
  <sheetProtection/>
  <mergeCells count="13">
    <mergeCell ref="G4:G5"/>
    <mergeCell ref="M4:M5"/>
    <mergeCell ref="E4:E5"/>
    <mergeCell ref="F4:F5"/>
    <mergeCell ref="H4:I4"/>
    <mergeCell ref="J4:J5"/>
    <mergeCell ref="A1:M1"/>
    <mergeCell ref="A2:M2"/>
    <mergeCell ref="A4:B4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6"/>
  <sheetViews>
    <sheetView zoomScale="130" zoomScaleNormal="130" zoomScalePageLayoutView="0" workbookViewId="0" topLeftCell="A1">
      <selection activeCell="K58" sqref="K58"/>
    </sheetView>
  </sheetViews>
  <sheetFormatPr defaultColWidth="9.140625" defaultRowHeight="15"/>
  <cols>
    <col min="1" max="1" width="8.421875" style="2" customWidth="1"/>
    <col min="2" max="2" width="18.57421875" style="21" customWidth="1"/>
    <col min="3" max="6" width="10.57421875" style="11" customWidth="1"/>
    <col min="7" max="7" width="9.00390625" style="7" customWidth="1"/>
  </cols>
  <sheetData>
    <row r="1" ht="9.75">
      <c r="A1" s="38" t="s">
        <v>53</v>
      </c>
    </row>
    <row r="2" spans="1:6" ht="15">
      <c r="A2" s="99" t="s">
        <v>58</v>
      </c>
      <c r="B2" s="99"/>
      <c r="C2" s="99"/>
      <c r="D2" s="99"/>
      <c r="E2" s="99"/>
      <c r="F2" s="99"/>
    </row>
    <row r="3" ht="9.75">
      <c r="F3" s="11" t="s">
        <v>128</v>
      </c>
    </row>
    <row r="4" spans="1:6" ht="15">
      <c r="A4" s="22" t="s">
        <v>33</v>
      </c>
      <c r="B4" s="22" t="s">
        <v>34</v>
      </c>
      <c r="C4" s="23" t="s">
        <v>31</v>
      </c>
      <c r="D4" s="23" t="s">
        <v>36</v>
      </c>
      <c r="E4" s="23" t="s">
        <v>37</v>
      </c>
      <c r="F4" s="23" t="s">
        <v>52</v>
      </c>
    </row>
    <row r="5" spans="1:6" ht="15">
      <c r="A5" s="5">
        <v>201</v>
      </c>
      <c r="B5" s="89" t="s">
        <v>252</v>
      </c>
      <c r="C5" s="15">
        <f aca="true" t="shared" si="0" ref="C5:C66">D5+E5</f>
        <v>1358.6</v>
      </c>
      <c r="D5" s="15">
        <f>D6</f>
        <v>908.0699999999999</v>
      </c>
      <c r="E5" s="15">
        <f>E6</f>
        <v>450.53</v>
      </c>
      <c r="F5" s="15"/>
    </row>
    <row r="6" spans="1:6" ht="15">
      <c r="A6" s="5">
        <v>20113</v>
      </c>
      <c r="B6" s="78" t="s">
        <v>153</v>
      </c>
      <c r="C6" s="15">
        <f t="shared" si="0"/>
        <v>1358.6</v>
      </c>
      <c r="D6" s="15">
        <f>D7+D8</f>
        <v>908.0699999999999</v>
      </c>
      <c r="E6" s="15">
        <v>450.53</v>
      </c>
      <c r="F6" s="15"/>
    </row>
    <row r="7" spans="1:6" ht="15">
      <c r="A7" s="5">
        <v>2011301</v>
      </c>
      <c r="B7" s="78" t="s">
        <v>154</v>
      </c>
      <c r="C7" s="15">
        <f t="shared" si="0"/>
        <v>849.31</v>
      </c>
      <c r="D7" s="15">
        <v>849.31</v>
      </c>
      <c r="E7" s="15"/>
      <c r="F7" s="15"/>
    </row>
    <row r="8" spans="1:6" ht="15">
      <c r="A8" s="79">
        <v>2011302</v>
      </c>
      <c r="B8" s="78" t="s">
        <v>155</v>
      </c>
      <c r="C8" s="15">
        <f t="shared" si="0"/>
        <v>58.76</v>
      </c>
      <c r="D8" s="80">
        <v>58.76</v>
      </c>
      <c r="E8" s="82"/>
      <c r="F8" s="82"/>
    </row>
    <row r="9" spans="1:6" ht="15">
      <c r="A9" s="79">
        <v>2011307</v>
      </c>
      <c r="B9" s="30" t="s">
        <v>173</v>
      </c>
      <c r="C9" s="15">
        <f t="shared" si="0"/>
        <v>17</v>
      </c>
      <c r="D9" s="80"/>
      <c r="E9" s="82">
        <v>17</v>
      </c>
      <c r="F9" s="82"/>
    </row>
    <row r="10" spans="1:6" ht="15">
      <c r="A10" s="79">
        <v>2011308</v>
      </c>
      <c r="B10" s="30" t="s">
        <v>174</v>
      </c>
      <c r="C10" s="15">
        <f t="shared" si="0"/>
        <v>72</v>
      </c>
      <c r="D10" s="80"/>
      <c r="E10" s="82">
        <v>72</v>
      </c>
      <c r="F10" s="82"/>
    </row>
    <row r="11" spans="1:6" ht="15">
      <c r="A11" s="79">
        <v>2011399</v>
      </c>
      <c r="B11" s="30" t="s">
        <v>175</v>
      </c>
      <c r="C11" s="15">
        <f t="shared" si="0"/>
        <v>361.53</v>
      </c>
      <c r="D11" s="80"/>
      <c r="E11" s="82">
        <v>361.53</v>
      </c>
      <c r="F11" s="82"/>
    </row>
    <row r="12" spans="1:6" ht="15">
      <c r="A12" s="79">
        <v>208</v>
      </c>
      <c r="B12" s="89" t="s">
        <v>156</v>
      </c>
      <c r="C12" s="15">
        <f t="shared" si="0"/>
        <v>750.32</v>
      </c>
      <c r="D12" s="79">
        <v>743.85</v>
      </c>
      <c r="E12" s="83">
        <v>6.47</v>
      </c>
      <c r="F12" s="83"/>
    </row>
    <row r="13" spans="1:6" ht="15">
      <c r="A13" s="79">
        <v>20805</v>
      </c>
      <c r="B13" s="78" t="s">
        <v>157</v>
      </c>
      <c r="C13" s="15">
        <f t="shared" si="0"/>
        <v>746.61</v>
      </c>
      <c r="D13" s="79">
        <v>740.61</v>
      </c>
      <c r="E13" s="83">
        <v>6</v>
      </c>
      <c r="F13" s="83"/>
    </row>
    <row r="14" spans="1:6" ht="15">
      <c r="A14" s="79">
        <v>2080501</v>
      </c>
      <c r="B14" s="78" t="s">
        <v>158</v>
      </c>
      <c r="C14" s="15">
        <f t="shared" si="0"/>
        <v>731.76</v>
      </c>
      <c r="D14" s="79">
        <v>725.76</v>
      </c>
      <c r="E14" s="83">
        <v>6</v>
      </c>
      <c r="F14" s="83"/>
    </row>
    <row r="15" spans="1:6" ht="15">
      <c r="A15" s="79">
        <v>2080502</v>
      </c>
      <c r="B15" s="78" t="s">
        <v>159</v>
      </c>
      <c r="C15" s="15">
        <f t="shared" si="0"/>
        <v>14.85</v>
      </c>
      <c r="D15" s="79">
        <v>14.85</v>
      </c>
      <c r="E15" s="83"/>
      <c r="F15" s="83"/>
    </row>
    <row r="16" spans="1:6" ht="15">
      <c r="A16" s="79">
        <v>208050299</v>
      </c>
      <c r="B16" s="78" t="s">
        <v>160</v>
      </c>
      <c r="C16" s="15">
        <f t="shared" si="0"/>
        <v>14.85</v>
      </c>
      <c r="D16" s="79">
        <v>14.85</v>
      </c>
      <c r="E16" s="83"/>
      <c r="F16" s="83"/>
    </row>
    <row r="17" spans="1:6" ht="15">
      <c r="A17" s="81">
        <v>20806</v>
      </c>
      <c r="B17" s="30" t="s">
        <v>177</v>
      </c>
      <c r="C17" s="15">
        <f t="shared" si="0"/>
        <v>0.47</v>
      </c>
      <c r="D17" s="79"/>
      <c r="E17" s="83">
        <v>0.47</v>
      </c>
      <c r="F17" s="83"/>
    </row>
    <row r="18" spans="1:6" ht="15">
      <c r="A18" s="81">
        <v>2080601</v>
      </c>
      <c r="B18" s="30" t="s">
        <v>178</v>
      </c>
      <c r="C18" s="15">
        <f t="shared" si="0"/>
        <v>0.47</v>
      </c>
      <c r="D18" s="79"/>
      <c r="E18" s="83">
        <v>0.47</v>
      </c>
      <c r="F18" s="83"/>
    </row>
    <row r="19" spans="1:6" ht="15">
      <c r="A19" s="79">
        <v>20808</v>
      </c>
      <c r="B19" s="78" t="s">
        <v>161</v>
      </c>
      <c r="C19" s="15">
        <f t="shared" si="0"/>
        <v>3.24</v>
      </c>
      <c r="D19" s="80">
        <v>3.24</v>
      </c>
      <c r="E19" s="82"/>
      <c r="F19" s="82"/>
    </row>
    <row r="20" spans="1:6" ht="15">
      <c r="A20" s="79">
        <v>2080801</v>
      </c>
      <c r="B20" s="78" t="s">
        <v>244</v>
      </c>
      <c r="C20" s="15">
        <f t="shared" si="0"/>
        <v>3.24</v>
      </c>
      <c r="D20" s="80">
        <v>3.24</v>
      </c>
      <c r="E20" s="82"/>
      <c r="F20" s="82"/>
    </row>
    <row r="21" spans="1:6" ht="15">
      <c r="A21" s="81">
        <v>2080803</v>
      </c>
      <c r="B21" s="78" t="s">
        <v>171</v>
      </c>
      <c r="C21" s="15">
        <f t="shared" si="0"/>
        <v>3.24</v>
      </c>
      <c r="D21" s="82">
        <v>3.24</v>
      </c>
      <c r="E21" s="82"/>
      <c r="F21" s="82"/>
    </row>
    <row r="22" spans="1:6" ht="15">
      <c r="A22" s="81">
        <v>20809</v>
      </c>
      <c r="B22" s="78" t="s">
        <v>245</v>
      </c>
      <c r="C22" s="15">
        <f t="shared" si="0"/>
        <v>0</v>
      </c>
      <c r="D22" s="82"/>
      <c r="E22" s="82"/>
      <c r="F22" s="82"/>
    </row>
    <row r="23" spans="1:6" ht="15">
      <c r="A23" s="81">
        <v>2080999</v>
      </c>
      <c r="B23" s="78" t="s">
        <v>246</v>
      </c>
      <c r="C23" s="15">
        <f t="shared" si="0"/>
        <v>0</v>
      </c>
      <c r="D23" s="82"/>
      <c r="E23" s="82"/>
      <c r="F23" s="82"/>
    </row>
    <row r="24" spans="1:6" ht="15">
      <c r="A24" s="81">
        <v>210</v>
      </c>
      <c r="B24" s="89" t="s">
        <v>162</v>
      </c>
      <c r="C24" s="15">
        <f t="shared" si="0"/>
        <v>72.12</v>
      </c>
      <c r="D24" s="82">
        <v>72.12</v>
      </c>
      <c r="E24" s="82"/>
      <c r="F24" s="82"/>
    </row>
    <row r="25" spans="1:6" ht="15">
      <c r="A25" s="81">
        <v>21005</v>
      </c>
      <c r="B25" s="78" t="s">
        <v>163</v>
      </c>
      <c r="C25" s="15">
        <f t="shared" si="0"/>
        <v>60.51</v>
      </c>
      <c r="D25" s="82">
        <v>60.51</v>
      </c>
      <c r="E25" s="82"/>
      <c r="F25" s="82"/>
    </row>
    <row r="26" spans="1:6" ht="15">
      <c r="A26" s="81">
        <v>2100501</v>
      </c>
      <c r="B26" s="78" t="s">
        <v>164</v>
      </c>
      <c r="C26" s="15">
        <f t="shared" si="0"/>
        <v>60.51</v>
      </c>
      <c r="D26" s="82">
        <v>60.51</v>
      </c>
      <c r="E26" s="82"/>
      <c r="F26" s="82"/>
    </row>
    <row r="27" spans="1:6" ht="15">
      <c r="A27" s="81">
        <v>21007</v>
      </c>
      <c r="B27" s="78" t="s">
        <v>165</v>
      </c>
      <c r="C27" s="15">
        <f t="shared" si="0"/>
        <v>11.61</v>
      </c>
      <c r="D27" s="82">
        <v>11.61</v>
      </c>
      <c r="E27" s="82"/>
      <c r="F27" s="82"/>
    </row>
    <row r="28" spans="1:6" ht="15">
      <c r="A28" s="5">
        <v>2100717</v>
      </c>
      <c r="B28" s="24" t="s">
        <v>166</v>
      </c>
      <c r="C28" s="15">
        <f t="shared" si="0"/>
        <v>11.61</v>
      </c>
      <c r="D28" s="15">
        <v>11.61</v>
      </c>
      <c r="E28" s="15"/>
      <c r="F28" s="15"/>
    </row>
    <row r="29" spans="1:6" ht="15">
      <c r="A29" s="5">
        <v>20114</v>
      </c>
      <c r="B29" s="24" t="s">
        <v>231</v>
      </c>
      <c r="C29" s="15">
        <f t="shared" si="0"/>
        <v>0</v>
      </c>
      <c r="D29" s="15"/>
      <c r="E29" s="15"/>
      <c r="F29" s="15"/>
    </row>
    <row r="30" spans="1:6" ht="15">
      <c r="A30" s="5">
        <v>2011499</v>
      </c>
      <c r="B30" s="24" t="s">
        <v>232</v>
      </c>
      <c r="C30" s="15">
        <f t="shared" si="0"/>
        <v>0</v>
      </c>
      <c r="D30" s="15"/>
      <c r="E30" s="15"/>
      <c r="F30" s="15"/>
    </row>
    <row r="31" spans="1:6" ht="15">
      <c r="A31" s="5">
        <v>205</v>
      </c>
      <c r="B31" s="24" t="s">
        <v>233</v>
      </c>
      <c r="C31" s="15">
        <f t="shared" si="0"/>
        <v>0</v>
      </c>
      <c r="D31" s="15"/>
      <c r="E31" s="15"/>
      <c r="F31" s="15"/>
    </row>
    <row r="32" spans="1:6" ht="15">
      <c r="A32" s="5">
        <v>20508</v>
      </c>
      <c r="B32" s="24" t="s">
        <v>234</v>
      </c>
      <c r="C32" s="15">
        <f t="shared" si="0"/>
        <v>0</v>
      </c>
      <c r="D32" s="15"/>
      <c r="E32" s="15"/>
      <c r="F32" s="15"/>
    </row>
    <row r="33" spans="1:6" ht="15">
      <c r="A33" s="5">
        <v>2050803</v>
      </c>
      <c r="B33" s="24" t="s">
        <v>235</v>
      </c>
      <c r="C33" s="15">
        <f t="shared" si="0"/>
        <v>0</v>
      </c>
      <c r="D33" s="15"/>
      <c r="E33" s="15"/>
      <c r="F33" s="15"/>
    </row>
    <row r="34" spans="1:6" ht="15">
      <c r="A34" s="5">
        <v>221</v>
      </c>
      <c r="B34" s="90" t="s">
        <v>167</v>
      </c>
      <c r="C34" s="15">
        <f t="shared" si="0"/>
        <v>91.26</v>
      </c>
      <c r="D34" s="15">
        <v>91.26</v>
      </c>
      <c r="E34" s="15"/>
      <c r="F34" s="15"/>
    </row>
    <row r="35" spans="1:6" ht="15">
      <c r="A35" s="5">
        <v>22102</v>
      </c>
      <c r="B35" s="30" t="s">
        <v>168</v>
      </c>
      <c r="C35" s="15">
        <f t="shared" si="0"/>
        <v>91.26</v>
      </c>
      <c r="D35" s="15">
        <v>91.26</v>
      </c>
      <c r="E35" s="15"/>
      <c r="F35" s="15"/>
    </row>
    <row r="36" spans="1:6" ht="15">
      <c r="A36" s="5">
        <v>2210201</v>
      </c>
      <c r="B36" s="30" t="s">
        <v>169</v>
      </c>
      <c r="C36" s="15">
        <f t="shared" si="0"/>
        <v>91.26</v>
      </c>
      <c r="D36" s="15">
        <v>91.26</v>
      </c>
      <c r="E36" s="15"/>
      <c r="F36" s="15"/>
    </row>
    <row r="37" spans="1:6" ht="15">
      <c r="A37" s="5">
        <v>221020101</v>
      </c>
      <c r="B37" s="30" t="s">
        <v>170</v>
      </c>
      <c r="C37" s="15">
        <f t="shared" si="0"/>
        <v>91.26</v>
      </c>
      <c r="D37" s="15">
        <v>91.26</v>
      </c>
      <c r="E37" s="15"/>
      <c r="F37" s="15"/>
    </row>
    <row r="38" spans="1:6" ht="15">
      <c r="A38" s="5">
        <v>206</v>
      </c>
      <c r="B38" s="90" t="s">
        <v>176</v>
      </c>
      <c r="C38" s="15">
        <f t="shared" si="0"/>
        <v>3503.15</v>
      </c>
      <c r="D38" s="15"/>
      <c r="E38" s="15">
        <v>3503.15</v>
      </c>
      <c r="F38" s="15"/>
    </row>
    <row r="39" spans="1:6" ht="15">
      <c r="A39" s="5">
        <v>20604</v>
      </c>
      <c r="B39" s="30" t="s">
        <v>238</v>
      </c>
      <c r="C39" s="15">
        <f t="shared" si="0"/>
        <v>3498.15</v>
      </c>
      <c r="D39" s="15"/>
      <c r="E39" s="15">
        <v>3498.15</v>
      </c>
      <c r="F39" s="15"/>
    </row>
    <row r="40" spans="1:6" ht="15">
      <c r="A40" s="5">
        <v>2060402</v>
      </c>
      <c r="B40" s="30" t="s">
        <v>179</v>
      </c>
      <c r="C40" s="15">
        <f t="shared" si="0"/>
        <v>401.3</v>
      </c>
      <c r="D40" s="15"/>
      <c r="E40" s="15">
        <v>401.3</v>
      </c>
      <c r="F40" s="15"/>
    </row>
    <row r="41" spans="1:6" ht="15">
      <c r="A41" s="5">
        <v>2060403</v>
      </c>
      <c r="B41" s="30" t="s">
        <v>180</v>
      </c>
      <c r="C41" s="15">
        <f t="shared" si="0"/>
        <v>1345.6</v>
      </c>
      <c r="D41" s="15"/>
      <c r="E41" s="15">
        <v>1345.6</v>
      </c>
      <c r="F41" s="15"/>
    </row>
    <row r="42" spans="1:6" ht="15">
      <c r="A42" s="5">
        <v>2060499</v>
      </c>
      <c r="B42" s="30" t="s">
        <v>181</v>
      </c>
      <c r="C42" s="15">
        <f t="shared" si="0"/>
        <v>1751.25</v>
      </c>
      <c r="D42" s="15"/>
      <c r="E42" s="15">
        <v>1751.25</v>
      </c>
      <c r="F42" s="15"/>
    </row>
    <row r="43" spans="1:6" ht="15">
      <c r="A43" s="5">
        <v>20605</v>
      </c>
      <c r="B43" s="30" t="s">
        <v>239</v>
      </c>
      <c r="C43" s="15">
        <f t="shared" si="0"/>
        <v>0</v>
      </c>
      <c r="D43" s="15"/>
      <c r="E43" s="15"/>
      <c r="F43" s="15"/>
    </row>
    <row r="44" spans="1:6" ht="15">
      <c r="A44" s="5">
        <v>2060502</v>
      </c>
      <c r="B44" s="30" t="s">
        <v>240</v>
      </c>
      <c r="C44" s="15">
        <f t="shared" si="0"/>
        <v>0</v>
      </c>
      <c r="D44" s="15"/>
      <c r="E44" s="15"/>
      <c r="F44" s="15"/>
    </row>
    <row r="45" spans="1:6" ht="15">
      <c r="A45" s="5">
        <v>20607</v>
      </c>
      <c r="B45" s="30" t="s">
        <v>182</v>
      </c>
      <c r="C45" s="15">
        <f t="shared" si="0"/>
        <v>5</v>
      </c>
      <c r="D45" s="15"/>
      <c r="E45" s="15">
        <v>5</v>
      </c>
      <c r="F45" s="15"/>
    </row>
    <row r="46" spans="1:6" ht="15">
      <c r="A46" s="5">
        <v>2060799</v>
      </c>
      <c r="B46" s="30" t="s">
        <v>241</v>
      </c>
      <c r="C46" s="15">
        <f t="shared" si="0"/>
        <v>5</v>
      </c>
      <c r="D46" s="15"/>
      <c r="E46" s="15">
        <v>5</v>
      </c>
      <c r="F46" s="15"/>
    </row>
    <row r="47" spans="1:6" ht="15">
      <c r="A47" s="5">
        <v>20699</v>
      </c>
      <c r="B47" s="30" t="s">
        <v>242</v>
      </c>
      <c r="C47" s="15">
        <f t="shared" si="0"/>
        <v>0</v>
      </c>
      <c r="D47" s="15"/>
      <c r="E47" s="15"/>
      <c r="F47" s="15"/>
    </row>
    <row r="48" spans="1:6" ht="15">
      <c r="A48" s="5">
        <v>2069901</v>
      </c>
      <c r="B48" s="30" t="s">
        <v>243</v>
      </c>
      <c r="C48" s="15">
        <f t="shared" si="0"/>
        <v>0</v>
      </c>
      <c r="D48" s="15"/>
      <c r="E48" s="15"/>
      <c r="F48" s="15"/>
    </row>
    <row r="49" spans="1:6" ht="15">
      <c r="A49" s="5">
        <v>211</v>
      </c>
      <c r="B49" s="90" t="s">
        <v>184</v>
      </c>
      <c r="C49" s="15">
        <f t="shared" si="0"/>
        <v>89.97</v>
      </c>
      <c r="D49" s="15"/>
      <c r="E49" s="15">
        <v>89.97</v>
      </c>
      <c r="F49" s="15"/>
    </row>
    <row r="50" spans="1:6" ht="15">
      <c r="A50" s="5">
        <v>21110</v>
      </c>
      <c r="B50" s="30" t="s">
        <v>185</v>
      </c>
      <c r="C50" s="15">
        <f t="shared" si="0"/>
        <v>89.97</v>
      </c>
      <c r="D50" s="15"/>
      <c r="E50" s="15">
        <v>89.97</v>
      </c>
      <c r="F50" s="15"/>
    </row>
    <row r="51" spans="1:6" ht="15">
      <c r="A51" s="5">
        <v>2111001</v>
      </c>
      <c r="B51" s="30" t="s">
        <v>186</v>
      </c>
      <c r="C51" s="15">
        <f t="shared" si="0"/>
        <v>89.97</v>
      </c>
      <c r="D51" s="15"/>
      <c r="E51" s="15">
        <v>89.97</v>
      </c>
      <c r="F51" s="15"/>
    </row>
    <row r="52" spans="1:6" ht="15">
      <c r="A52" s="5">
        <v>212</v>
      </c>
      <c r="B52" s="90" t="s">
        <v>187</v>
      </c>
      <c r="C52" s="15">
        <f t="shared" si="0"/>
        <v>59</v>
      </c>
      <c r="D52" s="15"/>
      <c r="E52" s="15">
        <v>59</v>
      </c>
      <c r="F52" s="15"/>
    </row>
    <row r="53" spans="1:6" ht="19.5">
      <c r="A53" s="5">
        <v>21208</v>
      </c>
      <c r="B53" s="30" t="s">
        <v>188</v>
      </c>
      <c r="C53" s="15">
        <f t="shared" si="0"/>
        <v>59</v>
      </c>
      <c r="D53" s="15"/>
      <c r="E53" s="15">
        <v>59</v>
      </c>
      <c r="F53" s="15"/>
    </row>
    <row r="54" spans="1:6" ht="15">
      <c r="A54" s="5">
        <v>2120802</v>
      </c>
      <c r="B54" s="30" t="s">
        <v>190</v>
      </c>
      <c r="C54" s="15">
        <f t="shared" si="0"/>
        <v>59</v>
      </c>
      <c r="D54" s="15"/>
      <c r="E54" s="15">
        <v>59</v>
      </c>
      <c r="F54" s="15"/>
    </row>
    <row r="55" spans="1:6" ht="15">
      <c r="A55" s="5">
        <v>215</v>
      </c>
      <c r="B55" s="90" t="s">
        <v>189</v>
      </c>
      <c r="C55" s="15">
        <f t="shared" si="0"/>
        <v>12490.98</v>
      </c>
      <c r="D55" s="15"/>
      <c r="E55" s="15">
        <v>12490.98</v>
      </c>
      <c r="F55" s="15"/>
    </row>
    <row r="56" spans="1:6" ht="15">
      <c r="A56" s="5">
        <v>21502</v>
      </c>
      <c r="B56" s="30" t="s">
        <v>191</v>
      </c>
      <c r="C56" s="15">
        <f t="shared" si="0"/>
        <v>9725.39</v>
      </c>
      <c r="D56" s="15"/>
      <c r="E56" s="15">
        <v>9725.39</v>
      </c>
      <c r="F56" s="15"/>
    </row>
    <row r="57" spans="1:6" ht="15">
      <c r="A57" s="5">
        <v>2150299</v>
      </c>
      <c r="B57" s="30" t="s">
        <v>192</v>
      </c>
      <c r="C57" s="15">
        <f t="shared" si="0"/>
        <v>9725.39</v>
      </c>
      <c r="D57" s="15"/>
      <c r="E57" s="15">
        <v>9725.39</v>
      </c>
      <c r="F57" s="15"/>
    </row>
    <row r="58" spans="1:6" ht="15">
      <c r="A58" s="5">
        <v>21505</v>
      </c>
      <c r="B58" s="30" t="s">
        <v>193</v>
      </c>
      <c r="C58" s="15">
        <f t="shared" si="0"/>
        <v>1243.59</v>
      </c>
      <c r="D58" s="15"/>
      <c r="E58" s="15">
        <v>1243.59</v>
      </c>
      <c r="F58" s="15"/>
    </row>
    <row r="59" spans="1:6" ht="15">
      <c r="A59" s="5">
        <v>2150508</v>
      </c>
      <c r="B59" s="30" t="s">
        <v>194</v>
      </c>
      <c r="C59" s="15">
        <f t="shared" si="0"/>
        <v>10.29</v>
      </c>
      <c r="D59" s="15"/>
      <c r="E59" s="15">
        <v>10.29</v>
      </c>
      <c r="F59" s="15"/>
    </row>
    <row r="60" spans="1:6" ht="15">
      <c r="A60" s="5">
        <v>2150599</v>
      </c>
      <c r="B60" s="30" t="s">
        <v>195</v>
      </c>
      <c r="C60" s="15">
        <f t="shared" si="0"/>
        <v>1233.3</v>
      </c>
      <c r="D60" s="15"/>
      <c r="E60" s="15">
        <v>1233.3</v>
      </c>
      <c r="F60" s="15"/>
    </row>
    <row r="61" spans="1:6" ht="15">
      <c r="A61" s="5">
        <v>21508</v>
      </c>
      <c r="B61" s="30" t="s">
        <v>197</v>
      </c>
      <c r="C61" s="15">
        <f t="shared" si="0"/>
        <v>1230</v>
      </c>
      <c r="D61" s="15"/>
      <c r="E61" s="15">
        <v>1230</v>
      </c>
      <c r="F61" s="15"/>
    </row>
    <row r="62" spans="1:6" ht="15">
      <c r="A62" s="5">
        <v>2150805</v>
      </c>
      <c r="B62" s="30" t="s">
        <v>196</v>
      </c>
      <c r="C62" s="15">
        <f t="shared" si="0"/>
        <v>1230</v>
      </c>
      <c r="D62" s="15"/>
      <c r="E62" s="15">
        <v>1230</v>
      </c>
      <c r="F62" s="15"/>
    </row>
    <row r="63" spans="1:6" ht="15">
      <c r="A63" s="5">
        <v>21599</v>
      </c>
      <c r="B63" s="30" t="s">
        <v>198</v>
      </c>
      <c r="C63" s="15">
        <f t="shared" si="0"/>
        <v>292</v>
      </c>
      <c r="D63" s="15"/>
      <c r="E63" s="15">
        <v>292</v>
      </c>
      <c r="F63" s="15"/>
    </row>
    <row r="64" spans="1:6" ht="15">
      <c r="A64" s="5">
        <v>2159999</v>
      </c>
      <c r="B64" s="30" t="s">
        <v>199</v>
      </c>
      <c r="C64" s="15">
        <f t="shared" si="0"/>
        <v>292</v>
      </c>
      <c r="D64" s="15"/>
      <c r="E64" s="15">
        <v>292</v>
      </c>
      <c r="F64" s="15"/>
    </row>
    <row r="65" spans="1:6" ht="15">
      <c r="A65" s="5">
        <v>216</v>
      </c>
      <c r="B65" s="90" t="s">
        <v>200</v>
      </c>
      <c r="C65" s="15">
        <f t="shared" si="0"/>
        <v>1746.41</v>
      </c>
      <c r="D65" s="15"/>
      <c r="E65" s="15">
        <v>1746.41</v>
      </c>
      <c r="F65" s="15"/>
    </row>
    <row r="66" spans="1:6" ht="15">
      <c r="A66" s="5">
        <v>21602</v>
      </c>
      <c r="B66" s="30" t="s">
        <v>201</v>
      </c>
      <c r="C66" s="15">
        <f t="shared" si="0"/>
        <v>61.1</v>
      </c>
      <c r="D66" s="15"/>
      <c r="E66" s="15">
        <v>61.1</v>
      </c>
      <c r="F66" s="15"/>
    </row>
    <row r="67" spans="1:6" ht="15">
      <c r="A67" s="5">
        <v>2160299</v>
      </c>
      <c r="B67" s="30" t="s">
        <v>202</v>
      </c>
      <c r="C67" s="15">
        <f aca="true" t="shared" si="1" ref="C67:C72">D67+E67</f>
        <v>61.1</v>
      </c>
      <c r="D67" s="15"/>
      <c r="E67" s="15">
        <v>61.1</v>
      </c>
      <c r="F67" s="15"/>
    </row>
    <row r="68" spans="1:6" ht="15">
      <c r="A68" s="5">
        <v>21606</v>
      </c>
      <c r="B68" s="30" t="s">
        <v>203</v>
      </c>
      <c r="C68" s="15">
        <f t="shared" si="1"/>
        <v>1685.31</v>
      </c>
      <c r="D68" s="15"/>
      <c r="E68" s="15">
        <v>1685.31</v>
      </c>
      <c r="F68" s="15"/>
    </row>
    <row r="69" spans="1:6" ht="15">
      <c r="A69" s="5">
        <v>2160699</v>
      </c>
      <c r="B69" s="30" t="s">
        <v>207</v>
      </c>
      <c r="C69" s="15">
        <f t="shared" si="1"/>
        <v>1685.31</v>
      </c>
      <c r="D69" s="15"/>
      <c r="E69" s="15">
        <v>1685.31</v>
      </c>
      <c r="F69" s="15"/>
    </row>
    <row r="70" spans="1:6" ht="15">
      <c r="A70" s="5">
        <v>229</v>
      </c>
      <c r="B70" s="90" t="s">
        <v>204</v>
      </c>
      <c r="C70" s="15">
        <f t="shared" si="1"/>
        <v>12.69</v>
      </c>
      <c r="D70" s="15"/>
      <c r="E70" s="15">
        <v>12.69</v>
      </c>
      <c r="F70" s="15"/>
    </row>
    <row r="71" spans="1:6" ht="15">
      <c r="A71" s="5">
        <v>22999</v>
      </c>
      <c r="B71" s="30" t="s">
        <v>205</v>
      </c>
      <c r="C71" s="15">
        <f t="shared" si="1"/>
        <v>12.69</v>
      </c>
      <c r="D71" s="15"/>
      <c r="E71" s="15">
        <v>12.69</v>
      </c>
      <c r="F71" s="15"/>
    </row>
    <row r="72" spans="1:6" ht="15">
      <c r="A72" s="5">
        <v>2299901</v>
      </c>
      <c r="B72" s="30" t="s">
        <v>206</v>
      </c>
      <c r="C72" s="15">
        <f t="shared" si="1"/>
        <v>12.69</v>
      </c>
      <c r="D72" s="15"/>
      <c r="E72" s="15">
        <v>12.69</v>
      </c>
      <c r="F72" s="15"/>
    </row>
    <row r="73" spans="1:6" ht="15">
      <c r="A73" s="5"/>
      <c r="B73" s="30" t="s">
        <v>247</v>
      </c>
      <c r="C73" s="9">
        <f>SUM(D73:F73)</f>
        <v>20174.5</v>
      </c>
      <c r="D73" s="9">
        <v>1815.3</v>
      </c>
      <c r="E73" s="9">
        <v>18359.2</v>
      </c>
      <c r="F73" s="9"/>
    </row>
    <row r="74" spans="1:2" ht="9.75">
      <c r="A74" s="85"/>
      <c r="B74" s="86"/>
    </row>
    <row r="75" spans="1:2" ht="9.75">
      <c r="A75" s="85"/>
      <c r="B75" s="86"/>
    </row>
    <row r="76" spans="1:2" ht="9.75">
      <c r="A76" s="85"/>
      <c r="B76" s="86"/>
    </row>
    <row r="77" ht="9.75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2017-01-20T09:25:16Z</cp:lastPrinted>
  <dcterms:created xsi:type="dcterms:W3CDTF">2006-09-13T11:21:51Z</dcterms:created>
  <dcterms:modified xsi:type="dcterms:W3CDTF">2017-10-16T02:11:50Z</dcterms:modified>
  <cp:category/>
  <cp:version/>
  <cp:contentType/>
  <cp:contentStatus/>
</cp:coreProperties>
</file>