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5000" windowHeight="7650" activeTab="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s>
  <definedNames/>
  <calcPr fullCalcOnLoad="1"/>
</workbook>
</file>

<file path=xl/comments1.xml><?xml version="1.0" encoding="utf-8"?>
<comments xmlns="http://schemas.openxmlformats.org/spreadsheetml/2006/main">
  <authors>
    <author>刘敏</author>
  </authors>
  <commentList>
    <comment ref="A2" authorId="0">
      <text>
        <r>
          <rPr>
            <b/>
            <sz val="9"/>
            <rFont val="宋体"/>
            <family val="0"/>
          </rPr>
          <t>本表反映单位本年度部门预算收支总体情况。</t>
        </r>
      </text>
    </comment>
    <comment ref="B5" authorId="0">
      <text>
        <r>
          <rPr>
            <b/>
            <sz val="9"/>
            <rFont val="宋体"/>
            <family val="0"/>
          </rPr>
          <t>与表2相应项目数据一致</t>
        </r>
      </text>
    </comment>
    <comment ref="D5" authorId="0">
      <text>
        <r>
          <rPr>
            <b/>
            <sz val="9"/>
            <rFont val="宋体"/>
            <family val="0"/>
          </rPr>
          <t>与表3对应项目数据一致</t>
        </r>
      </text>
    </comment>
  </commentList>
</comments>
</file>

<file path=xl/comments10.xml><?xml version="1.0" encoding="utf-8"?>
<comments xmlns="http://schemas.openxmlformats.org/spreadsheetml/2006/main">
  <authors>
    <author>刘敏</author>
  </authors>
  <commentList>
    <comment ref="B7" authorId="0">
      <text>
        <r>
          <rPr>
            <b/>
            <sz val="9"/>
            <rFont val="宋体"/>
            <family val="0"/>
          </rPr>
          <t>与表3”基本支出“数据一致</t>
        </r>
      </text>
    </comment>
    <comment ref="D7" authorId="0">
      <text>
        <r>
          <rPr>
            <b/>
            <sz val="9"/>
            <rFont val="宋体"/>
            <family val="0"/>
          </rPr>
          <t>1、与表5一般公共预算支出“基本支出”合计数一致。
2、与表6一般公共预算基本支出合计数一致。</t>
        </r>
      </text>
    </comment>
    <comment ref="E7" authorId="0">
      <text>
        <r>
          <rPr>
            <b/>
            <sz val="9"/>
            <rFont val="宋体"/>
            <family val="0"/>
          </rPr>
          <t>与表9政府性基金预算支出“基本支出”合计数一致</t>
        </r>
      </text>
    </comment>
    <comment ref="A2" authorId="0">
      <text>
        <r>
          <rPr>
            <b/>
            <sz val="9"/>
            <rFont val="宋体"/>
            <family val="0"/>
          </rPr>
          <t>本表反映单位本年度列支的基本支出明细情况，按支出经济分类填列。部门本级和属下单位应分别列出。</t>
        </r>
      </text>
    </comment>
    <comment ref="A8" authorId="0">
      <text>
        <r>
          <rPr>
            <b/>
            <sz val="9"/>
            <rFont val="宋体"/>
            <family val="0"/>
          </rPr>
          <t>各经济分类（或部门本级与属下单位相同经济分类之和）与表3“基本支出”经济分类数据一致。</t>
        </r>
      </text>
    </comment>
  </commentList>
</comments>
</file>

<file path=xl/comments11.xml><?xml version="1.0" encoding="utf-8"?>
<comments xmlns="http://schemas.openxmlformats.org/spreadsheetml/2006/main">
  <authors>
    <author>刘敏</author>
  </authors>
  <commentList>
    <comment ref="B7" authorId="0">
      <text>
        <r>
          <rPr>
            <b/>
            <sz val="9"/>
            <rFont val="宋体"/>
            <family val="0"/>
          </rPr>
          <t>与表1除“基本支出”外其他支出项目之和一致</t>
        </r>
      </text>
    </comment>
    <comment ref="D7" authorId="0">
      <text>
        <r>
          <rPr>
            <b/>
            <sz val="9"/>
            <rFont val="宋体"/>
            <family val="0"/>
          </rPr>
          <t>1、与表5一般公共预算支出“项目支出”合计数一致。
2、与表7一般公共预算项目支出合计数一致。</t>
        </r>
      </text>
    </comment>
    <comment ref="E7" authorId="0">
      <text>
        <r>
          <rPr>
            <b/>
            <sz val="9"/>
            <rFont val="宋体"/>
            <family val="0"/>
          </rPr>
          <t>与表9政府性基金预算支出“项目支出”合计数一致</t>
        </r>
      </text>
    </comment>
    <comment ref="A2" authorId="0">
      <text>
        <r>
          <rPr>
            <b/>
            <sz val="9"/>
            <rFont val="宋体"/>
            <family val="0"/>
          </rPr>
          <t>本表反映单位本年度列支的项目支出及其他支出明细情况，按支出项目填列。部门本级和属下单位应分别列出。</t>
        </r>
        <r>
          <rPr>
            <sz val="9"/>
            <rFont val="宋体"/>
            <family val="0"/>
          </rPr>
          <t xml:space="preserve">
</t>
        </r>
      </text>
    </comment>
    <comment ref="A8" authorId="0">
      <text>
        <r>
          <rPr>
            <b/>
            <sz val="9"/>
            <rFont val="宋体"/>
            <family val="0"/>
          </rPr>
          <t>按项目名称列示，相同或相似项目请合并列示。</t>
        </r>
      </text>
    </comment>
  </commentList>
</comments>
</file>

<file path=xl/comments2.xml><?xml version="1.0" encoding="utf-8"?>
<comments xmlns="http://schemas.openxmlformats.org/spreadsheetml/2006/main">
  <authors>
    <author>刘敏</author>
  </authors>
  <commentList>
    <comment ref="B5" authorId="0">
      <text>
        <r>
          <rPr>
            <b/>
            <sz val="9"/>
            <rFont val="宋体"/>
            <family val="0"/>
          </rPr>
          <t>1、与表1“财政拨款”数据一致。
2、与表4财政拨款收入对应项目数据一致。</t>
        </r>
        <r>
          <rPr>
            <sz val="9"/>
            <rFont val="宋体"/>
            <family val="0"/>
          </rPr>
          <t xml:space="preserve">
</t>
        </r>
      </text>
    </comment>
    <comment ref="B8" authorId="0">
      <text>
        <r>
          <rPr>
            <b/>
            <sz val="9"/>
            <rFont val="宋体"/>
            <family val="0"/>
          </rPr>
          <t>1、与表1“财政专户拨款”数据一致。
2、与表10、表11“财政专户拨款”之和相等。</t>
        </r>
        <r>
          <rPr>
            <sz val="9"/>
            <rFont val="宋体"/>
            <family val="0"/>
          </rPr>
          <t xml:space="preserve">
</t>
        </r>
      </text>
    </comment>
    <comment ref="B11" authorId="0">
      <text>
        <r>
          <rPr>
            <b/>
            <sz val="9"/>
            <rFont val="宋体"/>
            <family val="0"/>
          </rPr>
          <t>1、与表1“其他资金”数据一致。
2、与表10、表11”其他资金“之和相等。</t>
        </r>
      </text>
    </comment>
    <comment ref="B4" authorId="0">
      <text>
        <r>
          <rPr>
            <b/>
            <sz val="9"/>
            <rFont val="宋体"/>
            <family val="0"/>
          </rPr>
          <t>与表1对应收入项目数据一致</t>
        </r>
      </text>
    </comment>
  </commentList>
</comments>
</file>

<file path=xl/comments3.xml><?xml version="1.0" encoding="utf-8"?>
<comments xmlns="http://schemas.openxmlformats.org/spreadsheetml/2006/main">
  <authors>
    <author>刘敏</author>
  </authors>
  <commentList>
    <comment ref="B4" authorId="0">
      <text>
        <r>
          <rPr>
            <b/>
            <sz val="9"/>
            <rFont val="宋体"/>
            <family val="0"/>
          </rPr>
          <t>与表1对应支出项目数据一致</t>
        </r>
      </text>
    </comment>
  </commentList>
</comments>
</file>

<file path=xl/comments4.xml><?xml version="1.0" encoding="utf-8"?>
<comments xmlns="http://schemas.openxmlformats.org/spreadsheetml/2006/main">
  <authors>
    <author>刘敏</author>
  </authors>
  <commentList>
    <comment ref="B6" authorId="0">
      <text>
        <r>
          <rPr>
            <b/>
            <sz val="9"/>
            <rFont val="宋体"/>
            <family val="0"/>
          </rPr>
          <t>与表2“一般公共预算拨款”数据一致</t>
        </r>
      </text>
    </comment>
    <comment ref="B7" authorId="0">
      <text>
        <r>
          <rPr>
            <b/>
            <sz val="9"/>
            <rFont val="宋体"/>
            <family val="0"/>
          </rPr>
          <t>与表2“基金预算拨款”数据一致</t>
        </r>
      </text>
    </comment>
    <comment ref="D6" authorId="0">
      <text>
        <r>
          <rPr>
            <b/>
            <sz val="9"/>
            <rFont val="宋体"/>
            <family val="0"/>
          </rPr>
          <t>与表5一般公共预算支出合计数一致</t>
        </r>
        <r>
          <rPr>
            <sz val="9"/>
            <rFont val="宋体"/>
            <family val="0"/>
          </rPr>
          <t xml:space="preserve">
</t>
        </r>
      </text>
    </comment>
    <comment ref="D7" authorId="0">
      <text>
        <r>
          <rPr>
            <b/>
            <sz val="9"/>
            <rFont val="宋体"/>
            <family val="0"/>
          </rPr>
          <t>与表9政府性基金预算支出合计数一致</t>
        </r>
        <r>
          <rPr>
            <sz val="9"/>
            <rFont val="宋体"/>
            <family val="0"/>
          </rPr>
          <t xml:space="preserve">
</t>
        </r>
      </text>
    </comment>
    <comment ref="B12" authorId="0">
      <text>
        <r>
          <rPr>
            <b/>
            <sz val="9"/>
            <rFont val="宋体"/>
            <family val="0"/>
          </rPr>
          <t>各部门2017年部门决算中按权责发生制列入结转结余部分与基本户上年结转结余部分</t>
        </r>
      </text>
    </comment>
  </commentList>
</comments>
</file>

<file path=xl/comments5.xml><?xml version="1.0" encoding="utf-8"?>
<comments xmlns="http://schemas.openxmlformats.org/spreadsheetml/2006/main">
  <authors>
    <author>刘敏</author>
  </authors>
  <commentList>
    <comment ref="B6" authorId="0">
      <text>
        <r>
          <rPr>
            <b/>
            <sz val="9"/>
            <rFont val="宋体"/>
            <family val="0"/>
          </rPr>
          <t>与表4一般公共预算支出数一致</t>
        </r>
      </text>
    </comment>
    <comment ref="C6" authorId="0">
      <text>
        <r>
          <rPr>
            <b/>
            <sz val="9"/>
            <rFont val="宋体"/>
            <family val="0"/>
          </rPr>
          <t xml:space="preserve">1、与表6支出合计数一致。
</t>
        </r>
        <r>
          <rPr>
            <b/>
            <sz val="9"/>
            <rFont val="宋体"/>
            <family val="0"/>
          </rPr>
          <t>2、与表10“财政拨款 一般公共预算”数据一致。</t>
        </r>
      </text>
    </comment>
    <comment ref="D6" authorId="0">
      <text>
        <r>
          <rPr>
            <b/>
            <sz val="9"/>
            <rFont val="宋体"/>
            <family val="0"/>
          </rPr>
          <t>与表7支出合计数一致</t>
        </r>
        <r>
          <rPr>
            <sz val="9"/>
            <rFont val="宋体"/>
            <family val="0"/>
          </rPr>
          <t xml:space="preserve">
</t>
        </r>
      </text>
    </comment>
    <comment ref="A2" authorId="0">
      <text>
        <r>
          <rPr>
            <b/>
            <sz val="10"/>
            <rFont val="宋体"/>
            <family val="0"/>
          </rPr>
          <t>本表反映单位从本级财政部门取得的一般公共预算财政拨款预计本年度列支的基本支出和项目支出明细情况，按支出功能分类科目填列。参照志诚预算执行系统中部门预算模块→报表→设置自定义报表→支出报表→勾选“（预算公开）一般公共预算支出表”→打开报表。基本支出取表中人员支出和公用经费数据之和填列，项目支出参照表中专项支出填列。</t>
        </r>
      </text>
    </comment>
  </commentList>
</comments>
</file>

<file path=xl/comments6.xml><?xml version="1.0" encoding="utf-8"?>
<comments xmlns="http://schemas.openxmlformats.org/spreadsheetml/2006/main">
  <authors>
    <author>刘敏</author>
  </authors>
  <commentList>
    <comment ref="B5" authorId="0">
      <text>
        <r>
          <rPr>
            <b/>
            <sz val="9"/>
            <rFont val="宋体"/>
            <family val="0"/>
          </rPr>
          <t xml:space="preserve">1、与表5一般公共预算基本支出合计数一致。
</t>
        </r>
        <r>
          <rPr>
            <b/>
            <sz val="9"/>
            <rFont val="宋体"/>
            <family val="0"/>
          </rPr>
          <t>2</t>
        </r>
        <r>
          <rPr>
            <b/>
            <sz val="9"/>
            <rFont val="宋体"/>
            <family val="0"/>
          </rPr>
          <t>、与表</t>
        </r>
        <r>
          <rPr>
            <b/>
            <sz val="9"/>
            <rFont val="宋体"/>
            <family val="0"/>
          </rPr>
          <t>10</t>
        </r>
        <r>
          <rPr>
            <b/>
            <sz val="9"/>
            <rFont val="宋体"/>
            <family val="0"/>
          </rPr>
          <t>“财政拨款</t>
        </r>
        <r>
          <rPr>
            <b/>
            <sz val="9"/>
            <rFont val="宋体"/>
            <family val="0"/>
          </rPr>
          <t xml:space="preserve"> </t>
        </r>
        <r>
          <rPr>
            <b/>
            <sz val="9"/>
            <rFont val="宋体"/>
            <family val="0"/>
          </rPr>
          <t>一般公共预算”数据一致。</t>
        </r>
      </text>
    </comment>
  </commentList>
</comments>
</file>

<file path=xl/comments7.xml><?xml version="1.0" encoding="utf-8"?>
<comments xmlns="http://schemas.openxmlformats.org/spreadsheetml/2006/main">
  <authors>
    <author>刘敏</author>
  </authors>
  <commentList>
    <comment ref="B5" authorId="0">
      <text>
        <r>
          <rPr>
            <b/>
            <sz val="9"/>
            <rFont val="宋体"/>
            <family val="0"/>
          </rPr>
          <t xml:space="preserve">1、与表5一般公共预算项目支出合计数一致。
</t>
        </r>
        <r>
          <rPr>
            <b/>
            <sz val="9"/>
            <rFont val="宋体"/>
            <family val="0"/>
          </rPr>
          <t>2、与表11“财政拨款 一般公共预算”数据数据一致。</t>
        </r>
      </text>
    </comment>
  </commentList>
</comments>
</file>

<file path=xl/comments8.xml><?xml version="1.0" encoding="utf-8"?>
<comments xmlns="http://schemas.openxmlformats.org/spreadsheetml/2006/main">
  <authors>
    <author>刘敏</author>
  </authors>
  <commentList>
    <comment ref="B6" authorId="0">
      <text>
        <r>
          <rPr>
            <b/>
            <sz val="9"/>
            <rFont val="宋体"/>
            <family val="0"/>
          </rPr>
          <t>参照志诚预算执行系统中部门预算模块→报表→设置自定义报表→支出报表→勾选“（预算公开）一般公共预算三公经费表”→打开报表，按科目数填列。</t>
        </r>
      </text>
    </comment>
  </commentList>
</comments>
</file>

<file path=xl/comments9.xml><?xml version="1.0" encoding="utf-8"?>
<comments xmlns="http://schemas.openxmlformats.org/spreadsheetml/2006/main">
  <authors>
    <author>刘敏</author>
  </authors>
  <commentList>
    <comment ref="B6" authorId="0">
      <text>
        <r>
          <rPr>
            <b/>
            <sz val="9"/>
            <rFont val="宋体"/>
            <family val="0"/>
          </rPr>
          <t>与表5政府性基金支出数一致</t>
        </r>
      </text>
    </comment>
    <comment ref="C6" authorId="0">
      <text>
        <r>
          <rPr>
            <b/>
            <sz val="9"/>
            <rFont val="宋体"/>
            <family val="0"/>
          </rPr>
          <t>与表10“财政拨款 政府性基金预算”数据一致</t>
        </r>
      </text>
    </comment>
    <comment ref="D6" authorId="0">
      <text>
        <r>
          <rPr>
            <b/>
            <sz val="9"/>
            <rFont val="宋体"/>
            <family val="0"/>
          </rPr>
          <t>与表11“财政拨款 政府性基金预算”数据一致</t>
        </r>
      </text>
    </comment>
    <comment ref="A2" authorId="0">
      <text>
        <r>
          <rPr>
            <b/>
            <sz val="9"/>
            <rFont val="宋体"/>
            <family val="0"/>
          </rPr>
          <t>本表反映单位从本级财政部门取得的政府性基金预算财政拨款预计本年度列支的基本支出和项目支出明细情况，按支出功能分类科目填列。参照志诚预算执行系统中部门预算模块→报表→支出报表→勾选“（预算公开）政府性基金预算支出表”→打开报表。</t>
        </r>
      </text>
    </comment>
  </commentList>
</comments>
</file>

<file path=xl/sharedStrings.xml><?xml version="1.0" encoding="utf-8"?>
<sst xmlns="http://schemas.openxmlformats.org/spreadsheetml/2006/main" count="340" uniqueCount="244">
  <si>
    <t>收 入</t>
  </si>
  <si>
    <t>支 出</t>
  </si>
  <si>
    <t>项 目</t>
  </si>
  <si>
    <t>一、基本支出</t>
  </si>
  <si>
    <t>二、项目支出</t>
  </si>
  <si>
    <t>三、其他资金</t>
  </si>
  <si>
    <t>四、上级补助收入</t>
  </si>
  <si>
    <t>五、上缴上级支出</t>
  </si>
  <si>
    <t>六、结转下年</t>
  </si>
  <si>
    <t>收入总计</t>
  </si>
  <si>
    <t>支出总计</t>
  </si>
  <si>
    <t>一、财政拨款</t>
  </si>
  <si>
    <t>二、财政专户拨款</t>
  </si>
  <si>
    <t>六、用事业基金弥补收支总额</t>
  </si>
  <si>
    <t>单位：万元</t>
  </si>
  <si>
    <t>收支总体情况表</t>
  </si>
  <si>
    <t>表1</t>
  </si>
  <si>
    <t>本年收入合计</t>
  </si>
  <si>
    <t>本年支出合计</t>
  </si>
  <si>
    <t>本年支出合计</t>
  </si>
  <si>
    <t>五、附属单位上缴收入</t>
  </si>
  <si>
    <t>四、对附属单位补助支出</t>
  </si>
  <si>
    <t>收 入 总 计</t>
  </si>
  <si>
    <t>一、预算拨款</t>
  </si>
  <si>
    <t>表2</t>
  </si>
  <si>
    <t xml:space="preserve">    基金预算拨款</t>
  </si>
  <si>
    <t xml:space="preserve">    一般公共预算拨款</t>
  </si>
  <si>
    <t xml:space="preserve">    其他财政收入拨款</t>
  </si>
  <si>
    <t xml:space="preserve">    事业收入</t>
  </si>
  <si>
    <t xml:space="preserve">    事业单位经营收入</t>
  </si>
  <si>
    <t xml:space="preserve">    其他收入</t>
  </si>
  <si>
    <t>支出总体情况表</t>
  </si>
  <si>
    <t>收入总体情况表</t>
  </si>
  <si>
    <t>支 出 总 计</t>
  </si>
  <si>
    <t xml:space="preserve">    工资福利支出</t>
  </si>
  <si>
    <t xml:space="preserve">    一般商品和服务支出</t>
  </si>
  <si>
    <t xml:space="preserve">    对个人和家庭的补助</t>
  </si>
  <si>
    <t xml:space="preserve">    其他资本性支出等</t>
  </si>
  <si>
    <t xml:space="preserve">    日常运转类项目</t>
  </si>
  <si>
    <t xml:space="preserve">    政府购买服务类项目</t>
  </si>
  <si>
    <t xml:space="preserve">    其他类项目</t>
  </si>
  <si>
    <t xml:space="preserve">    科技研发类项目</t>
  </si>
  <si>
    <t xml:space="preserve">    基本建设类项目</t>
  </si>
  <si>
    <t xml:space="preserve">    信息化运维类项目</t>
  </si>
  <si>
    <t xml:space="preserve">    信息系统建设类项目</t>
  </si>
  <si>
    <t>三、事业单位经营支出</t>
  </si>
  <si>
    <t>四、对附属单位补助支出</t>
  </si>
  <si>
    <t>财政拨款总体情况表</t>
  </si>
  <si>
    <t>一、一般公共预算</t>
  </si>
  <si>
    <t>一、一般公共预算</t>
  </si>
  <si>
    <t>三、国有资本经营预算</t>
  </si>
  <si>
    <t>表4</t>
  </si>
  <si>
    <t>功能科目名称</t>
  </si>
  <si>
    <t>一般公共预算支出</t>
  </si>
  <si>
    <t>小计</t>
  </si>
  <si>
    <t>项目支出</t>
  </si>
  <si>
    <t>其中：基本支出</t>
  </si>
  <si>
    <t>其中：基本支出</t>
  </si>
  <si>
    <t>表5</t>
  </si>
  <si>
    <t>一般公共预算支出情况表（按功能分类科目）</t>
  </si>
  <si>
    <t>部门预算支出经济科目</t>
  </si>
  <si>
    <t>表6</t>
  </si>
  <si>
    <t>合计</t>
  </si>
  <si>
    <t>[301]工资福利支出</t>
  </si>
  <si>
    <t>[301]工资福利支出</t>
  </si>
  <si>
    <t>[303]对个人和家庭的补助</t>
  </si>
  <si>
    <t>[310]资本性支出</t>
  </si>
  <si>
    <t xml:space="preserve">  [30101]基本工资</t>
  </si>
  <si>
    <t xml:space="preserve">  [30102]津贴补贴</t>
  </si>
  <si>
    <t xml:space="preserve">  [30103]奖金</t>
  </si>
  <si>
    <t xml:space="preserve">  [30113]住房公积金</t>
  </si>
  <si>
    <t xml:space="preserve">  [30106]伙食补助费</t>
  </si>
  <si>
    <t xml:space="preserve">  [30112]其他社会保险缴费</t>
  </si>
  <si>
    <t xml:space="preserve">  [30201]办公费</t>
  </si>
  <si>
    <t xml:space="preserve">  [30202]印刷费</t>
  </si>
  <si>
    <t xml:space="preserve">  [30204]手续费</t>
  </si>
  <si>
    <t xml:space="preserve">  [30205]水费</t>
  </si>
  <si>
    <t xml:space="preserve">  [30206]电费</t>
  </si>
  <si>
    <t xml:space="preserve">  [30207]邮电费</t>
  </si>
  <si>
    <t xml:space="preserve">  [30214]租赁费</t>
  </si>
  <si>
    <t xml:space="preserve">  [30239]其他交通费用</t>
  </si>
  <si>
    <t xml:space="preserve">  [30211]差旅费</t>
  </si>
  <si>
    <t xml:space="preserve">  [30228]工会经费</t>
  </si>
  <si>
    <t xml:space="preserve">  [30229]福利费</t>
  </si>
  <si>
    <t xml:space="preserve">  [30215]会议费</t>
  </si>
  <si>
    <t xml:space="preserve">  [30216]培训费</t>
  </si>
  <si>
    <t xml:space="preserve">  [30203]咨询费</t>
  </si>
  <si>
    <t xml:space="preserve">  [30226]劳务费</t>
  </si>
  <si>
    <t xml:space="preserve">  [30227]委托业务费</t>
  </si>
  <si>
    <t xml:space="preserve">  [30217]公务接待费</t>
  </si>
  <si>
    <t xml:space="preserve">  [30212]因公出国（境）费用</t>
  </si>
  <si>
    <t xml:space="preserve">  [30231]公务用车运行维护费</t>
  </si>
  <si>
    <t xml:space="preserve">  [30213]维修（护）费</t>
  </si>
  <si>
    <t xml:space="preserve">  [30299]其他商品和服务支出</t>
  </si>
  <si>
    <t xml:space="preserve">  [31002]办公设备购置</t>
  </si>
  <si>
    <t xml:space="preserve">  [30102]津贴补贴</t>
  </si>
  <si>
    <t xml:space="preserve">  [30199]其他工资福利支出</t>
  </si>
  <si>
    <t xml:space="preserve">  [30201]办公费</t>
  </si>
  <si>
    <t xml:space="preserve">  [30304]抚恤金</t>
  </si>
  <si>
    <t xml:space="preserve">  [30305]生活补助</t>
  </si>
  <si>
    <t xml:space="preserve">  [30307]医疗费补助</t>
  </si>
  <si>
    <t xml:space="preserve">  [30309]奖励金</t>
  </si>
  <si>
    <t xml:space="preserve">  [30301]离休费</t>
  </si>
  <si>
    <t xml:space="preserve">  [30302]退休费</t>
  </si>
  <si>
    <t>[302]商品和服务支出</t>
  </si>
  <si>
    <t>总计</t>
  </si>
  <si>
    <t>其他资金</t>
  </si>
  <si>
    <t>合计</t>
  </si>
  <si>
    <t>一般公共预算</t>
  </si>
  <si>
    <t>国有资本经营预算</t>
  </si>
  <si>
    <t>财政拨款</t>
  </si>
  <si>
    <t>财政专户拨款</t>
  </si>
  <si>
    <t>绩效目标</t>
  </si>
  <si>
    <t>表10</t>
  </si>
  <si>
    <t>表11</t>
  </si>
  <si>
    <t>支出项目类别（资金使用单位）</t>
  </si>
  <si>
    <t>政府性基金预算</t>
  </si>
  <si>
    <t>表9</t>
  </si>
  <si>
    <t>政府性基金预算支出</t>
  </si>
  <si>
    <t>一般公共预算安排的行政经费及“三公”经费预算表</t>
  </si>
  <si>
    <t>表8</t>
  </si>
  <si>
    <t>行政经费</t>
  </si>
  <si>
    <t>“三公”经费</t>
  </si>
  <si>
    <t>其中：（一）因公出国（境）支出</t>
  </si>
  <si>
    <t>一般公共预算基本支出情况表（按支出经济分类科目）</t>
  </si>
  <si>
    <t>一般公共预算项目支出情况表（按支出经济分类科目）</t>
  </si>
  <si>
    <t>表7</t>
  </si>
  <si>
    <t xml:space="preserve">  [30199]其他工资福利支出</t>
  </si>
  <si>
    <t xml:space="preserve">  [30209]物业管理费</t>
  </si>
  <si>
    <t xml:space="preserve">  [31001]房屋建筑物购建</t>
  </si>
  <si>
    <t xml:space="preserve">  [31006]大型修缮</t>
  </si>
  <si>
    <t xml:space="preserve">  [31099]其他资本性支出</t>
  </si>
  <si>
    <t xml:space="preserve">  [30399]其他对个人和家庭的补助</t>
  </si>
  <si>
    <t xml:space="preserve">  [31007]信息网络及软件购置更新</t>
  </si>
  <si>
    <t>注：财政拨款收支情况包括一般公共预算、政府性基金预算、国有资本经营预算拨款收支情况。</t>
  </si>
  <si>
    <t>合计</t>
  </si>
  <si>
    <t xml:space="preserve">    专项业务类项目</t>
  </si>
  <si>
    <t xml:space="preserve">                (三）公务接待费支出</t>
  </si>
  <si>
    <t xml:space="preserve">    教育收费</t>
  </si>
  <si>
    <t xml:space="preserve">    补助企事业类项目</t>
  </si>
  <si>
    <t xml:space="preserve">    因公出国（境）项目</t>
  </si>
  <si>
    <t>二、政府性基金预算</t>
  </si>
  <si>
    <t xml:space="preserve">  [30399]其他对个人和家庭的补助</t>
  </si>
  <si>
    <t xml:space="preserve">  [31013]公务用车购置</t>
  </si>
  <si>
    <t xml:space="preserve">  [31003]专用设备购置</t>
  </si>
  <si>
    <t xml:space="preserve">                (二）公务用车购置及运行维护支出</t>
  </si>
  <si>
    <t xml:space="preserve">     1.公务用车购置</t>
  </si>
  <si>
    <t xml:space="preserve">     2.公务用车运行维护费</t>
  </si>
  <si>
    <t xml:space="preserve">注：1、行政经费包括：（1）基本支出。一是包括工资、津贴及奖金、医疗费、住房补贴等（不包括离退休支出，包括离退休人员管理机构的在职人员支出）基本支出；二是包括办公及印刷费、水电费、邮电费、 取暖费、交通费、差旅费、会设费、福利费、物业管理费、曰常维修费、专用材料费、一般购置费等公用经费支出。（非行政单位不纳入统计范围） （2）一般行政管理项目支出。具体包括出国费、招待费、会设费、办公用房维修租赁、购置费（包括设备、计算机、车辆等）、干部培训费、执法部门办案费、 信息网络运行维护费等。
2、“三公”经费包括因公出国（境）经费、公务用车购置及运行维护费和公务接待费。其中：因公出国（境）经费指市直行政单位、事业单位工作人员公务出国（境）的住宿费、差旅费、伙食补助费、杂费、 培训费等支出；公务用车购置及运行维护费指市直行政单位、事业单位公务用车购置费、公务用车租用费 、燃料费、维修费、过桥过路费、保险费等支出；公务接待费指市直行政单位、事让单位按规定开支的各类公务接待（外宾接待）费用。
</t>
  </si>
  <si>
    <t>七、上年结转</t>
  </si>
  <si>
    <t xml:space="preserve">    工资和福利支出</t>
  </si>
  <si>
    <t xml:space="preserve">    商品和服务支出</t>
  </si>
  <si>
    <t xml:space="preserve">    其他资本性支出等</t>
  </si>
  <si>
    <t>……</t>
  </si>
  <si>
    <t>注：如该部门无政府性基金安排的支出，则本表为空。</t>
  </si>
  <si>
    <t>四、上级补助收入</t>
  </si>
  <si>
    <t>七、上年结转</t>
  </si>
  <si>
    <t>四、上年结转</t>
  </si>
  <si>
    <t>六、结转下年</t>
  </si>
  <si>
    <t xml:space="preserve">  [30107]绩效工资</t>
  </si>
  <si>
    <t>单位名称：鹤山市科工商务局</t>
  </si>
  <si>
    <t>单位名称：鹤山市科工商务局</t>
  </si>
  <si>
    <t>鹤山市科工商务局</t>
  </si>
  <si>
    <t>201  一般公共服务支出</t>
  </si>
  <si>
    <t xml:space="preserve">  20113  商贸事务</t>
  </si>
  <si>
    <t xml:space="preserve">    2011307  国内贸易管理</t>
  </si>
  <si>
    <t xml:space="preserve">    2011308  招商引资</t>
  </si>
  <si>
    <t>206  科学技术支出</t>
  </si>
  <si>
    <t xml:space="preserve">  20604  技术研究与开发</t>
  </si>
  <si>
    <t xml:space="preserve">    2060402  应用技术研究与开发</t>
  </si>
  <si>
    <t xml:space="preserve">    2060403  产业技术研究与开发</t>
  </si>
  <si>
    <t xml:space="preserve">    2060499  其他技术研究与开发支出</t>
  </si>
  <si>
    <t>208  社会保障和就业支出</t>
  </si>
  <si>
    <t xml:space="preserve">  20805  行政事业单位离退休</t>
  </si>
  <si>
    <t xml:space="preserve">    2080501  归口管理的行政单位离退休</t>
  </si>
  <si>
    <t xml:space="preserve">    2080505  机关事业单位基本养老保险缴费支出</t>
  </si>
  <si>
    <t xml:space="preserve">      208050501  行政单位基本养老保险缴费支出</t>
  </si>
  <si>
    <t xml:space="preserve">    2080506  机关事业单位职业年金缴费支出</t>
  </si>
  <si>
    <t xml:space="preserve">      208050601  行政单位职业年金缴费支出</t>
  </si>
  <si>
    <t xml:space="preserve">  20806  企业改革补助</t>
  </si>
  <si>
    <t xml:space="preserve">    2080699  其他企业改革发展补助</t>
  </si>
  <si>
    <t>210  医疗卫生与计划生育支出</t>
  </si>
  <si>
    <t xml:space="preserve">  21007  计划生育事务</t>
  </si>
  <si>
    <t xml:space="preserve">    2100717  计划生育服务</t>
  </si>
  <si>
    <t xml:space="preserve">  21011  行政事业单位医疗</t>
  </si>
  <si>
    <t xml:space="preserve">    2101101  行政单位医疗</t>
  </si>
  <si>
    <t xml:space="preserve">    2101103  公务员医疗补助</t>
  </si>
  <si>
    <t>211  节能环保支出</t>
  </si>
  <si>
    <t xml:space="preserve">  21110  能源节约利用</t>
  </si>
  <si>
    <t xml:space="preserve">    2111001  能源节约利用</t>
  </si>
  <si>
    <t>215  资源勘探信息等支出</t>
  </si>
  <si>
    <t xml:space="preserve">  21502  制造业</t>
  </si>
  <si>
    <t xml:space="preserve">    2150299  其他制造业支出</t>
  </si>
  <si>
    <t xml:space="preserve">  21505  工业和信息产业监管</t>
  </si>
  <si>
    <t xml:space="preserve">    2150508  无线电监管</t>
  </si>
  <si>
    <t xml:space="preserve">    2150599  其他工业和信息产业监管支出</t>
  </si>
  <si>
    <t xml:space="preserve">  21508  支持中小企业发展和管理支出</t>
  </si>
  <si>
    <t xml:space="preserve">    2150805  中小企业发展专项</t>
  </si>
  <si>
    <t>216  商业服务业等支出</t>
  </si>
  <si>
    <t xml:space="preserve">  21606  涉外发展服务支出</t>
  </si>
  <si>
    <t xml:space="preserve">    2160699  其他涉外发展服务支出</t>
  </si>
  <si>
    <t xml:space="preserve">  21699  其他商业服务业等支出</t>
  </si>
  <si>
    <t xml:space="preserve">    2169999  其他商业服务业等支出</t>
  </si>
  <si>
    <t>221  住房保障支出</t>
  </si>
  <si>
    <t xml:space="preserve">  22102  住房改革支出</t>
  </si>
  <si>
    <t xml:space="preserve">    2210201  住房公积金</t>
  </si>
  <si>
    <t xml:space="preserve">      221020101  其他单位住房公积金</t>
  </si>
  <si>
    <t>229  其他支出</t>
  </si>
  <si>
    <t xml:space="preserve">  22999  其他支出</t>
  </si>
  <si>
    <t xml:space="preserve">    2299901  其他支出</t>
  </si>
  <si>
    <r>
      <t>[</t>
    </r>
    <r>
      <rPr>
        <sz val="12"/>
        <color indexed="8"/>
        <rFont val="宋体"/>
        <family val="0"/>
      </rPr>
      <t>30305]生活补助</t>
    </r>
  </si>
  <si>
    <r>
      <t>[</t>
    </r>
    <r>
      <rPr>
        <sz val="12"/>
        <color indexed="8"/>
        <rFont val="宋体"/>
        <family val="0"/>
      </rPr>
      <t>303]对个人和家庭的补助</t>
    </r>
  </si>
  <si>
    <r>
      <t>[</t>
    </r>
    <r>
      <rPr>
        <sz val="12"/>
        <color indexed="8"/>
        <rFont val="宋体"/>
        <family val="0"/>
      </rPr>
      <t>30302]退休费</t>
    </r>
  </si>
  <si>
    <r>
      <t>[</t>
    </r>
    <r>
      <rPr>
        <sz val="12"/>
        <color indexed="8"/>
        <rFont val="宋体"/>
        <family val="0"/>
      </rPr>
      <t>3012]对企业补助</t>
    </r>
  </si>
  <si>
    <r>
      <t>[</t>
    </r>
    <r>
      <rPr>
        <sz val="12"/>
        <color indexed="8"/>
        <rFont val="宋体"/>
        <family val="0"/>
      </rPr>
      <t>31204]费用补贴</t>
    </r>
  </si>
  <si>
    <r>
      <t>[</t>
    </r>
    <r>
      <rPr>
        <sz val="12"/>
        <color indexed="8"/>
        <rFont val="宋体"/>
        <family val="0"/>
      </rPr>
      <t>312]对企业补助</t>
    </r>
  </si>
  <si>
    <r>
      <t>[</t>
    </r>
    <r>
      <rPr>
        <sz val="12"/>
        <color indexed="8"/>
        <rFont val="宋体"/>
        <family val="0"/>
      </rPr>
      <t>31205]利息补贴</t>
    </r>
  </si>
  <si>
    <t>[312]对企业补助</t>
  </si>
  <si>
    <t>[31299]其他对企业补助</t>
  </si>
  <si>
    <t>[31203]政府投资基金股权投资</t>
  </si>
  <si>
    <t>单位名称：鹤山市科工商务局</t>
  </si>
  <si>
    <t>鹤山市科工商务局</t>
  </si>
  <si>
    <t>[302]商品和服务支出</t>
  </si>
  <si>
    <r>
      <t xml:space="preserve">  [30</t>
    </r>
    <r>
      <rPr>
        <sz val="12"/>
        <color indexed="8"/>
        <rFont val="宋体"/>
        <family val="0"/>
      </rPr>
      <t>3</t>
    </r>
    <r>
      <rPr>
        <sz val="12"/>
        <color indexed="8"/>
        <rFont val="宋体"/>
        <family val="0"/>
      </rPr>
      <t>]对个人和家庭的补助</t>
    </r>
  </si>
  <si>
    <t>表3</t>
  </si>
  <si>
    <t>四、预算单位自有资金</t>
  </si>
  <si>
    <t>五、结转下年</t>
  </si>
  <si>
    <t>2017年预算</t>
  </si>
  <si>
    <r>
      <t>201</t>
    </r>
    <r>
      <rPr>
        <sz val="12"/>
        <color indexed="8"/>
        <rFont val="宋体"/>
        <family val="0"/>
      </rPr>
      <t>7</t>
    </r>
    <r>
      <rPr>
        <sz val="12"/>
        <color indexed="8"/>
        <rFont val="宋体"/>
        <family val="0"/>
      </rPr>
      <t>年预算</t>
    </r>
  </si>
  <si>
    <t xml:space="preserve">    20680601 企业关闭破产补助</t>
  </si>
  <si>
    <r>
      <t>2</t>
    </r>
    <r>
      <rPr>
        <sz val="11"/>
        <color indexed="8"/>
        <rFont val="宋体"/>
        <family val="0"/>
      </rPr>
      <t>0808   抚恤</t>
    </r>
  </si>
  <si>
    <t>2080803 在乡复员、退伍军人生活补助</t>
  </si>
  <si>
    <r>
      <t>2</t>
    </r>
    <r>
      <rPr>
        <sz val="11"/>
        <color indexed="8"/>
        <rFont val="宋体"/>
        <family val="0"/>
      </rPr>
      <t>1602  商业流通事务</t>
    </r>
  </si>
  <si>
    <r>
      <t>2</t>
    </r>
    <r>
      <rPr>
        <sz val="11"/>
        <color indexed="8"/>
        <rFont val="宋体"/>
        <family val="0"/>
      </rPr>
      <t>160299  其他商业流通事务支出</t>
    </r>
  </si>
  <si>
    <t>2011399其他商贸事务支出</t>
  </si>
  <si>
    <t xml:space="preserve">    2011302 一般行政管理事务</t>
  </si>
  <si>
    <t xml:space="preserve">    2011301 行政运行</t>
  </si>
  <si>
    <t xml:space="preserve">  20699  其他科学技术支出</t>
  </si>
  <si>
    <r>
      <t>201</t>
    </r>
    <r>
      <rPr>
        <sz val="12"/>
        <color indexed="8"/>
        <rFont val="宋体"/>
        <family val="0"/>
      </rPr>
      <t>7</t>
    </r>
    <r>
      <rPr>
        <sz val="12"/>
        <color indexed="8"/>
        <rFont val="宋体"/>
        <family val="0"/>
      </rPr>
      <t>年预算</t>
    </r>
  </si>
  <si>
    <t>2017年政府性基金预算支出情况表</t>
  </si>
  <si>
    <t>2017年部门预算基本支出预算表</t>
  </si>
  <si>
    <t>2017年预算</t>
  </si>
  <si>
    <t>2017年部门预算项目支出及其他支出预算表</t>
  </si>
  <si>
    <t>专项业务类项目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</si>
</sst>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00_ "/>
    <numFmt numFmtId="182" formatCode="#,##0.00_ "/>
    <numFmt numFmtId="183" formatCode="0.000000000000_ "/>
  </numFmts>
  <fonts count="51">
    <font>
      <sz val="11"/>
      <color theme="1"/>
      <name val="Calibri"/>
      <family val="0"/>
    </font>
    <font>
      <sz val="11"/>
      <color indexed="8"/>
      <name val="宋体"/>
      <family val="0"/>
    </font>
    <font>
      <sz val="9"/>
      <name val="宋体"/>
      <family val="0"/>
    </font>
    <font>
      <sz val="12"/>
      <name val="宋体"/>
      <family val="0"/>
    </font>
    <font>
      <b/>
      <sz val="9"/>
      <name val="宋体"/>
      <family val="0"/>
    </font>
    <font>
      <b/>
      <sz val="10"/>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黑体"/>
      <family val="3"/>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rgb="FF000000"/>
      <name val="Calibri"/>
      <family val="0"/>
    </font>
    <font>
      <sz val="12"/>
      <color rgb="FF000000"/>
      <name val="宋体"/>
      <family val="0"/>
    </font>
    <font>
      <sz val="16"/>
      <color theme="1"/>
      <name val="黑体"/>
      <family val="3"/>
    </font>
    <font>
      <sz val="11"/>
      <name val="Calibri"/>
      <family val="0"/>
    </font>
    <font>
      <sz val="12"/>
      <color theme="1"/>
      <name val="Calibri"/>
      <family val="0"/>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48">
    <xf numFmtId="0" fontId="0" fillId="0" borderId="0" xfId="0" applyFont="1" applyAlignment="1">
      <alignment vertical="center"/>
    </xf>
    <xf numFmtId="0" fontId="45" fillId="33" borderId="10"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45" fillId="33" borderId="10" xfId="0" applyFont="1" applyFill="1" applyBorder="1" applyAlignment="1">
      <alignment vertical="center" wrapText="1"/>
    </xf>
    <xf numFmtId="0" fontId="0" fillId="0" borderId="0" xfId="0" applyAlignment="1">
      <alignment horizontal="right"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33" borderId="10" xfId="0" applyFont="1" applyFill="1" applyBorder="1" applyAlignment="1">
      <alignment vertical="center" wrapText="1"/>
    </xf>
    <xf numFmtId="0" fontId="47" fillId="0" borderId="0" xfId="0" applyFont="1" applyAlignment="1">
      <alignment vertical="center"/>
    </xf>
    <xf numFmtId="0" fontId="46" fillId="33" borderId="10" xfId="0" applyFont="1" applyFill="1" applyBorder="1" applyAlignment="1">
      <alignment horizontal="left" vertical="center" wrapText="1" indent="3"/>
    </xf>
    <xf numFmtId="0" fontId="46" fillId="33" borderId="10" xfId="0" applyFont="1" applyFill="1" applyBorder="1" applyAlignment="1">
      <alignment horizontal="justify" vertical="center" wrapText="1"/>
    </xf>
    <xf numFmtId="0" fontId="46" fillId="33" borderId="10" xfId="0" applyFont="1" applyFill="1" applyBorder="1" applyAlignment="1">
      <alignment horizontal="left" vertical="center" wrapText="1" indent="4"/>
    </xf>
    <xf numFmtId="180" fontId="45" fillId="33" borderId="10" xfId="0" applyNumberFormat="1" applyFont="1" applyFill="1" applyBorder="1" applyAlignment="1">
      <alignment vertical="center" wrapText="1"/>
    </xf>
    <xf numFmtId="43" fontId="3" fillId="0" borderId="10" xfId="50" applyFont="1" applyFill="1" applyBorder="1" applyAlignment="1" applyProtection="1">
      <alignment horizontal="center" vertical="center"/>
      <protection/>
    </xf>
    <xf numFmtId="181" fontId="46" fillId="33" borderId="10" xfId="0" applyNumberFormat="1" applyFont="1" applyFill="1" applyBorder="1" applyAlignment="1">
      <alignment vertical="center" wrapText="1"/>
    </xf>
    <xf numFmtId="0" fontId="45"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0" fillId="0" borderId="10" xfId="0" applyBorder="1" applyAlignment="1">
      <alignment vertical="center"/>
    </xf>
    <xf numFmtId="0" fontId="46" fillId="33" borderId="10" xfId="0" applyFont="1" applyFill="1" applyBorder="1" applyAlignment="1">
      <alignment horizontal="left" vertical="center" wrapText="1"/>
    </xf>
    <xf numFmtId="0" fontId="46" fillId="33" borderId="10" xfId="0" applyFont="1" applyFill="1" applyBorder="1" applyAlignment="1">
      <alignment vertical="center" wrapText="1"/>
    </xf>
    <xf numFmtId="0" fontId="0" fillId="0" borderId="0" xfId="0" applyFont="1" applyAlignment="1">
      <alignment vertical="center"/>
    </xf>
    <xf numFmtId="0" fontId="45" fillId="33" borderId="10" xfId="0" applyFont="1" applyFill="1" applyBorder="1" applyAlignment="1">
      <alignment vertical="center" wrapText="1"/>
    </xf>
    <xf numFmtId="0" fontId="45" fillId="33" borderId="10" xfId="0" applyFont="1" applyFill="1" applyBorder="1" applyAlignment="1">
      <alignment horizontal="left" vertical="center" wrapText="1"/>
    </xf>
    <xf numFmtId="0" fontId="46" fillId="33" borderId="10" xfId="0" applyFont="1" applyFill="1" applyBorder="1" applyAlignment="1">
      <alignment horizontal="left" vertical="center" wrapText="1"/>
    </xf>
    <xf numFmtId="0" fontId="45" fillId="33" borderId="10" xfId="0" applyFont="1" applyFill="1" applyBorder="1" applyAlignment="1">
      <alignment horizontal="center" vertical="center" wrapText="1"/>
    </xf>
    <xf numFmtId="43" fontId="0" fillId="0" borderId="0" xfId="0" applyNumberFormat="1" applyAlignment="1">
      <alignment vertical="center"/>
    </xf>
    <xf numFmtId="0" fontId="46" fillId="33" borderId="10" xfId="0" applyFont="1" applyFill="1" applyBorder="1" applyAlignment="1">
      <alignment horizontal="left" vertical="center" wrapText="1"/>
    </xf>
    <xf numFmtId="2" fontId="46" fillId="33" borderId="10" xfId="0" applyNumberFormat="1" applyFont="1" applyFill="1" applyBorder="1" applyAlignment="1">
      <alignment vertical="center" wrapText="1"/>
    </xf>
    <xf numFmtId="0" fontId="46" fillId="33" borderId="10" xfId="0" applyFont="1" applyFill="1" applyBorder="1" applyAlignment="1">
      <alignment vertical="center" wrapText="1"/>
    </xf>
    <xf numFmtId="0" fontId="45" fillId="33" borderId="10" xfId="0" applyFont="1" applyFill="1" applyBorder="1" applyAlignment="1">
      <alignment vertical="center" wrapText="1"/>
    </xf>
    <xf numFmtId="0" fontId="45" fillId="33" borderId="10" xfId="0" applyFont="1" applyFill="1" applyBorder="1" applyAlignment="1">
      <alignment horizontal="center" vertical="center" wrapText="1"/>
    </xf>
    <xf numFmtId="0" fontId="46" fillId="33" borderId="10" xfId="0" applyFont="1" applyFill="1" applyBorder="1" applyAlignment="1">
      <alignment vertical="center" wrapText="1"/>
    </xf>
    <xf numFmtId="0" fontId="0" fillId="0" borderId="10" xfId="0" applyFont="1" applyBorder="1" applyAlignment="1">
      <alignment vertical="center"/>
    </xf>
    <xf numFmtId="0" fontId="46" fillId="33" borderId="10" xfId="0" applyFont="1" applyFill="1" applyBorder="1" applyAlignment="1">
      <alignment horizontal="left" vertical="center" wrapText="1"/>
    </xf>
    <xf numFmtId="181" fontId="0" fillId="0" borderId="0" xfId="0" applyNumberFormat="1" applyAlignment="1">
      <alignment vertical="center"/>
    </xf>
    <xf numFmtId="43" fontId="3" fillId="0" borderId="10" xfId="50" applyFont="1" applyFill="1" applyBorder="1" applyAlignment="1" applyProtection="1">
      <alignment horizontal="center" vertical="center"/>
      <protection/>
    </xf>
    <xf numFmtId="181" fontId="3" fillId="33" borderId="10" xfId="0" applyNumberFormat="1" applyFont="1" applyFill="1" applyBorder="1" applyAlignment="1">
      <alignment vertical="center" wrapText="1"/>
    </xf>
    <xf numFmtId="0" fontId="48" fillId="0" borderId="10" xfId="0" applyFont="1" applyBorder="1" applyAlignment="1">
      <alignment vertical="center"/>
    </xf>
    <xf numFmtId="4" fontId="48" fillId="0" borderId="10" xfId="0" applyNumberFormat="1" applyFont="1" applyBorder="1" applyAlignment="1">
      <alignment vertical="center"/>
    </xf>
    <xf numFmtId="0" fontId="45" fillId="33" borderId="10" xfId="0" applyFont="1" applyFill="1" applyBorder="1" applyAlignment="1">
      <alignment horizontal="center" vertical="center" wrapText="1"/>
    </xf>
    <xf numFmtId="183" fontId="0" fillId="0" borderId="0" xfId="0" applyNumberFormat="1" applyAlignment="1">
      <alignment vertical="center"/>
    </xf>
    <xf numFmtId="0" fontId="45" fillId="33" borderId="10" xfId="0" applyFont="1" applyFill="1" applyBorder="1" applyAlignment="1">
      <alignment horizontal="center" vertical="center" wrapText="1"/>
    </xf>
    <xf numFmtId="0" fontId="47" fillId="0" borderId="0" xfId="0" applyFont="1" applyAlignment="1">
      <alignment horizontal="center" vertical="center"/>
    </xf>
    <xf numFmtId="0" fontId="49" fillId="0" borderId="0" xfId="0" applyFont="1" applyAlignment="1">
      <alignment horizontal="left" vertical="center"/>
    </xf>
    <xf numFmtId="0" fontId="46" fillId="33" borderId="10" xfId="0" applyFont="1" applyFill="1" applyBorder="1" applyAlignment="1">
      <alignment horizontal="center" vertical="center" wrapText="1"/>
    </xf>
    <xf numFmtId="0" fontId="0" fillId="0" borderId="0" xfId="0" applyAlignment="1">
      <alignment horizontal="left"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8"/>
  <sheetViews>
    <sheetView tabSelected="1" zoomScalePageLayoutView="0" workbookViewId="0" topLeftCell="A1">
      <selection activeCell="J9" sqref="J9"/>
    </sheetView>
  </sheetViews>
  <sheetFormatPr defaultColWidth="9.140625" defaultRowHeight="15"/>
  <cols>
    <col min="1" max="1" width="28.00390625" style="0" customWidth="1"/>
    <col min="2" max="2" width="16.00390625" style="0" customWidth="1"/>
    <col min="3" max="3" width="28.00390625" style="0" customWidth="1"/>
    <col min="4" max="4" width="16.00390625" style="0" customWidth="1"/>
  </cols>
  <sheetData>
    <row r="1" ht="15">
      <c r="D1" s="4" t="s">
        <v>16</v>
      </c>
    </row>
    <row r="2" spans="1:4" ht="30" customHeight="1">
      <c r="A2" s="42" t="s">
        <v>15</v>
      </c>
      <c r="B2" s="42"/>
      <c r="C2" s="42"/>
      <c r="D2" s="42"/>
    </row>
    <row r="3" spans="1:4" ht="23.25" customHeight="1">
      <c r="A3" t="s">
        <v>160</v>
      </c>
      <c r="D3" s="4" t="s">
        <v>14</v>
      </c>
    </row>
    <row r="4" spans="1:4" ht="23.25" customHeight="1">
      <c r="A4" s="41" t="s">
        <v>0</v>
      </c>
      <c r="B4" s="41"/>
      <c r="C4" s="41" t="s">
        <v>1</v>
      </c>
      <c r="D4" s="41"/>
    </row>
    <row r="5" spans="1:4" ht="23.25" customHeight="1">
      <c r="A5" s="1" t="s">
        <v>2</v>
      </c>
      <c r="B5" s="24" t="s">
        <v>227</v>
      </c>
      <c r="C5" s="1" t="s">
        <v>2</v>
      </c>
      <c r="D5" s="39" t="s">
        <v>241</v>
      </c>
    </row>
    <row r="6" spans="1:4" ht="23.25" customHeight="1">
      <c r="A6" s="3" t="s">
        <v>11</v>
      </c>
      <c r="B6" s="13">
        <v>4201.33</v>
      </c>
      <c r="C6" s="2" t="s">
        <v>3</v>
      </c>
      <c r="D6" s="13">
        <f>'表3'!B5</f>
        <v>1604.9</v>
      </c>
    </row>
    <row r="7" spans="1:4" ht="23.25" customHeight="1">
      <c r="A7" s="3" t="s">
        <v>12</v>
      </c>
      <c r="B7" s="13">
        <f>'表2'!B8</f>
        <v>0</v>
      </c>
      <c r="C7" s="2" t="s">
        <v>4</v>
      </c>
      <c r="D7" s="13">
        <f>'表3'!B11</f>
        <v>22649.98</v>
      </c>
    </row>
    <row r="8" spans="1:4" ht="23.25" customHeight="1">
      <c r="A8" s="3" t="s">
        <v>5</v>
      </c>
      <c r="B8" s="13"/>
      <c r="C8" s="2" t="s">
        <v>45</v>
      </c>
      <c r="D8" s="13">
        <f>'表3'!B23</f>
        <v>0</v>
      </c>
    </row>
    <row r="9" spans="1:4" ht="23.25" customHeight="1">
      <c r="A9" s="3"/>
      <c r="B9" s="12"/>
      <c r="C9" s="3"/>
      <c r="D9" s="3"/>
    </row>
    <row r="10" spans="1:4" ht="23.25" customHeight="1">
      <c r="A10" s="1" t="s">
        <v>17</v>
      </c>
      <c r="B10" s="13">
        <f>B6+B7+B8</f>
        <v>4201.33</v>
      </c>
      <c r="C10" s="1" t="s">
        <v>19</v>
      </c>
      <c r="D10" s="13">
        <f>D6+D7+D8</f>
        <v>24254.88</v>
      </c>
    </row>
    <row r="11" spans="1:4" ht="23.25" customHeight="1">
      <c r="A11" s="3"/>
      <c r="B11" s="12"/>
      <c r="C11" s="3"/>
      <c r="D11" s="3"/>
    </row>
    <row r="12" spans="1:4" ht="23.25" customHeight="1">
      <c r="A12" s="21" t="s">
        <v>155</v>
      </c>
      <c r="B12" s="13">
        <f>'表2'!B18</f>
        <v>9156.38</v>
      </c>
      <c r="C12" s="2" t="s">
        <v>21</v>
      </c>
      <c r="D12" s="13">
        <f>'表3'!B27</f>
        <v>0</v>
      </c>
    </row>
    <row r="13" spans="1:4" ht="23.25" customHeight="1">
      <c r="A13" s="3" t="s">
        <v>20</v>
      </c>
      <c r="B13" s="13">
        <f>'表2'!B19</f>
        <v>0</v>
      </c>
      <c r="C13" s="2" t="s">
        <v>7</v>
      </c>
      <c r="D13" s="13">
        <f>'表3'!B28</f>
        <v>0</v>
      </c>
    </row>
    <row r="14" spans="1:4" ht="23.25" customHeight="1">
      <c r="A14" s="3" t="s">
        <v>13</v>
      </c>
      <c r="B14" s="13">
        <f>'表2'!B20</f>
        <v>0</v>
      </c>
      <c r="C14" s="22" t="s">
        <v>158</v>
      </c>
      <c r="D14" s="13">
        <f>'表3'!B29</f>
        <v>0</v>
      </c>
    </row>
    <row r="15" spans="1:4" ht="23.25" customHeight="1">
      <c r="A15" s="21" t="s">
        <v>156</v>
      </c>
      <c r="B15" s="13">
        <f>'表2'!B21</f>
        <v>10897.17</v>
      </c>
      <c r="C15" s="3"/>
      <c r="D15" s="3"/>
    </row>
    <row r="16" spans="1:4" ht="23.25" customHeight="1">
      <c r="A16" s="1" t="s">
        <v>9</v>
      </c>
      <c r="B16" s="13">
        <f>B10+B12+B13+B14+B15</f>
        <v>24254.879999999997</v>
      </c>
      <c r="C16" s="1" t="s">
        <v>10</v>
      </c>
      <c r="D16" s="13">
        <f>D10+D12+D13+D14</f>
        <v>24254.88</v>
      </c>
    </row>
    <row r="18" spans="1:4" ht="21.75" customHeight="1">
      <c r="A18" s="43" t="s">
        <v>134</v>
      </c>
      <c r="B18" s="43"/>
      <c r="C18" s="43"/>
      <c r="D18" s="43"/>
    </row>
  </sheetData>
  <sheetProtection/>
  <mergeCells count="4">
    <mergeCell ref="A4:B4"/>
    <mergeCell ref="C4:D4"/>
    <mergeCell ref="A2:D2"/>
    <mergeCell ref="A18:D18"/>
  </mergeCell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H18"/>
  <sheetViews>
    <sheetView zoomScalePageLayoutView="0" workbookViewId="0" topLeftCell="A1">
      <selection activeCell="L13" sqref="L13"/>
    </sheetView>
  </sheetViews>
  <sheetFormatPr defaultColWidth="9.140625" defaultRowHeight="15"/>
  <cols>
    <col min="1" max="1" width="19.7109375" style="0" customWidth="1"/>
    <col min="2" max="2" width="18.140625" style="0" customWidth="1"/>
    <col min="3" max="3" width="17.421875" style="0" customWidth="1"/>
    <col min="4" max="4" width="14.28125" style="0" customWidth="1"/>
    <col min="5" max="5" width="11.00390625" style="0" customWidth="1"/>
    <col min="6" max="6" width="10.140625" style="0" customWidth="1"/>
    <col min="7" max="7" width="9.7109375" style="0" customWidth="1"/>
    <col min="8" max="8" width="11.421875" style="0" customWidth="1"/>
  </cols>
  <sheetData>
    <row r="1" spans="3:8" ht="15">
      <c r="C1" s="4"/>
      <c r="H1" s="4" t="s">
        <v>113</v>
      </c>
    </row>
    <row r="2" spans="1:8" ht="30" customHeight="1">
      <c r="A2" s="42" t="s">
        <v>240</v>
      </c>
      <c r="B2" s="42"/>
      <c r="C2" s="42"/>
      <c r="D2" s="42"/>
      <c r="E2" s="42"/>
      <c r="F2" s="42"/>
      <c r="G2" s="42"/>
      <c r="H2" s="42"/>
    </row>
    <row r="3" spans="1:8" ht="23.25" customHeight="1">
      <c r="A3" t="s">
        <v>161</v>
      </c>
      <c r="C3" s="4"/>
      <c r="H3" s="4" t="s">
        <v>14</v>
      </c>
    </row>
    <row r="4" spans="1:8" ht="29.25" customHeight="1">
      <c r="A4" s="46" t="s">
        <v>115</v>
      </c>
      <c r="B4" s="44" t="s">
        <v>105</v>
      </c>
      <c r="C4" s="44" t="s">
        <v>110</v>
      </c>
      <c r="D4" s="44"/>
      <c r="E4" s="44"/>
      <c r="F4" s="44"/>
      <c r="G4" s="44" t="s">
        <v>111</v>
      </c>
      <c r="H4" s="44" t="s">
        <v>106</v>
      </c>
    </row>
    <row r="5" spans="1:8" ht="34.5" customHeight="1">
      <c r="A5" s="47"/>
      <c r="B5" s="44"/>
      <c r="C5" s="5" t="s">
        <v>107</v>
      </c>
      <c r="D5" s="5" t="s">
        <v>108</v>
      </c>
      <c r="E5" s="5" t="s">
        <v>116</v>
      </c>
      <c r="F5" s="10" t="s">
        <v>109</v>
      </c>
      <c r="G5" s="44"/>
      <c r="H5" s="44"/>
    </row>
    <row r="6" spans="1:8" ht="23.25" customHeight="1">
      <c r="A6" s="5"/>
      <c r="B6" s="5">
        <v>1</v>
      </c>
      <c r="C6" s="5">
        <v>2</v>
      </c>
      <c r="D6" s="5">
        <v>3</v>
      </c>
      <c r="E6" s="5">
        <v>4</v>
      </c>
      <c r="F6" s="5">
        <v>5</v>
      </c>
      <c r="G6" s="5">
        <v>6</v>
      </c>
      <c r="H6" s="5">
        <v>7</v>
      </c>
    </row>
    <row r="7" spans="1:8" ht="23.25" customHeight="1">
      <c r="A7" s="6" t="s">
        <v>107</v>
      </c>
      <c r="B7" s="13">
        <f>C7+G7+H7</f>
        <v>1604.9</v>
      </c>
      <c r="C7" s="13">
        <f>D7+E7+F7</f>
        <v>1604.9</v>
      </c>
      <c r="D7" s="14">
        <f>D9+D10+D11+D12</f>
        <v>1604.9</v>
      </c>
      <c r="E7" s="14">
        <v>0</v>
      </c>
      <c r="F7" s="14">
        <v>0</v>
      </c>
      <c r="G7" s="14">
        <v>0</v>
      </c>
      <c r="H7" s="14">
        <v>0</v>
      </c>
    </row>
    <row r="8" spans="1:8" ht="23.25" customHeight="1">
      <c r="A8" s="19" t="s">
        <v>162</v>
      </c>
      <c r="B8" s="14"/>
      <c r="C8" s="14"/>
      <c r="D8" s="14"/>
      <c r="E8" s="14"/>
      <c r="F8" s="14"/>
      <c r="G8" s="14"/>
      <c r="H8" s="14"/>
    </row>
    <row r="9" spans="1:8" ht="23.25" customHeight="1">
      <c r="A9" s="18" t="s">
        <v>150</v>
      </c>
      <c r="B9" s="14">
        <f aca="true" t="shared" si="0" ref="B9:C12">C9</f>
        <v>1026.96</v>
      </c>
      <c r="C9" s="14">
        <f t="shared" si="0"/>
        <v>1026.96</v>
      </c>
      <c r="D9" s="14">
        <v>1026.96</v>
      </c>
      <c r="E9" s="14">
        <v>0</v>
      </c>
      <c r="F9" s="14">
        <v>0</v>
      </c>
      <c r="G9" s="14">
        <v>0</v>
      </c>
      <c r="H9" s="14">
        <v>0</v>
      </c>
    </row>
    <row r="10" spans="1:8" ht="23.25" customHeight="1">
      <c r="A10" s="18" t="s">
        <v>151</v>
      </c>
      <c r="B10" s="14">
        <f t="shared" si="0"/>
        <v>64.4</v>
      </c>
      <c r="C10" s="14">
        <f t="shared" si="0"/>
        <v>64.4</v>
      </c>
      <c r="D10" s="14">
        <v>64.4</v>
      </c>
      <c r="E10" s="14">
        <v>0</v>
      </c>
      <c r="F10" s="14">
        <v>0</v>
      </c>
      <c r="G10" s="14">
        <v>0</v>
      </c>
      <c r="H10" s="14">
        <v>0</v>
      </c>
    </row>
    <row r="11" spans="1:8" ht="15">
      <c r="A11" s="6" t="s">
        <v>36</v>
      </c>
      <c r="B11" s="14">
        <f t="shared" si="0"/>
        <v>513.54</v>
      </c>
      <c r="C11" s="14">
        <f t="shared" si="0"/>
        <v>513.54</v>
      </c>
      <c r="D11" s="14">
        <v>513.54</v>
      </c>
      <c r="E11" s="14">
        <v>0</v>
      </c>
      <c r="F11" s="14">
        <v>0</v>
      </c>
      <c r="G11" s="14">
        <v>0</v>
      </c>
      <c r="H11" s="14">
        <v>0</v>
      </c>
    </row>
    <row r="12" spans="1:8" ht="15">
      <c r="A12" s="18" t="s">
        <v>152</v>
      </c>
      <c r="B12" s="14">
        <f t="shared" si="0"/>
        <v>0</v>
      </c>
      <c r="C12" s="14">
        <f t="shared" si="0"/>
        <v>0</v>
      </c>
      <c r="D12" s="14">
        <v>0</v>
      </c>
      <c r="E12" s="14">
        <v>0</v>
      </c>
      <c r="F12" s="14">
        <v>0</v>
      </c>
      <c r="G12" s="14">
        <v>0</v>
      </c>
      <c r="H12" s="14">
        <v>0</v>
      </c>
    </row>
    <row r="13" spans="1:8" ht="23.25" customHeight="1">
      <c r="A13" s="19"/>
      <c r="B13" s="14"/>
      <c r="C13" s="14"/>
      <c r="D13" s="14"/>
      <c r="E13" s="14"/>
      <c r="F13" s="14"/>
      <c r="G13" s="14"/>
      <c r="H13" s="14"/>
    </row>
    <row r="14" spans="1:8" ht="23.25" customHeight="1">
      <c r="A14" s="18"/>
      <c r="B14" s="14"/>
      <c r="C14" s="14"/>
      <c r="D14" s="14"/>
      <c r="E14" s="14"/>
      <c r="F14" s="14"/>
      <c r="G14" s="14"/>
      <c r="H14" s="14"/>
    </row>
    <row r="15" spans="1:8" ht="23.25" customHeight="1">
      <c r="A15" s="18"/>
      <c r="B15" s="17"/>
      <c r="C15" s="17"/>
      <c r="D15" s="17"/>
      <c r="E15" s="17"/>
      <c r="F15" s="17"/>
      <c r="G15" s="17"/>
      <c r="H15" s="17"/>
    </row>
    <row r="16" spans="1:8" ht="15">
      <c r="A16" s="6"/>
      <c r="B16" s="17"/>
      <c r="C16" s="17"/>
      <c r="D16" s="17"/>
      <c r="E16" s="17"/>
      <c r="F16" s="17"/>
      <c r="G16" s="17"/>
      <c r="H16" s="17"/>
    </row>
    <row r="17" spans="1:8" ht="15">
      <c r="A17" s="18"/>
      <c r="B17" s="17"/>
      <c r="C17" s="17"/>
      <c r="D17" s="17"/>
      <c r="E17" s="17"/>
      <c r="F17" s="17"/>
      <c r="G17" s="17"/>
      <c r="H17" s="17"/>
    </row>
    <row r="18" spans="1:8" ht="23.25" customHeight="1">
      <c r="A18" s="19" t="s">
        <v>153</v>
      </c>
      <c r="B18" s="7"/>
      <c r="C18" s="7"/>
      <c r="D18" s="7"/>
      <c r="E18" s="7"/>
      <c r="F18" s="7"/>
      <c r="G18" s="7"/>
      <c r="H18" s="7"/>
    </row>
  </sheetData>
  <sheetProtection/>
  <mergeCells count="6">
    <mergeCell ref="A2:H2"/>
    <mergeCell ref="A4:A5"/>
    <mergeCell ref="B4:B5"/>
    <mergeCell ref="C4:F4"/>
    <mergeCell ref="G4:G5"/>
    <mergeCell ref="H4:H5"/>
  </mergeCells>
  <printOptions/>
  <pageMargins left="0.7" right="0.7" top="0.75" bottom="0.75" header="0.3" footer="0.3"/>
  <pageSetup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dimension ref="A1:I17"/>
  <sheetViews>
    <sheetView zoomScalePageLayoutView="0" workbookViewId="0" topLeftCell="A1">
      <selection activeCell="K21" sqref="K21"/>
    </sheetView>
  </sheetViews>
  <sheetFormatPr defaultColWidth="9.140625" defaultRowHeight="15"/>
  <cols>
    <col min="1" max="1" width="23.140625" style="0" customWidth="1"/>
    <col min="2" max="2" width="17.7109375" style="0" customWidth="1"/>
    <col min="3" max="3" width="15.57421875" style="0" customWidth="1"/>
    <col min="4" max="4" width="13.421875" style="0" customWidth="1"/>
    <col min="5" max="5" width="11.140625" style="0" customWidth="1"/>
    <col min="6" max="6" width="10.28125" style="0" customWidth="1"/>
    <col min="7" max="7" width="9.8515625" style="0" customWidth="1"/>
    <col min="8" max="8" width="10.421875" style="0" customWidth="1"/>
  </cols>
  <sheetData>
    <row r="1" spans="3:9" ht="15">
      <c r="C1" s="4"/>
      <c r="I1" s="4" t="s">
        <v>114</v>
      </c>
    </row>
    <row r="2" spans="1:9" ht="30" customHeight="1">
      <c r="A2" s="42" t="s">
        <v>242</v>
      </c>
      <c r="B2" s="42"/>
      <c r="C2" s="42"/>
      <c r="D2" s="42"/>
      <c r="E2" s="42"/>
      <c r="F2" s="42"/>
      <c r="G2" s="42"/>
      <c r="H2" s="42"/>
      <c r="I2" s="42"/>
    </row>
    <row r="3" spans="1:9" ht="23.25" customHeight="1">
      <c r="A3" t="s">
        <v>220</v>
      </c>
      <c r="C3" s="4"/>
      <c r="I3" s="4" t="s">
        <v>14</v>
      </c>
    </row>
    <row r="4" spans="1:9" ht="29.25" customHeight="1">
      <c r="A4" s="46" t="s">
        <v>115</v>
      </c>
      <c r="B4" s="44" t="s">
        <v>105</v>
      </c>
      <c r="C4" s="44" t="s">
        <v>110</v>
      </c>
      <c r="D4" s="44"/>
      <c r="E4" s="44"/>
      <c r="F4" s="44"/>
      <c r="G4" s="44" t="s">
        <v>111</v>
      </c>
      <c r="H4" s="44" t="s">
        <v>106</v>
      </c>
      <c r="I4" s="44" t="s">
        <v>112</v>
      </c>
    </row>
    <row r="5" spans="1:9" ht="34.5" customHeight="1">
      <c r="A5" s="47"/>
      <c r="B5" s="44"/>
      <c r="C5" s="5" t="s">
        <v>107</v>
      </c>
      <c r="D5" s="5" t="s">
        <v>108</v>
      </c>
      <c r="E5" s="5" t="s">
        <v>116</v>
      </c>
      <c r="F5" s="10" t="s">
        <v>109</v>
      </c>
      <c r="G5" s="44"/>
      <c r="H5" s="44"/>
      <c r="I5" s="44"/>
    </row>
    <row r="6" spans="1:9" ht="23.25" customHeight="1">
      <c r="A6" s="5"/>
      <c r="B6" s="5">
        <v>1</v>
      </c>
      <c r="C6" s="5">
        <v>2</v>
      </c>
      <c r="D6" s="5">
        <v>3</v>
      </c>
      <c r="E6" s="5">
        <v>4</v>
      </c>
      <c r="F6" s="5">
        <v>5</v>
      </c>
      <c r="G6" s="5">
        <v>6</v>
      </c>
      <c r="H6" s="5">
        <v>7</v>
      </c>
      <c r="I6" s="5">
        <v>8</v>
      </c>
    </row>
    <row r="7" spans="1:9" ht="23.25" customHeight="1">
      <c r="A7" s="16" t="s">
        <v>107</v>
      </c>
      <c r="B7" s="13">
        <f>B8</f>
        <v>22649.98</v>
      </c>
      <c r="C7" s="13">
        <f aca="true" t="shared" si="0" ref="C7:C12">D7+E7+F7</f>
        <v>21987.5</v>
      </c>
      <c r="D7" s="14">
        <f>D8</f>
        <v>21987.5</v>
      </c>
      <c r="E7" s="14">
        <v>0</v>
      </c>
      <c r="F7" s="14">
        <v>0</v>
      </c>
      <c r="G7" s="14">
        <v>0</v>
      </c>
      <c r="H7" s="14">
        <f>H11</f>
        <v>0</v>
      </c>
      <c r="I7" s="14">
        <v>0</v>
      </c>
    </row>
    <row r="8" spans="1:9" ht="23.25" customHeight="1">
      <c r="A8" s="19" t="s">
        <v>221</v>
      </c>
      <c r="B8" s="13">
        <f>B9+B10+B11+B12</f>
        <v>22649.98</v>
      </c>
      <c r="C8" s="13">
        <f t="shared" si="0"/>
        <v>21987.5</v>
      </c>
      <c r="D8" s="14">
        <f>D9+D10+D11</f>
        <v>21987.5</v>
      </c>
      <c r="E8" s="14"/>
      <c r="F8" s="14"/>
      <c r="G8" s="14"/>
      <c r="H8" s="14"/>
      <c r="I8" s="14"/>
    </row>
    <row r="9" spans="1:9" ht="30.75" customHeight="1">
      <c r="A9" s="26" t="s">
        <v>39</v>
      </c>
      <c r="B9" s="14">
        <f>C9</f>
        <v>1105.16</v>
      </c>
      <c r="C9" s="13">
        <f t="shared" si="0"/>
        <v>1105.16</v>
      </c>
      <c r="D9" s="14">
        <v>1105.16</v>
      </c>
      <c r="E9" s="14"/>
      <c r="F9" s="14"/>
      <c r="G9" s="14"/>
      <c r="H9" s="14"/>
      <c r="I9" s="14"/>
    </row>
    <row r="10" spans="1:9" ht="23.25" customHeight="1">
      <c r="A10" s="26" t="s">
        <v>41</v>
      </c>
      <c r="B10" s="14">
        <f>C10</f>
        <v>7292.83</v>
      </c>
      <c r="C10" s="13">
        <f t="shared" si="0"/>
        <v>7292.83</v>
      </c>
      <c r="D10" s="14">
        <v>7292.83</v>
      </c>
      <c r="E10" s="14"/>
      <c r="F10" s="14"/>
      <c r="G10" s="14"/>
      <c r="H10" s="14"/>
      <c r="I10" s="14"/>
    </row>
    <row r="11" spans="1:9" ht="23.25" customHeight="1">
      <c r="A11" s="26" t="s">
        <v>139</v>
      </c>
      <c r="B11" s="14">
        <f>C11</f>
        <v>13589.51</v>
      </c>
      <c r="C11" s="13">
        <f t="shared" si="0"/>
        <v>13589.51</v>
      </c>
      <c r="D11" s="19">
        <v>13589.51</v>
      </c>
      <c r="E11" s="17"/>
      <c r="F11" s="17"/>
      <c r="G11" s="17"/>
      <c r="H11" s="17"/>
      <c r="I11" s="17"/>
    </row>
    <row r="12" spans="1:9" ht="23.25" customHeight="1">
      <c r="A12" s="33" t="s">
        <v>243</v>
      </c>
      <c r="B12" s="14">
        <f>C12</f>
        <v>662.48</v>
      </c>
      <c r="C12" s="13">
        <f t="shared" si="0"/>
        <v>662.48</v>
      </c>
      <c r="D12" s="17">
        <v>662.48</v>
      </c>
      <c r="E12" s="17"/>
      <c r="F12" s="17"/>
      <c r="G12" s="17"/>
      <c r="H12" s="17"/>
      <c r="I12" s="17"/>
    </row>
    <row r="17" ht="15">
      <c r="D17" s="34"/>
    </row>
  </sheetData>
  <sheetProtection/>
  <mergeCells count="7">
    <mergeCell ref="B4:B5"/>
    <mergeCell ref="C4:F4"/>
    <mergeCell ref="G4:G5"/>
    <mergeCell ref="H4:H5"/>
    <mergeCell ref="I4:I5"/>
    <mergeCell ref="A2:I2"/>
    <mergeCell ref="A4:A5"/>
  </mergeCells>
  <printOptions/>
  <pageMargins left="0.7" right="0.7"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G13" sqref="G13"/>
    </sheetView>
  </sheetViews>
  <sheetFormatPr defaultColWidth="9.140625" defaultRowHeight="15"/>
  <cols>
    <col min="1" max="1" width="33.421875" style="0" customWidth="1"/>
    <col min="2" max="2" width="27.140625" style="0" customWidth="1"/>
  </cols>
  <sheetData>
    <row r="1" ht="15">
      <c r="B1" s="4" t="s">
        <v>24</v>
      </c>
    </row>
    <row r="2" spans="1:3" ht="30" customHeight="1">
      <c r="A2" s="42" t="s">
        <v>32</v>
      </c>
      <c r="B2" s="42"/>
      <c r="C2" s="8"/>
    </row>
    <row r="3" spans="1:2" ht="23.25" customHeight="1">
      <c r="A3" t="s">
        <v>161</v>
      </c>
      <c r="B3" s="4" t="s">
        <v>14</v>
      </c>
    </row>
    <row r="4" spans="1:2" ht="23.25" customHeight="1">
      <c r="A4" s="5" t="s">
        <v>2</v>
      </c>
      <c r="B4" s="39" t="s">
        <v>241</v>
      </c>
    </row>
    <row r="5" spans="1:2" ht="23.25" customHeight="1">
      <c r="A5" s="6" t="s">
        <v>23</v>
      </c>
      <c r="B5" s="13">
        <f>B6+B7</f>
        <v>4201.33</v>
      </c>
    </row>
    <row r="6" spans="1:2" ht="23.25" customHeight="1">
      <c r="A6" s="6" t="s">
        <v>26</v>
      </c>
      <c r="B6" s="12">
        <v>4201.33</v>
      </c>
    </row>
    <row r="7" spans="1:2" ht="23.25" customHeight="1">
      <c r="A7" s="6" t="s">
        <v>25</v>
      </c>
      <c r="B7" s="12">
        <v>0</v>
      </c>
    </row>
    <row r="8" spans="1:2" ht="23.25" customHeight="1">
      <c r="A8" s="6" t="s">
        <v>12</v>
      </c>
      <c r="B8" s="13">
        <f>B9+B10</f>
        <v>0</v>
      </c>
    </row>
    <row r="9" spans="1:2" ht="23.25" customHeight="1">
      <c r="A9" s="6" t="s">
        <v>138</v>
      </c>
      <c r="B9" s="12">
        <v>0</v>
      </c>
    </row>
    <row r="10" spans="1:2" ht="23.25" customHeight="1">
      <c r="A10" s="6" t="s">
        <v>27</v>
      </c>
      <c r="B10" s="12">
        <v>0</v>
      </c>
    </row>
    <row r="11" spans="1:2" ht="23.25" customHeight="1">
      <c r="A11" s="6" t="s">
        <v>5</v>
      </c>
      <c r="B11" s="13">
        <f>B12+B13+B14</f>
        <v>0</v>
      </c>
    </row>
    <row r="12" spans="1:2" ht="23.25" customHeight="1">
      <c r="A12" s="6" t="s">
        <v>28</v>
      </c>
      <c r="B12" s="12">
        <v>0</v>
      </c>
    </row>
    <row r="13" spans="1:2" ht="23.25" customHeight="1">
      <c r="A13" s="6" t="s">
        <v>29</v>
      </c>
      <c r="B13" s="12">
        <v>0</v>
      </c>
    </row>
    <row r="14" spans="1:2" ht="23.25" customHeight="1">
      <c r="A14" s="6" t="s">
        <v>30</v>
      </c>
      <c r="B14" s="12"/>
    </row>
    <row r="15" spans="1:2" ht="23.25" customHeight="1">
      <c r="A15" s="7"/>
      <c r="B15" s="12"/>
    </row>
    <row r="16" spans="1:2" ht="23.25" customHeight="1">
      <c r="A16" s="5" t="s">
        <v>17</v>
      </c>
      <c r="B16" s="13">
        <f>B5+B8+B11</f>
        <v>4201.33</v>
      </c>
    </row>
    <row r="17" spans="1:2" ht="23.25" customHeight="1">
      <c r="A17" s="7"/>
      <c r="B17" s="12"/>
    </row>
    <row r="18" spans="1:2" ht="23.25" customHeight="1">
      <c r="A18" s="6" t="s">
        <v>6</v>
      </c>
      <c r="B18" s="12">
        <v>9156.38</v>
      </c>
    </row>
    <row r="19" spans="1:2" ht="23.25" customHeight="1">
      <c r="A19" s="6" t="s">
        <v>20</v>
      </c>
      <c r="B19" s="12"/>
    </row>
    <row r="20" spans="1:2" ht="23.25" customHeight="1">
      <c r="A20" s="6" t="s">
        <v>13</v>
      </c>
      <c r="B20" s="12"/>
    </row>
    <row r="21" spans="1:2" ht="23.25" customHeight="1">
      <c r="A21" s="3" t="s">
        <v>149</v>
      </c>
      <c r="B21" s="12">
        <v>10897.17</v>
      </c>
    </row>
    <row r="22" spans="1:2" ht="23.25" customHeight="1">
      <c r="A22" s="3"/>
      <c r="B22" s="12"/>
    </row>
    <row r="23" spans="1:2" ht="23.25" customHeight="1">
      <c r="A23" s="5" t="s">
        <v>22</v>
      </c>
      <c r="B23" s="13">
        <f>B16+B18+B19+B20+B21</f>
        <v>24254.879999999997</v>
      </c>
    </row>
  </sheetData>
  <sheetProtection/>
  <mergeCells count="1">
    <mergeCell ref="A2:B2"/>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F20" sqref="F20"/>
    </sheetView>
  </sheetViews>
  <sheetFormatPr defaultColWidth="9.140625" defaultRowHeight="15"/>
  <cols>
    <col min="1" max="1" width="36.421875" style="0" customWidth="1"/>
    <col min="2" max="2" width="26.8515625" style="0" customWidth="1"/>
    <col min="4" max="4" width="10.421875" style="0" bestFit="1" customWidth="1"/>
    <col min="6" max="6" width="12.7109375" style="0" bestFit="1" customWidth="1"/>
  </cols>
  <sheetData>
    <row r="1" ht="15">
      <c r="B1" s="4" t="s">
        <v>224</v>
      </c>
    </row>
    <row r="2" spans="1:2" ht="30" customHeight="1">
      <c r="A2" s="42" t="s">
        <v>31</v>
      </c>
      <c r="B2" s="42"/>
    </row>
    <row r="3" spans="1:2" ht="23.25" customHeight="1">
      <c r="A3" t="s">
        <v>161</v>
      </c>
      <c r="B3" s="4" t="s">
        <v>14</v>
      </c>
    </row>
    <row r="4" spans="1:2" ht="23.25" customHeight="1">
      <c r="A4" s="5" t="s">
        <v>2</v>
      </c>
      <c r="B4" s="30" t="s">
        <v>228</v>
      </c>
    </row>
    <row r="5" spans="1:2" ht="23.25" customHeight="1">
      <c r="A5" s="6" t="s">
        <v>3</v>
      </c>
      <c r="B5" s="13">
        <f>SUM(B6:B9)</f>
        <v>1604.9</v>
      </c>
    </row>
    <row r="6" spans="1:2" ht="23.25" customHeight="1">
      <c r="A6" s="6" t="s">
        <v>34</v>
      </c>
      <c r="B6" s="14">
        <v>1026.96</v>
      </c>
    </row>
    <row r="7" spans="1:2" ht="23.25" customHeight="1">
      <c r="A7" s="6" t="s">
        <v>35</v>
      </c>
      <c r="B7" s="14">
        <v>64.4</v>
      </c>
    </row>
    <row r="8" spans="1:2" ht="23.25" customHeight="1">
      <c r="A8" s="6" t="s">
        <v>36</v>
      </c>
      <c r="B8" s="14">
        <v>513.54</v>
      </c>
    </row>
    <row r="9" spans="1:2" ht="23.25" customHeight="1">
      <c r="A9" s="6" t="s">
        <v>37</v>
      </c>
      <c r="B9" s="14">
        <v>0</v>
      </c>
    </row>
    <row r="10" spans="1:2" ht="23.25" customHeight="1">
      <c r="A10" s="7"/>
      <c r="B10" s="14"/>
    </row>
    <row r="11" spans="1:2" ht="23.25" customHeight="1">
      <c r="A11" s="6" t="s">
        <v>4</v>
      </c>
      <c r="B11" s="13">
        <f>SUM(B12:B21)</f>
        <v>22649.98</v>
      </c>
    </row>
    <row r="12" spans="1:2" ht="23.25" customHeight="1">
      <c r="A12" s="6" t="s">
        <v>38</v>
      </c>
      <c r="B12" s="14"/>
    </row>
    <row r="13" spans="1:2" ht="23.25" customHeight="1">
      <c r="A13" s="6" t="s">
        <v>39</v>
      </c>
      <c r="B13" s="14">
        <v>1105.16</v>
      </c>
    </row>
    <row r="14" spans="1:5" ht="23.25" customHeight="1">
      <c r="A14" s="6" t="s">
        <v>40</v>
      </c>
      <c r="B14" s="14"/>
      <c r="E14" s="25"/>
    </row>
    <row r="15" spans="1:6" ht="23.25" customHeight="1">
      <c r="A15" s="6" t="s">
        <v>41</v>
      </c>
      <c r="B15" s="14">
        <v>7292.83</v>
      </c>
      <c r="F15" s="25"/>
    </row>
    <row r="16" spans="1:2" ht="23.25" customHeight="1">
      <c r="A16" s="6" t="s">
        <v>42</v>
      </c>
      <c r="B16" s="14"/>
    </row>
    <row r="17" spans="1:4" ht="23.25" customHeight="1">
      <c r="A17" s="6" t="s">
        <v>139</v>
      </c>
      <c r="B17" s="14">
        <f>3.79+283.4+12008.61+1594.72-141.76-20.22-139.03</f>
        <v>13589.51</v>
      </c>
      <c r="D17" s="34"/>
    </row>
    <row r="18" spans="1:2" ht="23.25" customHeight="1">
      <c r="A18" s="6" t="s">
        <v>43</v>
      </c>
      <c r="B18" s="14"/>
    </row>
    <row r="19" spans="1:2" ht="23.25" customHeight="1">
      <c r="A19" s="6" t="s">
        <v>136</v>
      </c>
      <c r="B19" s="14">
        <f>520.91+6+132.1+3.47</f>
        <v>662.48</v>
      </c>
    </row>
    <row r="20" spans="1:2" ht="23.25" customHeight="1">
      <c r="A20" s="6" t="s">
        <v>140</v>
      </c>
      <c r="B20" s="14">
        <v>0</v>
      </c>
    </row>
    <row r="21" spans="1:2" ht="23.25" customHeight="1">
      <c r="A21" s="6" t="s">
        <v>44</v>
      </c>
      <c r="B21" s="14">
        <v>0</v>
      </c>
    </row>
    <row r="22" spans="1:2" ht="23.25" customHeight="1">
      <c r="A22" s="7"/>
      <c r="B22" s="14"/>
    </row>
    <row r="23" spans="1:2" ht="23.25" customHeight="1">
      <c r="A23" s="6" t="s">
        <v>45</v>
      </c>
      <c r="B23" s="14"/>
    </row>
    <row r="24" spans="1:2" ht="23.25" customHeight="1">
      <c r="A24" s="7"/>
      <c r="B24" s="14"/>
    </row>
    <row r="25" spans="1:2" ht="23.25" customHeight="1">
      <c r="A25" s="5" t="s">
        <v>18</v>
      </c>
      <c r="B25" s="13">
        <f>B5+B11+B23</f>
        <v>24254.88</v>
      </c>
    </row>
    <row r="26" spans="1:2" ht="23.25" customHeight="1">
      <c r="A26" s="7"/>
      <c r="B26" s="14"/>
    </row>
    <row r="27" spans="1:2" ht="23.25" customHeight="1">
      <c r="A27" s="6" t="s">
        <v>46</v>
      </c>
      <c r="B27" s="14"/>
    </row>
    <row r="28" spans="1:2" ht="23.25" customHeight="1">
      <c r="A28" s="6" t="s">
        <v>7</v>
      </c>
      <c r="B28" s="14"/>
    </row>
    <row r="29" spans="1:2" ht="23.25" customHeight="1">
      <c r="A29" s="6" t="s">
        <v>8</v>
      </c>
      <c r="B29" s="14"/>
    </row>
    <row r="30" spans="1:2" ht="23.25" customHeight="1">
      <c r="A30" s="7"/>
      <c r="B30" s="14"/>
    </row>
    <row r="31" spans="1:2" ht="23.25" customHeight="1">
      <c r="A31" s="5" t="s">
        <v>33</v>
      </c>
      <c r="B31" s="13">
        <f>B25+B27+B28+B29</f>
        <v>24254.88</v>
      </c>
    </row>
  </sheetData>
  <sheetProtection/>
  <mergeCells count="1">
    <mergeCell ref="A2:B2"/>
  </mergeCells>
  <printOptions/>
  <pageMargins left="0.7" right="0.7" top="0.75" bottom="0.75" header="0.3" footer="0.3"/>
  <pageSetup fitToHeight="0"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D13"/>
  <sheetViews>
    <sheetView zoomScalePageLayoutView="0" workbookViewId="0" topLeftCell="A1">
      <selection activeCell="I19" sqref="I18:I19"/>
    </sheetView>
  </sheetViews>
  <sheetFormatPr defaultColWidth="9.140625" defaultRowHeight="15"/>
  <cols>
    <col min="1" max="1" width="27.421875" style="0" customWidth="1"/>
    <col min="2" max="2" width="15.00390625" style="0" customWidth="1"/>
    <col min="3" max="3" width="27.421875" style="0" customWidth="1"/>
    <col min="4" max="4" width="16.00390625" style="0" customWidth="1"/>
  </cols>
  <sheetData>
    <row r="1" ht="15">
      <c r="D1" s="4" t="s">
        <v>51</v>
      </c>
    </row>
    <row r="2" spans="1:4" ht="30" customHeight="1">
      <c r="A2" s="42" t="s">
        <v>47</v>
      </c>
      <c r="B2" s="42"/>
      <c r="C2" s="42"/>
      <c r="D2" s="42"/>
    </row>
    <row r="3" spans="1:4" ht="23.25" customHeight="1">
      <c r="A3" t="s">
        <v>161</v>
      </c>
      <c r="D3" s="4" t="s">
        <v>14</v>
      </c>
    </row>
    <row r="4" spans="1:4" ht="23.25" customHeight="1">
      <c r="A4" s="44" t="s">
        <v>0</v>
      </c>
      <c r="B4" s="44"/>
      <c r="C4" s="44" t="s">
        <v>1</v>
      </c>
      <c r="D4" s="44"/>
    </row>
    <row r="5" spans="1:4" ht="23.25" customHeight="1">
      <c r="A5" s="5" t="s">
        <v>2</v>
      </c>
      <c r="B5" s="30" t="s">
        <v>228</v>
      </c>
      <c r="C5" s="5" t="s">
        <v>2</v>
      </c>
      <c r="D5" s="30" t="s">
        <v>228</v>
      </c>
    </row>
    <row r="6" spans="1:4" ht="23.25" customHeight="1">
      <c r="A6" s="6" t="s">
        <v>49</v>
      </c>
      <c r="B6" s="14">
        <v>4201.33</v>
      </c>
      <c r="C6" s="6" t="s">
        <v>48</v>
      </c>
      <c r="D6" s="14">
        <v>24254.88</v>
      </c>
    </row>
    <row r="7" spans="1:4" ht="23.25" customHeight="1">
      <c r="A7" s="6" t="s">
        <v>141</v>
      </c>
      <c r="B7" s="14">
        <v>0</v>
      </c>
      <c r="C7" s="6" t="s">
        <v>141</v>
      </c>
      <c r="D7" s="14">
        <v>0</v>
      </c>
    </row>
    <row r="8" spans="1:4" ht="23.25" customHeight="1">
      <c r="A8" s="6" t="s">
        <v>50</v>
      </c>
      <c r="B8" s="14">
        <v>0</v>
      </c>
      <c r="C8" s="6" t="s">
        <v>50</v>
      </c>
      <c r="D8" s="14">
        <v>0</v>
      </c>
    </row>
    <row r="9" spans="1:4" ht="23.25" customHeight="1">
      <c r="A9" s="31" t="s">
        <v>155</v>
      </c>
      <c r="B9" s="14">
        <v>9156.38</v>
      </c>
      <c r="C9" s="28" t="s">
        <v>225</v>
      </c>
      <c r="D9" s="14"/>
    </row>
    <row r="10" spans="1:4" ht="23.25" customHeight="1">
      <c r="A10" s="5" t="s">
        <v>17</v>
      </c>
      <c r="B10" s="13">
        <f>B6+B7+B8+B9</f>
        <v>13357.71</v>
      </c>
      <c r="C10" s="5" t="s">
        <v>19</v>
      </c>
      <c r="D10" s="13">
        <f>D6+D7+D8+D9</f>
        <v>24254.88</v>
      </c>
    </row>
    <row r="11" spans="1:4" ht="23.25" customHeight="1">
      <c r="A11" s="3"/>
      <c r="B11" s="12"/>
      <c r="C11" s="3"/>
      <c r="D11" s="3"/>
    </row>
    <row r="12" spans="1:4" ht="23.25" customHeight="1">
      <c r="A12" s="22" t="s">
        <v>157</v>
      </c>
      <c r="B12" s="13">
        <f>'表2'!B21</f>
        <v>10897.17</v>
      </c>
      <c r="C12" s="29" t="s">
        <v>226</v>
      </c>
      <c r="D12" s="13">
        <f>'表3'!B27</f>
        <v>0</v>
      </c>
    </row>
    <row r="13" spans="1:4" ht="23.25" customHeight="1">
      <c r="A13" s="15" t="s">
        <v>9</v>
      </c>
      <c r="B13" s="13">
        <f>B10+B12</f>
        <v>24254.879999999997</v>
      </c>
      <c r="C13" s="15" t="s">
        <v>10</v>
      </c>
      <c r="D13" s="13">
        <f>D10+D12</f>
        <v>24254.88</v>
      </c>
    </row>
  </sheetData>
  <sheetProtection/>
  <mergeCells count="3">
    <mergeCell ref="A2:D2"/>
    <mergeCell ref="A4:B4"/>
    <mergeCell ref="C4:D4"/>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L12" sqref="L12"/>
    </sheetView>
  </sheetViews>
  <sheetFormatPr defaultColWidth="9.140625" defaultRowHeight="15"/>
  <cols>
    <col min="1" max="1" width="40.421875" style="0" customWidth="1"/>
    <col min="2" max="2" width="17.7109375" style="0" customWidth="1"/>
    <col min="3" max="3" width="17.28125" style="0" customWidth="1"/>
    <col min="4" max="4" width="16.421875" style="0" customWidth="1"/>
  </cols>
  <sheetData>
    <row r="1" ht="15">
      <c r="D1" s="4" t="s">
        <v>58</v>
      </c>
    </row>
    <row r="2" spans="1:4" ht="30" customHeight="1">
      <c r="A2" s="42" t="s">
        <v>59</v>
      </c>
      <c r="B2" s="42"/>
      <c r="C2" s="42"/>
      <c r="D2" s="42"/>
    </row>
    <row r="3" spans="1:4" ht="23.25" customHeight="1">
      <c r="A3" t="s">
        <v>160</v>
      </c>
      <c r="D3" s="4" t="s">
        <v>14</v>
      </c>
    </row>
    <row r="4" spans="1:4" ht="23.25" customHeight="1">
      <c r="A4" s="44" t="s">
        <v>52</v>
      </c>
      <c r="B4" s="44" t="s">
        <v>53</v>
      </c>
      <c r="C4" s="44"/>
      <c r="D4" s="44"/>
    </row>
    <row r="5" spans="1:4" ht="23.25" customHeight="1">
      <c r="A5" s="44"/>
      <c r="B5" s="5" t="s">
        <v>54</v>
      </c>
      <c r="C5" s="5" t="s">
        <v>57</v>
      </c>
      <c r="D5" s="5" t="s">
        <v>55</v>
      </c>
    </row>
    <row r="6" spans="1:4" ht="23.25" customHeight="1">
      <c r="A6" s="5" t="s">
        <v>135</v>
      </c>
      <c r="B6" s="35">
        <f>C6+D6</f>
        <v>24254.879999999997</v>
      </c>
      <c r="C6" s="36">
        <f>C14+C20+C32+C56+C7</f>
        <v>1604.9</v>
      </c>
      <c r="D6" s="36">
        <f>D7+D14+D20+D38+D41+D49+D60</f>
        <v>22649.979999999996</v>
      </c>
    </row>
    <row r="7" spans="1:4" ht="23.25" customHeight="1">
      <c r="A7" s="23" t="s">
        <v>163</v>
      </c>
      <c r="B7" s="35">
        <f aca="true" t="shared" si="0" ref="B7:B62">C7+D7</f>
        <v>2276.17</v>
      </c>
      <c r="C7" s="36">
        <f>C8</f>
        <v>951.11</v>
      </c>
      <c r="D7" s="36">
        <f>D8+D13</f>
        <v>1325.06</v>
      </c>
    </row>
    <row r="8" spans="1:4" ht="23.25" customHeight="1">
      <c r="A8" s="23" t="s">
        <v>164</v>
      </c>
      <c r="B8" s="35">
        <f t="shared" si="0"/>
        <v>1392.92</v>
      </c>
      <c r="C8" s="36">
        <f>C9+C10</f>
        <v>951.11</v>
      </c>
      <c r="D8" s="36">
        <f>D11+D12</f>
        <v>441.81</v>
      </c>
    </row>
    <row r="9" spans="1:4" ht="23.25" customHeight="1">
      <c r="A9" s="33" t="s">
        <v>236</v>
      </c>
      <c r="B9" s="35">
        <f>C9+D9</f>
        <v>895.44</v>
      </c>
      <c r="C9" s="36">
        <v>895.44</v>
      </c>
      <c r="D9" s="36"/>
    </row>
    <row r="10" spans="1:4" ht="23.25" customHeight="1">
      <c r="A10" s="33" t="s">
        <v>235</v>
      </c>
      <c r="B10" s="35">
        <f>C10+D10</f>
        <v>55.67</v>
      </c>
      <c r="C10" s="36">
        <v>55.67</v>
      </c>
      <c r="D10" s="36"/>
    </row>
    <row r="11" spans="1:4" ht="23.25" customHeight="1">
      <c r="A11" s="23" t="s">
        <v>165</v>
      </c>
      <c r="B11" s="35">
        <f t="shared" si="0"/>
        <v>17</v>
      </c>
      <c r="C11" s="36"/>
      <c r="D11" s="36">
        <v>17</v>
      </c>
    </row>
    <row r="12" spans="1:4" ht="23.25" customHeight="1">
      <c r="A12" s="23" t="s">
        <v>166</v>
      </c>
      <c r="B12" s="35">
        <f t="shared" si="0"/>
        <v>424.81</v>
      </c>
      <c r="C12" s="36"/>
      <c r="D12" s="36">
        <v>424.81</v>
      </c>
    </row>
    <row r="13" spans="1:4" ht="23.25" customHeight="1">
      <c r="A13" s="33" t="s">
        <v>234</v>
      </c>
      <c r="B13" s="35"/>
      <c r="C13" s="36"/>
      <c r="D13" s="36">
        <v>883.25</v>
      </c>
    </row>
    <row r="14" spans="1:4" ht="23.25" customHeight="1">
      <c r="A14" s="23" t="s">
        <v>167</v>
      </c>
      <c r="B14" s="35">
        <f t="shared" si="0"/>
        <v>7292.83</v>
      </c>
      <c r="C14" s="36"/>
      <c r="D14" s="36">
        <f>D15+D19</f>
        <v>7292.83</v>
      </c>
    </row>
    <row r="15" spans="1:4" ht="32.25" customHeight="1">
      <c r="A15" s="23" t="s">
        <v>168</v>
      </c>
      <c r="B15" s="35">
        <f t="shared" si="0"/>
        <v>7048.3099999999995</v>
      </c>
      <c r="C15" s="36"/>
      <c r="D15" s="36">
        <f>D16+D17+D18</f>
        <v>7048.3099999999995</v>
      </c>
    </row>
    <row r="16" spans="1:8" ht="23.25" customHeight="1">
      <c r="A16" s="23" t="s">
        <v>169</v>
      </c>
      <c r="B16" s="35">
        <f t="shared" si="0"/>
        <v>560</v>
      </c>
      <c r="C16" s="36"/>
      <c r="D16" s="36">
        <v>560</v>
      </c>
      <c r="H16" s="34"/>
    </row>
    <row r="17" spans="1:4" ht="23.25" customHeight="1">
      <c r="A17" s="23" t="s">
        <v>170</v>
      </c>
      <c r="B17" s="35">
        <f t="shared" si="0"/>
        <v>2562.2</v>
      </c>
      <c r="C17" s="36"/>
      <c r="D17" s="36">
        <v>2562.2</v>
      </c>
    </row>
    <row r="18" spans="1:4" ht="23.25" customHeight="1">
      <c r="A18" s="23" t="s">
        <v>171</v>
      </c>
      <c r="B18" s="35">
        <f t="shared" si="0"/>
        <v>3926.11</v>
      </c>
      <c r="C18" s="36"/>
      <c r="D18" s="36">
        <v>3926.11</v>
      </c>
    </row>
    <row r="19" spans="1:4" ht="23.25" customHeight="1">
      <c r="A19" s="33" t="s">
        <v>237</v>
      </c>
      <c r="B19" s="35">
        <f t="shared" si="0"/>
        <v>244.52</v>
      </c>
      <c r="C19" s="36"/>
      <c r="D19" s="36">
        <v>244.52</v>
      </c>
    </row>
    <row r="20" spans="1:4" ht="23.25" customHeight="1">
      <c r="A20" s="23" t="s">
        <v>172</v>
      </c>
      <c r="B20" s="35">
        <f t="shared" si="0"/>
        <v>491.79999999999995</v>
      </c>
      <c r="C20" s="36">
        <f>C21</f>
        <v>478.53999999999996</v>
      </c>
      <c r="D20" s="36">
        <f>D21+D27+D30</f>
        <v>13.26</v>
      </c>
    </row>
    <row r="21" spans="1:4" ht="23.25" customHeight="1">
      <c r="A21" s="23" t="s">
        <v>173</v>
      </c>
      <c r="B21" s="35">
        <f t="shared" si="0"/>
        <v>484.53999999999996</v>
      </c>
      <c r="C21" s="36">
        <f>C22+C23+C25</f>
        <v>478.53999999999996</v>
      </c>
      <c r="D21" s="36">
        <f>D22</f>
        <v>6</v>
      </c>
    </row>
    <row r="22" spans="1:4" ht="23.25" customHeight="1">
      <c r="A22" s="23" t="s">
        <v>174</v>
      </c>
      <c r="B22" s="35">
        <f t="shared" si="0"/>
        <v>343.15</v>
      </c>
      <c r="C22" s="36">
        <v>337.15</v>
      </c>
      <c r="D22" s="36">
        <v>6</v>
      </c>
    </row>
    <row r="23" spans="1:4" ht="30" customHeight="1">
      <c r="A23" s="23" t="s">
        <v>175</v>
      </c>
      <c r="B23" s="35">
        <f t="shared" si="0"/>
        <v>100.99</v>
      </c>
      <c r="C23" s="36">
        <f>C24</f>
        <v>100.99</v>
      </c>
      <c r="D23" s="36"/>
    </row>
    <row r="24" spans="1:4" ht="28.5" customHeight="1">
      <c r="A24" s="23" t="s">
        <v>176</v>
      </c>
      <c r="B24" s="35">
        <f t="shared" si="0"/>
        <v>100.99</v>
      </c>
      <c r="C24" s="36">
        <v>100.99</v>
      </c>
      <c r="D24" s="36"/>
    </row>
    <row r="25" spans="1:4" ht="29.25" customHeight="1">
      <c r="A25" s="23" t="s">
        <v>177</v>
      </c>
      <c r="B25" s="35">
        <f t="shared" si="0"/>
        <v>40.4</v>
      </c>
      <c r="C25" s="36">
        <f>C26</f>
        <v>40.4</v>
      </c>
      <c r="D25" s="36"/>
    </row>
    <row r="26" spans="1:4" ht="31.5" customHeight="1">
      <c r="A26" s="23" t="s">
        <v>178</v>
      </c>
      <c r="B26" s="35">
        <f t="shared" si="0"/>
        <v>40.4</v>
      </c>
      <c r="C26" s="36">
        <v>40.4</v>
      </c>
      <c r="D26" s="36"/>
    </row>
    <row r="27" spans="1:4" ht="14.25">
      <c r="A27" s="17" t="s">
        <v>179</v>
      </c>
      <c r="B27" s="35">
        <f t="shared" si="0"/>
        <v>3.79</v>
      </c>
      <c r="C27" s="37"/>
      <c r="D27" s="38">
        <f>D28+D29</f>
        <v>3.79</v>
      </c>
    </row>
    <row r="28" spans="1:4" ht="14.25">
      <c r="A28" s="32" t="s">
        <v>229</v>
      </c>
      <c r="B28" s="35">
        <v>0.47</v>
      </c>
      <c r="C28" s="37"/>
      <c r="D28" s="38">
        <v>0.47</v>
      </c>
    </row>
    <row r="29" spans="1:4" ht="14.25">
      <c r="A29" s="17" t="s">
        <v>180</v>
      </c>
      <c r="B29" s="35">
        <f t="shared" si="0"/>
        <v>3.32</v>
      </c>
      <c r="C29" s="37"/>
      <c r="D29" s="38">
        <v>3.32</v>
      </c>
    </row>
    <row r="30" spans="1:4" ht="14.25">
      <c r="A30" s="32" t="s">
        <v>230</v>
      </c>
      <c r="B30" s="35">
        <v>3.47</v>
      </c>
      <c r="C30" s="37"/>
      <c r="D30" s="38">
        <v>3.47</v>
      </c>
    </row>
    <row r="31" spans="1:4" ht="14.25">
      <c r="A31" s="32" t="s">
        <v>231</v>
      </c>
      <c r="B31" s="35">
        <v>3.47</v>
      </c>
      <c r="C31" s="37"/>
      <c r="D31" s="38">
        <v>3.47</v>
      </c>
    </row>
    <row r="32" spans="1:4" ht="14.25">
      <c r="A32" s="17" t="s">
        <v>181</v>
      </c>
      <c r="B32" s="35">
        <f t="shared" si="0"/>
        <v>90.95</v>
      </c>
      <c r="C32" s="37">
        <f>C33+C35</f>
        <v>90.95</v>
      </c>
      <c r="D32" s="37"/>
    </row>
    <row r="33" spans="1:4" ht="14.25">
      <c r="A33" s="17" t="s">
        <v>182</v>
      </c>
      <c r="B33" s="35">
        <f t="shared" si="0"/>
        <v>11.78</v>
      </c>
      <c r="C33" s="37">
        <f>C34</f>
        <v>11.78</v>
      </c>
      <c r="D33" s="37"/>
    </row>
    <row r="34" spans="1:4" ht="14.25">
      <c r="A34" s="17" t="s">
        <v>183</v>
      </c>
      <c r="B34" s="35">
        <f t="shared" si="0"/>
        <v>11.78</v>
      </c>
      <c r="C34" s="37">
        <v>11.78</v>
      </c>
      <c r="D34" s="37"/>
    </row>
    <row r="35" spans="1:4" ht="14.25">
      <c r="A35" s="17" t="s">
        <v>184</v>
      </c>
      <c r="B35" s="35">
        <f t="shared" si="0"/>
        <v>79.17</v>
      </c>
      <c r="C35" s="37">
        <f>C36+C37</f>
        <v>79.17</v>
      </c>
      <c r="D35" s="37"/>
    </row>
    <row r="36" spans="1:4" ht="14.25">
      <c r="A36" s="17" t="s">
        <v>185</v>
      </c>
      <c r="B36" s="35">
        <f t="shared" si="0"/>
        <v>79.17</v>
      </c>
      <c r="C36" s="37">
        <v>79.17</v>
      </c>
      <c r="D36" s="37"/>
    </row>
    <row r="37" spans="1:4" ht="14.25">
      <c r="A37" s="17" t="s">
        <v>186</v>
      </c>
      <c r="B37" s="35">
        <f t="shared" si="0"/>
        <v>0</v>
      </c>
      <c r="C37" s="37"/>
      <c r="D37" s="37"/>
    </row>
    <row r="38" spans="1:4" ht="14.25">
      <c r="A38" s="17" t="s">
        <v>187</v>
      </c>
      <c r="B38" s="35">
        <f t="shared" si="0"/>
        <v>283.4</v>
      </c>
      <c r="C38" s="37"/>
      <c r="D38" s="38">
        <f>D39</f>
        <v>283.4</v>
      </c>
    </row>
    <row r="39" spans="1:4" ht="14.25">
      <c r="A39" s="17" t="s">
        <v>188</v>
      </c>
      <c r="B39" s="35">
        <f t="shared" si="0"/>
        <v>283.4</v>
      </c>
      <c r="C39" s="37"/>
      <c r="D39" s="38">
        <f>D40</f>
        <v>283.4</v>
      </c>
    </row>
    <row r="40" spans="1:4" ht="14.25">
      <c r="A40" s="17" t="s">
        <v>189</v>
      </c>
      <c r="B40" s="35">
        <f t="shared" si="0"/>
        <v>283.4</v>
      </c>
      <c r="C40" s="37"/>
      <c r="D40" s="38">
        <v>283.4</v>
      </c>
    </row>
    <row r="41" spans="1:4" ht="14.25">
      <c r="A41" s="17" t="s">
        <v>190</v>
      </c>
      <c r="B41" s="35">
        <f t="shared" si="0"/>
        <v>12008.609999999999</v>
      </c>
      <c r="C41" s="37"/>
      <c r="D41" s="38">
        <f>D42+D44+D47</f>
        <v>12008.609999999999</v>
      </c>
    </row>
    <row r="42" spans="1:4" ht="14.25">
      <c r="A42" s="17" t="s">
        <v>191</v>
      </c>
      <c r="B42" s="35">
        <f t="shared" si="0"/>
        <v>9711.22</v>
      </c>
      <c r="C42" s="37"/>
      <c r="D42" s="38">
        <f>D43</f>
        <v>9711.22</v>
      </c>
    </row>
    <row r="43" spans="1:4" ht="14.25">
      <c r="A43" s="17" t="s">
        <v>192</v>
      </c>
      <c r="B43" s="35">
        <f t="shared" si="0"/>
        <v>9711.22</v>
      </c>
      <c r="C43" s="37"/>
      <c r="D43" s="38">
        <v>9711.22</v>
      </c>
    </row>
    <row r="44" spans="1:4" ht="14.25">
      <c r="A44" s="17" t="s">
        <v>193</v>
      </c>
      <c r="B44" s="35">
        <f t="shared" si="0"/>
        <v>1451.23</v>
      </c>
      <c r="C44" s="37"/>
      <c r="D44" s="38">
        <f>D45+D46</f>
        <v>1451.23</v>
      </c>
    </row>
    <row r="45" spans="1:4" ht="14.25">
      <c r="A45" s="17" t="s">
        <v>194</v>
      </c>
      <c r="B45" s="35">
        <f t="shared" si="0"/>
        <v>20.23</v>
      </c>
      <c r="C45" s="37"/>
      <c r="D45" s="38">
        <v>20.23</v>
      </c>
    </row>
    <row r="46" spans="1:4" ht="14.25">
      <c r="A46" s="17" t="s">
        <v>195</v>
      </c>
      <c r="B46" s="35">
        <f t="shared" si="0"/>
        <v>1431</v>
      </c>
      <c r="C46" s="37"/>
      <c r="D46" s="38">
        <v>1431</v>
      </c>
    </row>
    <row r="47" spans="1:4" ht="14.25">
      <c r="A47" s="17" t="s">
        <v>196</v>
      </c>
      <c r="B47" s="35">
        <f t="shared" si="0"/>
        <v>846.16</v>
      </c>
      <c r="C47" s="37"/>
      <c r="D47" s="38">
        <f>D48</f>
        <v>846.16</v>
      </c>
    </row>
    <row r="48" spans="1:4" ht="14.25">
      <c r="A48" s="17" t="s">
        <v>197</v>
      </c>
      <c r="B48" s="35">
        <f t="shared" si="0"/>
        <v>846.16</v>
      </c>
      <c r="C48" s="37"/>
      <c r="D48" s="38">
        <v>846.16</v>
      </c>
    </row>
    <row r="49" spans="1:4" ht="14.25">
      <c r="A49" s="17" t="s">
        <v>198</v>
      </c>
      <c r="B49" s="35">
        <f t="shared" si="0"/>
        <v>1594.72</v>
      </c>
      <c r="C49" s="37"/>
      <c r="D49" s="38">
        <f>D52+D54+D50</f>
        <v>1594.72</v>
      </c>
    </row>
    <row r="50" spans="1:4" ht="14.25">
      <c r="A50" s="32" t="s">
        <v>232</v>
      </c>
      <c r="B50" s="35">
        <f t="shared" si="0"/>
        <v>2.05</v>
      </c>
      <c r="C50" s="37"/>
      <c r="D50" s="38">
        <v>2.05</v>
      </c>
    </row>
    <row r="51" spans="1:4" ht="14.25">
      <c r="A51" s="32" t="s">
        <v>233</v>
      </c>
      <c r="B51" s="35">
        <f t="shared" si="0"/>
        <v>2.05</v>
      </c>
      <c r="C51" s="37"/>
      <c r="D51" s="38">
        <v>2.05</v>
      </c>
    </row>
    <row r="52" spans="1:4" ht="14.25">
      <c r="A52" s="17" t="s">
        <v>199</v>
      </c>
      <c r="B52" s="35">
        <f t="shared" si="0"/>
        <v>1427.47</v>
      </c>
      <c r="C52" s="37"/>
      <c r="D52" s="38">
        <f>D53</f>
        <v>1427.47</v>
      </c>
    </row>
    <row r="53" spans="1:4" ht="14.25">
      <c r="A53" s="17" t="s">
        <v>200</v>
      </c>
      <c r="B53" s="35">
        <f t="shared" si="0"/>
        <v>1427.47</v>
      </c>
      <c r="C53" s="37"/>
      <c r="D53" s="38">
        <v>1427.47</v>
      </c>
    </row>
    <row r="54" spans="1:4" ht="14.25">
      <c r="A54" s="17" t="s">
        <v>201</v>
      </c>
      <c r="B54" s="35">
        <f t="shared" si="0"/>
        <v>165.2</v>
      </c>
      <c r="C54" s="37"/>
      <c r="D54" s="38">
        <f>D55</f>
        <v>165.2</v>
      </c>
    </row>
    <row r="55" spans="1:4" ht="14.25">
      <c r="A55" s="17" t="s">
        <v>202</v>
      </c>
      <c r="B55" s="35">
        <f t="shared" si="0"/>
        <v>165.2</v>
      </c>
      <c r="C55" s="37"/>
      <c r="D55" s="38">
        <v>165.2</v>
      </c>
    </row>
    <row r="56" spans="1:4" ht="14.25">
      <c r="A56" s="17" t="s">
        <v>203</v>
      </c>
      <c r="B56" s="35">
        <f t="shared" si="0"/>
        <v>84.3</v>
      </c>
      <c r="C56" s="37">
        <f>C57</f>
        <v>84.3</v>
      </c>
      <c r="D56" s="37"/>
    </row>
    <row r="57" spans="1:4" ht="14.25">
      <c r="A57" s="17" t="s">
        <v>204</v>
      </c>
      <c r="B57" s="35">
        <f t="shared" si="0"/>
        <v>84.3</v>
      </c>
      <c r="C57" s="37">
        <f>C58</f>
        <v>84.3</v>
      </c>
      <c r="D57" s="37"/>
    </row>
    <row r="58" spans="1:4" ht="14.25">
      <c r="A58" s="17" t="s">
        <v>205</v>
      </c>
      <c r="B58" s="35">
        <f t="shared" si="0"/>
        <v>84.3</v>
      </c>
      <c r="C58" s="37">
        <f>C59</f>
        <v>84.3</v>
      </c>
      <c r="D58" s="37"/>
    </row>
    <row r="59" spans="1:4" ht="14.25">
      <c r="A59" s="17" t="s">
        <v>206</v>
      </c>
      <c r="B59" s="35">
        <f t="shared" si="0"/>
        <v>84.3</v>
      </c>
      <c r="C59" s="37">
        <v>84.3</v>
      </c>
      <c r="D59" s="37"/>
    </row>
    <row r="60" spans="1:4" ht="14.25">
      <c r="A60" s="17" t="s">
        <v>207</v>
      </c>
      <c r="B60" s="35">
        <f t="shared" si="0"/>
        <v>132.1</v>
      </c>
      <c r="C60" s="37"/>
      <c r="D60" s="38">
        <f>D61</f>
        <v>132.1</v>
      </c>
    </row>
    <row r="61" spans="1:4" ht="14.25">
      <c r="A61" s="17" t="s">
        <v>208</v>
      </c>
      <c r="B61" s="35">
        <f t="shared" si="0"/>
        <v>132.1</v>
      </c>
      <c r="C61" s="37"/>
      <c r="D61" s="38">
        <f>D62</f>
        <v>132.1</v>
      </c>
    </row>
    <row r="62" spans="1:4" ht="14.25">
      <c r="A62" s="17" t="s">
        <v>209</v>
      </c>
      <c r="B62" s="35">
        <f t="shared" si="0"/>
        <v>132.1</v>
      </c>
      <c r="C62" s="37"/>
      <c r="D62" s="38">
        <v>132.1</v>
      </c>
    </row>
  </sheetData>
  <sheetProtection/>
  <mergeCells count="3">
    <mergeCell ref="A4:A5"/>
    <mergeCell ref="B4:D4"/>
    <mergeCell ref="A2:D2"/>
  </mergeCells>
  <printOptions/>
  <pageMargins left="0.7" right="0.7" top="0.75" bottom="0.75" header="0.3" footer="0.3"/>
  <pageSetup fitToHeight="0" fitToWidth="1" horizontalDpi="600" verticalDpi="600" orientation="portrait" paperSize="9" scale="97"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55"/>
  <sheetViews>
    <sheetView zoomScalePageLayoutView="0" workbookViewId="0" topLeftCell="A1">
      <selection activeCell="B8" sqref="B8"/>
    </sheetView>
  </sheetViews>
  <sheetFormatPr defaultColWidth="9.140625" defaultRowHeight="15"/>
  <cols>
    <col min="1" max="1" width="40.421875" style="0" customWidth="1"/>
    <col min="2" max="2" width="34.421875" style="0" customWidth="1"/>
  </cols>
  <sheetData>
    <row r="1" ht="15">
      <c r="B1" s="4" t="s">
        <v>61</v>
      </c>
    </row>
    <row r="2" spans="1:2" ht="30" customHeight="1">
      <c r="A2" s="42" t="s">
        <v>124</v>
      </c>
      <c r="B2" s="42"/>
    </row>
    <row r="3" spans="1:2" ht="23.25" customHeight="1">
      <c r="A3" t="s">
        <v>160</v>
      </c>
      <c r="B3" s="4" t="s">
        <v>14</v>
      </c>
    </row>
    <row r="4" spans="1:2" ht="23.25" customHeight="1">
      <c r="A4" s="5" t="s">
        <v>60</v>
      </c>
      <c r="B4" s="39" t="s">
        <v>238</v>
      </c>
    </row>
    <row r="5" spans="1:2" ht="23.25" customHeight="1">
      <c r="A5" s="9" t="s">
        <v>62</v>
      </c>
      <c r="B5" s="14">
        <f>B6+B13+B48</f>
        <v>1604.9</v>
      </c>
    </row>
    <row r="6" spans="1:2" ht="23.25" customHeight="1">
      <c r="A6" s="6" t="s">
        <v>64</v>
      </c>
      <c r="B6" s="7">
        <f>B7+B8+B9+B10+B11+B12</f>
        <v>1026.96</v>
      </c>
    </row>
    <row r="7" spans="1:2" ht="23.25" customHeight="1">
      <c r="A7" s="6" t="s">
        <v>67</v>
      </c>
      <c r="B7" s="7">
        <v>503.3</v>
      </c>
    </row>
    <row r="8" spans="1:2" ht="23.25" customHeight="1">
      <c r="A8" s="6" t="s">
        <v>68</v>
      </c>
      <c r="B8" s="7">
        <f>52.84+20.03+35.64</f>
        <v>108.51</v>
      </c>
    </row>
    <row r="9" spans="1:2" ht="23.25" customHeight="1">
      <c r="A9" s="6" t="s">
        <v>69</v>
      </c>
      <c r="B9" s="7">
        <v>168.55</v>
      </c>
    </row>
    <row r="10" spans="1:2" ht="23.25" customHeight="1">
      <c r="A10" s="6" t="s">
        <v>72</v>
      </c>
      <c r="B10" s="7">
        <f>20.91+100.99+40.4</f>
        <v>162.29999999999998</v>
      </c>
    </row>
    <row r="11" spans="1:2" ht="23.25" customHeight="1">
      <c r="A11" s="6" t="s">
        <v>70</v>
      </c>
      <c r="B11" s="7">
        <v>84.3</v>
      </c>
    </row>
    <row r="12" spans="1:2" ht="23.25" customHeight="1">
      <c r="A12" s="6" t="s">
        <v>71</v>
      </c>
      <c r="B12" s="7"/>
    </row>
    <row r="13" spans="1:2" ht="23.25" customHeight="1">
      <c r="A13" s="6" t="s">
        <v>104</v>
      </c>
      <c r="B13" s="7">
        <f>SUM(B14:B35)</f>
        <v>64.39999999999999</v>
      </c>
    </row>
    <row r="14" spans="1:2" ht="23.25" customHeight="1">
      <c r="A14" s="6" t="s">
        <v>73</v>
      </c>
      <c r="B14" s="7">
        <v>7.7</v>
      </c>
    </row>
    <row r="15" spans="1:2" ht="23.25" customHeight="1">
      <c r="A15" s="6" t="s">
        <v>74</v>
      </c>
      <c r="B15" s="7">
        <v>0</v>
      </c>
    </row>
    <row r="16" spans="1:2" ht="23.25" customHeight="1">
      <c r="A16" s="6" t="s">
        <v>75</v>
      </c>
      <c r="B16" s="7">
        <v>0</v>
      </c>
    </row>
    <row r="17" spans="1:2" ht="23.25" customHeight="1">
      <c r="A17" s="6" t="s">
        <v>76</v>
      </c>
      <c r="B17" s="7">
        <v>0.7</v>
      </c>
    </row>
    <row r="18" spans="1:2" ht="23.25" customHeight="1">
      <c r="A18" s="6" t="s">
        <v>77</v>
      </c>
      <c r="B18" s="7">
        <v>9.6</v>
      </c>
    </row>
    <row r="19" spans="1:2" ht="23.25" customHeight="1">
      <c r="A19" s="6" t="s">
        <v>78</v>
      </c>
      <c r="B19" s="7">
        <v>9</v>
      </c>
    </row>
    <row r="20" spans="1:2" ht="23.25" customHeight="1">
      <c r="A20" s="6" t="s">
        <v>128</v>
      </c>
      <c r="B20" s="7">
        <v>0</v>
      </c>
    </row>
    <row r="21" spans="1:2" ht="23.25" customHeight="1">
      <c r="A21" s="6" t="s">
        <v>81</v>
      </c>
      <c r="B21" s="7">
        <v>1</v>
      </c>
    </row>
    <row r="22" spans="1:2" ht="23.25" customHeight="1">
      <c r="A22" s="6" t="s">
        <v>79</v>
      </c>
      <c r="B22" s="7">
        <v>0</v>
      </c>
    </row>
    <row r="23" spans="1:2" ht="23.25" customHeight="1">
      <c r="A23" s="6" t="s">
        <v>82</v>
      </c>
      <c r="B23" s="7">
        <v>0</v>
      </c>
    </row>
    <row r="24" spans="1:2" ht="23.25" customHeight="1">
      <c r="A24" s="6" t="s">
        <v>83</v>
      </c>
      <c r="B24" s="7">
        <v>0</v>
      </c>
    </row>
    <row r="25" spans="1:2" ht="23.25" customHeight="1">
      <c r="A25" s="6" t="s">
        <v>80</v>
      </c>
      <c r="B25" s="7">
        <v>0</v>
      </c>
    </row>
    <row r="26" spans="1:2" ht="23.25" customHeight="1">
      <c r="A26" s="6" t="s">
        <v>84</v>
      </c>
      <c r="B26" s="7">
        <v>0</v>
      </c>
    </row>
    <row r="27" spans="1:2" ht="23.25" customHeight="1">
      <c r="A27" s="6" t="s">
        <v>85</v>
      </c>
      <c r="B27" s="7">
        <v>0</v>
      </c>
    </row>
    <row r="28" spans="1:2" ht="23.25" customHeight="1">
      <c r="A28" s="6" t="s">
        <v>86</v>
      </c>
      <c r="B28" s="7">
        <v>0</v>
      </c>
    </row>
    <row r="29" spans="1:2" ht="23.25" customHeight="1">
      <c r="A29" s="6" t="s">
        <v>87</v>
      </c>
      <c r="B29" s="7">
        <v>0</v>
      </c>
    </row>
    <row r="30" spans="1:2" ht="23.25" customHeight="1">
      <c r="A30" s="6" t="s">
        <v>88</v>
      </c>
      <c r="B30" s="7">
        <v>0</v>
      </c>
    </row>
    <row r="31" spans="1:2" ht="23.25" customHeight="1">
      <c r="A31" s="6" t="s">
        <v>89</v>
      </c>
      <c r="B31" s="7">
        <v>15</v>
      </c>
    </row>
    <row r="32" spans="1:2" ht="23.25" customHeight="1">
      <c r="A32" s="6" t="s">
        <v>90</v>
      </c>
      <c r="B32" s="7">
        <v>0</v>
      </c>
    </row>
    <row r="33" spans="1:2" ht="23.25" customHeight="1">
      <c r="A33" s="6" t="s">
        <v>91</v>
      </c>
      <c r="B33" s="7">
        <v>9.8</v>
      </c>
    </row>
    <row r="34" spans="1:2" ht="23.25" customHeight="1">
      <c r="A34" s="6" t="s">
        <v>92</v>
      </c>
      <c r="B34" s="7">
        <v>0</v>
      </c>
    </row>
    <row r="35" spans="1:2" ht="23.25" customHeight="1">
      <c r="A35" s="6" t="s">
        <v>93</v>
      </c>
      <c r="B35" s="7">
        <v>11.6</v>
      </c>
    </row>
    <row r="36" spans="1:2" ht="23.25" customHeight="1">
      <c r="A36" s="6" t="s">
        <v>66</v>
      </c>
      <c r="B36" s="7">
        <v>0</v>
      </c>
    </row>
    <row r="37" spans="1:2" ht="23.25" customHeight="1">
      <c r="A37" s="6" t="s">
        <v>94</v>
      </c>
      <c r="B37" s="7">
        <v>0</v>
      </c>
    </row>
    <row r="38" spans="1:2" ht="23.25" customHeight="1">
      <c r="A38" s="6" t="s">
        <v>63</v>
      </c>
      <c r="B38" s="7">
        <v>0</v>
      </c>
    </row>
    <row r="39" spans="1:2" ht="23.25" customHeight="1">
      <c r="A39" s="6" t="s">
        <v>67</v>
      </c>
      <c r="B39" s="7">
        <v>0</v>
      </c>
    </row>
    <row r="40" spans="1:2" ht="23.25" customHeight="1">
      <c r="A40" s="6" t="s">
        <v>95</v>
      </c>
      <c r="B40" s="7">
        <v>0</v>
      </c>
    </row>
    <row r="41" spans="1:2" ht="23.25" customHeight="1">
      <c r="A41" s="6" t="s">
        <v>69</v>
      </c>
      <c r="B41" s="7">
        <v>0</v>
      </c>
    </row>
    <row r="42" spans="1:2" ht="23.25" customHeight="1">
      <c r="A42" s="6" t="s">
        <v>159</v>
      </c>
      <c r="B42" s="7">
        <v>0</v>
      </c>
    </row>
    <row r="43" spans="1:2" ht="23.25" customHeight="1">
      <c r="A43" s="6" t="s">
        <v>70</v>
      </c>
      <c r="B43" s="7">
        <v>0</v>
      </c>
    </row>
    <row r="44" spans="1:2" ht="23.25" customHeight="1">
      <c r="A44" s="6" t="s">
        <v>96</v>
      </c>
      <c r="B44" s="7">
        <v>0</v>
      </c>
    </row>
    <row r="45" spans="1:2" ht="23.25" customHeight="1">
      <c r="A45" s="6" t="s">
        <v>104</v>
      </c>
      <c r="B45" s="7">
        <v>0</v>
      </c>
    </row>
    <row r="46" spans="1:2" ht="23.25" customHeight="1">
      <c r="A46" s="6" t="s">
        <v>97</v>
      </c>
      <c r="B46" s="7">
        <v>0</v>
      </c>
    </row>
    <row r="47" spans="1:2" ht="23.25" customHeight="1">
      <c r="A47" s="6" t="s">
        <v>93</v>
      </c>
      <c r="B47" s="7">
        <v>0</v>
      </c>
    </row>
    <row r="48" spans="1:2" ht="23.25" customHeight="1">
      <c r="A48" s="6" t="s">
        <v>65</v>
      </c>
      <c r="B48" s="7">
        <f>B49+B50+B51+B52+B53+B54+B55</f>
        <v>513.54</v>
      </c>
    </row>
    <row r="49" spans="1:2" ht="23.25" customHeight="1">
      <c r="A49" s="6" t="s">
        <v>98</v>
      </c>
      <c r="B49" s="7"/>
    </row>
    <row r="50" spans="1:2" ht="23.25" customHeight="1">
      <c r="A50" s="6" t="s">
        <v>99</v>
      </c>
      <c r="B50" s="7"/>
    </row>
    <row r="51" spans="1:2" ht="23.25" customHeight="1">
      <c r="A51" s="6" t="s">
        <v>100</v>
      </c>
      <c r="B51" s="7"/>
    </row>
    <row r="52" spans="1:2" ht="23.25" customHeight="1">
      <c r="A52" s="6" t="s">
        <v>101</v>
      </c>
      <c r="B52" s="7">
        <v>11.78</v>
      </c>
    </row>
    <row r="53" spans="1:2" ht="23.25" customHeight="1">
      <c r="A53" s="6" t="s">
        <v>102</v>
      </c>
      <c r="B53" s="7"/>
    </row>
    <row r="54" spans="1:2" ht="23.25" customHeight="1">
      <c r="A54" s="6" t="s">
        <v>103</v>
      </c>
      <c r="B54" s="7">
        <v>396.93</v>
      </c>
    </row>
    <row r="55" spans="1:2" ht="23.25" customHeight="1">
      <c r="A55" s="6" t="s">
        <v>142</v>
      </c>
      <c r="B55" s="7">
        <v>104.83</v>
      </c>
    </row>
  </sheetData>
  <sheetProtection/>
  <mergeCells count="1">
    <mergeCell ref="A2:B2"/>
  </mergeCells>
  <printOptions/>
  <pageMargins left="0.7" right="0.7" top="0.75" bottom="0.75" header="0.3" footer="0.3"/>
  <pageSetup fitToHeight="0" fitToWidth="1" horizontalDpi="600" verticalDpi="600" orientation="portrait" paperSize="9" scale="8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F52" sqref="F52"/>
    </sheetView>
  </sheetViews>
  <sheetFormatPr defaultColWidth="9.140625" defaultRowHeight="15"/>
  <cols>
    <col min="1" max="1" width="44.28125" style="0" customWidth="1"/>
    <col min="2" max="2" width="32.57421875" style="0" customWidth="1"/>
    <col min="5" max="5" width="19.421875" style="0" bestFit="1" customWidth="1"/>
  </cols>
  <sheetData>
    <row r="1" ht="15">
      <c r="B1" s="4" t="s">
        <v>126</v>
      </c>
    </row>
    <row r="2" spans="1:2" ht="30" customHeight="1">
      <c r="A2" s="42" t="s">
        <v>125</v>
      </c>
      <c r="B2" s="42"/>
    </row>
    <row r="3" ht="23.25" customHeight="1">
      <c r="B3" s="4" t="s">
        <v>14</v>
      </c>
    </row>
    <row r="4" spans="1:2" ht="23.25" customHeight="1">
      <c r="A4" s="5" t="s">
        <v>60</v>
      </c>
      <c r="B4" s="39" t="s">
        <v>238</v>
      </c>
    </row>
    <row r="5" spans="1:2" ht="23.25" customHeight="1">
      <c r="A5" s="9" t="s">
        <v>107</v>
      </c>
      <c r="B5" s="27">
        <f>B9+B28+B45+B51+B58</f>
        <v>22649.980000000003</v>
      </c>
    </row>
    <row r="6" spans="1:2" ht="23.25" customHeight="1">
      <c r="A6" s="6" t="s">
        <v>64</v>
      </c>
      <c r="B6" s="7"/>
    </row>
    <row r="7" spans="1:2" ht="23.25" customHeight="1">
      <c r="A7" s="6" t="s">
        <v>71</v>
      </c>
      <c r="B7" s="7"/>
    </row>
    <row r="8" spans="1:2" ht="23.25" customHeight="1">
      <c r="A8" s="6" t="s">
        <v>127</v>
      </c>
      <c r="B8" s="7"/>
    </row>
    <row r="9" spans="1:2" ht="23.25" customHeight="1">
      <c r="A9" s="26" t="s">
        <v>222</v>
      </c>
      <c r="B9" s="7">
        <f>B14+B17+B19+B27</f>
        <v>1320.06</v>
      </c>
    </row>
    <row r="10" spans="1:2" ht="23.25" customHeight="1">
      <c r="A10" s="6" t="s">
        <v>73</v>
      </c>
      <c r="B10" s="7"/>
    </row>
    <row r="11" spans="1:2" ht="23.25" customHeight="1">
      <c r="A11" s="6" t="s">
        <v>74</v>
      </c>
      <c r="B11" s="7"/>
    </row>
    <row r="12" spans="1:2" ht="23.25" customHeight="1">
      <c r="A12" s="6" t="s">
        <v>75</v>
      </c>
      <c r="B12" s="7"/>
    </row>
    <row r="13" spans="1:2" ht="23.25" customHeight="1">
      <c r="A13" s="6" t="s">
        <v>76</v>
      </c>
      <c r="B13" s="7"/>
    </row>
    <row r="14" spans="1:2" ht="23.25" customHeight="1">
      <c r="A14" s="6" t="s">
        <v>77</v>
      </c>
      <c r="B14" s="7">
        <v>22</v>
      </c>
    </row>
    <row r="15" spans="1:2" ht="23.25" customHeight="1">
      <c r="A15" s="6" t="s">
        <v>78</v>
      </c>
      <c r="B15" s="7"/>
    </row>
    <row r="16" spans="1:2" ht="23.25" customHeight="1">
      <c r="A16" s="6" t="s">
        <v>128</v>
      </c>
      <c r="B16" s="7"/>
    </row>
    <row r="17" spans="1:5" ht="23.25" customHeight="1">
      <c r="A17" s="6" t="s">
        <v>81</v>
      </c>
      <c r="B17" s="7"/>
      <c r="E17" s="40"/>
    </row>
    <row r="18" spans="1:2" ht="23.25" customHeight="1">
      <c r="A18" s="6" t="s">
        <v>79</v>
      </c>
      <c r="B18" s="7"/>
    </row>
    <row r="19" spans="1:2" ht="23.25" customHeight="1">
      <c r="A19" s="6" t="s">
        <v>80</v>
      </c>
      <c r="B19" s="7"/>
    </row>
    <row r="20" spans="1:2" ht="23.25" customHeight="1">
      <c r="A20" s="6" t="s">
        <v>84</v>
      </c>
      <c r="B20" s="7"/>
    </row>
    <row r="21" spans="1:2" ht="23.25" customHeight="1">
      <c r="A21" s="6" t="s">
        <v>85</v>
      </c>
      <c r="B21" s="7"/>
    </row>
    <row r="22" spans="1:2" ht="23.25" customHeight="1">
      <c r="A22" s="6" t="s">
        <v>86</v>
      </c>
      <c r="B22" s="7"/>
    </row>
    <row r="23" spans="1:2" ht="23.25" customHeight="1">
      <c r="A23" s="6" t="s">
        <v>87</v>
      </c>
      <c r="B23" s="7"/>
    </row>
    <row r="24" spans="1:2" ht="23.25" customHeight="1">
      <c r="A24" s="6" t="s">
        <v>88</v>
      </c>
      <c r="B24" s="7"/>
    </row>
    <row r="25" spans="1:2" ht="23.25" customHeight="1">
      <c r="A25" s="6" t="s">
        <v>91</v>
      </c>
      <c r="B25" s="7"/>
    </row>
    <row r="26" spans="1:2" ht="23.25" customHeight="1">
      <c r="A26" s="6" t="s">
        <v>92</v>
      </c>
      <c r="B26" s="7"/>
    </row>
    <row r="27" spans="1:2" ht="23.25" customHeight="1">
      <c r="A27" s="6" t="s">
        <v>93</v>
      </c>
      <c r="B27" s="7">
        <f>17+424.81+883.25-22-5</f>
        <v>1298.06</v>
      </c>
    </row>
    <row r="28" spans="1:2" ht="23.25" customHeight="1">
      <c r="A28" s="6" t="s">
        <v>66</v>
      </c>
      <c r="B28" s="7">
        <v>5</v>
      </c>
    </row>
    <row r="29" spans="1:2" ht="23.25" customHeight="1">
      <c r="A29" s="6" t="s">
        <v>129</v>
      </c>
      <c r="B29" s="7"/>
    </row>
    <row r="30" spans="1:2" ht="23.25" customHeight="1">
      <c r="A30" s="6" t="s">
        <v>143</v>
      </c>
      <c r="B30" s="7"/>
    </row>
    <row r="31" spans="1:2" ht="23.25" customHeight="1">
      <c r="A31" s="6" t="s">
        <v>94</v>
      </c>
      <c r="B31" s="7">
        <v>5</v>
      </c>
    </row>
    <row r="32" spans="1:2" ht="23.25" customHeight="1">
      <c r="A32" s="6" t="s">
        <v>144</v>
      </c>
      <c r="B32" s="7"/>
    </row>
    <row r="33" spans="1:2" ht="23.25" customHeight="1">
      <c r="A33" s="6" t="s">
        <v>133</v>
      </c>
      <c r="B33" s="7"/>
    </row>
    <row r="34" spans="1:2" ht="23.25" customHeight="1">
      <c r="A34" s="6" t="s">
        <v>130</v>
      </c>
      <c r="B34" s="7"/>
    </row>
    <row r="35" spans="1:2" ht="23.25" customHeight="1">
      <c r="A35" s="6" t="s">
        <v>131</v>
      </c>
      <c r="B35" s="7"/>
    </row>
    <row r="36" spans="1:2" ht="23.25" customHeight="1">
      <c r="A36" s="23"/>
      <c r="B36" s="19">
        <f>B37+B40+B43</f>
        <v>0</v>
      </c>
    </row>
    <row r="37" spans="1:2" ht="23.25" customHeight="1">
      <c r="A37" s="23"/>
      <c r="B37" s="19">
        <f>B38</f>
        <v>0</v>
      </c>
    </row>
    <row r="38" spans="1:2" ht="23.25" customHeight="1">
      <c r="A38" s="26" t="s">
        <v>213</v>
      </c>
      <c r="B38" s="19">
        <f>B39</f>
        <v>0</v>
      </c>
    </row>
    <row r="39" spans="1:2" ht="23.25" customHeight="1">
      <c r="A39" s="26" t="s">
        <v>214</v>
      </c>
      <c r="B39" s="19"/>
    </row>
    <row r="40" spans="1:2" ht="23.25" customHeight="1">
      <c r="A40" s="23"/>
      <c r="B40" s="19">
        <f>B41</f>
        <v>0</v>
      </c>
    </row>
    <row r="41" spans="1:2" ht="23.25" customHeight="1">
      <c r="A41" s="26" t="s">
        <v>215</v>
      </c>
      <c r="B41" s="19">
        <f>B42</f>
        <v>0</v>
      </c>
    </row>
    <row r="42" spans="1:2" ht="23.25" customHeight="1">
      <c r="A42" s="26" t="s">
        <v>216</v>
      </c>
      <c r="B42" s="19"/>
    </row>
    <row r="43" spans="1:2" ht="23.25" customHeight="1">
      <c r="A43" s="26"/>
      <c r="B43" s="19">
        <f>B44</f>
        <v>0</v>
      </c>
    </row>
    <row r="44" spans="1:2" ht="23.25" customHeight="1">
      <c r="A44" s="26" t="s">
        <v>217</v>
      </c>
      <c r="B44" s="19"/>
    </row>
    <row r="45" spans="1:2" ht="23.25" customHeight="1">
      <c r="A45" s="26" t="s">
        <v>218</v>
      </c>
      <c r="B45" s="19">
        <f>3.79+7292.83+12008.61+1594.72+132.1+283.4</f>
        <v>21315.45</v>
      </c>
    </row>
    <row r="46" spans="1:2" ht="23.25" customHeight="1">
      <c r="A46" s="26"/>
      <c r="B46" s="19"/>
    </row>
    <row r="47" spans="1:2" ht="23.25" customHeight="1">
      <c r="A47" s="26" t="s">
        <v>217</v>
      </c>
      <c r="B47" s="19"/>
    </row>
    <row r="48" spans="1:2" ht="23.25" customHeight="1">
      <c r="A48" s="26" t="s">
        <v>219</v>
      </c>
      <c r="B48" s="19"/>
    </row>
    <row r="49" spans="1:2" ht="23.25" customHeight="1">
      <c r="A49" s="17"/>
      <c r="B49" s="7"/>
    </row>
    <row r="50" spans="1:2" ht="23.25" customHeight="1">
      <c r="A50" s="6"/>
      <c r="B50" s="19"/>
    </row>
    <row r="51" spans="1:2" ht="23.25" customHeight="1">
      <c r="A51" s="26" t="s">
        <v>223</v>
      </c>
      <c r="B51" s="19">
        <f>B52</f>
        <v>3.47</v>
      </c>
    </row>
    <row r="52" spans="1:2" ht="23.25" customHeight="1">
      <c r="A52" s="26" t="s">
        <v>210</v>
      </c>
      <c r="B52" s="19">
        <v>3.47</v>
      </c>
    </row>
    <row r="53" spans="1:2" ht="23.25" customHeight="1">
      <c r="A53" s="23"/>
      <c r="B53" s="19"/>
    </row>
    <row r="54" spans="1:2" ht="23.25" customHeight="1">
      <c r="A54" s="26" t="s">
        <v>211</v>
      </c>
      <c r="B54" s="19"/>
    </row>
    <row r="55" spans="1:2" ht="23.25" customHeight="1">
      <c r="A55" s="26" t="s">
        <v>212</v>
      </c>
      <c r="B55" s="19"/>
    </row>
    <row r="56" spans="1:2" ht="23.25" customHeight="1">
      <c r="A56" s="23"/>
      <c r="B56" s="19"/>
    </row>
    <row r="57" spans="1:2" ht="23.25" customHeight="1">
      <c r="A57" s="6" t="s">
        <v>100</v>
      </c>
      <c r="B57" s="7"/>
    </row>
    <row r="58" spans="1:2" ht="23.25" customHeight="1">
      <c r="A58" s="6" t="s">
        <v>132</v>
      </c>
      <c r="B58" s="7">
        <v>6</v>
      </c>
    </row>
  </sheetData>
  <sheetProtection/>
  <mergeCells count="1">
    <mergeCell ref="A2:B2"/>
  </mergeCells>
  <printOptions/>
  <pageMargins left="0.7" right="0.7" top="0.75" bottom="0.75" header="0.3" footer="0.3"/>
  <pageSetup fitToHeight="0" fitToWidth="1" horizontalDpi="600" verticalDpi="600" orientation="portrait" paperSize="9" scale="97" r:id="rId3"/>
  <legacyDrawing r:id="rId2"/>
</worksheet>
</file>

<file path=xl/worksheets/sheet8.xml><?xml version="1.0" encoding="utf-8"?>
<worksheet xmlns="http://schemas.openxmlformats.org/spreadsheetml/2006/main" xmlns:r="http://schemas.openxmlformats.org/officeDocument/2006/relationships">
  <dimension ref="A1:B14"/>
  <sheetViews>
    <sheetView zoomScalePageLayoutView="0" workbookViewId="0" topLeftCell="A1">
      <selection activeCell="B11" sqref="B11"/>
    </sheetView>
  </sheetViews>
  <sheetFormatPr defaultColWidth="9.140625" defaultRowHeight="15"/>
  <cols>
    <col min="1" max="1" width="50.421875" style="0" customWidth="1"/>
    <col min="2" max="2" width="23.8515625" style="0" customWidth="1"/>
  </cols>
  <sheetData>
    <row r="1" ht="15">
      <c r="B1" s="4" t="s">
        <v>120</v>
      </c>
    </row>
    <row r="2" spans="1:2" ht="30" customHeight="1">
      <c r="A2" s="42" t="s">
        <v>119</v>
      </c>
      <c r="B2" s="42"/>
    </row>
    <row r="3" spans="1:2" ht="23.25" customHeight="1">
      <c r="A3" t="s">
        <v>160</v>
      </c>
      <c r="B3" s="4" t="s">
        <v>14</v>
      </c>
    </row>
    <row r="4" spans="1:2" ht="23.25" customHeight="1">
      <c r="A4" s="5" t="s">
        <v>2</v>
      </c>
      <c r="B4" s="39" t="s">
        <v>238</v>
      </c>
    </row>
    <row r="5" spans="1:2" ht="23.25" customHeight="1">
      <c r="A5" s="6" t="s">
        <v>121</v>
      </c>
      <c r="B5" s="14"/>
    </row>
    <row r="6" spans="1:2" ht="23.25" customHeight="1">
      <c r="A6" s="6" t="s">
        <v>122</v>
      </c>
      <c r="B6" s="13">
        <f>B7+B8+B11</f>
        <v>24.8</v>
      </c>
    </row>
    <row r="7" spans="1:2" ht="23.25" customHeight="1">
      <c r="A7" s="5" t="s">
        <v>123</v>
      </c>
      <c r="B7" s="14">
        <v>0</v>
      </c>
    </row>
    <row r="8" spans="1:2" ht="23.25" customHeight="1">
      <c r="A8" s="6" t="s">
        <v>145</v>
      </c>
      <c r="B8" s="13">
        <f>B9+B10</f>
        <v>9.8</v>
      </c>
    </row>
    <row r="9" spans="1:2" ht="23.25" customHeight="1">
      <c r="A9" s="11" t="s">
        <v>146</v>
      </c>
      <c r="B9" s="14">
        <v>0</v>
      </c>
    </row>
    <row r="10" spans="1:2" ht="23.25" customHeight="1">
      <c r="A10" s="11" t="s">
        <v>147</v>
      </c>
      <c r="B10" s="14">
        <v>9.8</v>
      </c>
    </row>
    <row r="11" spans="1:2" ht="23.25" customHeight="1">
      <c r="A11" s="6" t="s">
        <v>137</v>
      </c>
      <c r="B11" s="14">
        <v>15</v>
      </c>
    </row>
    <row r="12" spans="1:2" ht="23.25" customHeight="1">
      <c r="A12" s="7"/>
      <c r="B12" s="7"/>
    </row>
    <row r="13" ht="21" customHeight="1"/>
    <row r="14" spans="1:2" ht="191.25" customHeight="1">
      <c r="A14" s="45" t="s">
        <v>148</v>
      </c>
      <c r="B14" s="45"/>
    </row>
  </sheetData>
  <sheetProtection/>
  <mergeCells count="2">
    <mergeCell ref="A2:B2"/>
    <mergeCell ref="A14:B14"/>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H11"/>
  <sheetViews>
    <sheetView zoomScalePageLayoutView="0" workbookViewId="0" topLeftCell="A1">
      <selection activeCell="F23" sqref="F23"/>
    </sheetView>
  </sheetViews>
  <sheetFormatPr defaultColWidth="9.140625" defaultRowHeight="15"/>
  <cols>
    <col min="1" max="1" width="25.57421875" style="0" customWidth="1"/>
    <col min="2" max="2" width="16.00390625" style="0" customWidth="1"/>
    <col min="3" max="4" width="20.00390625" style="0" customWidth="1"/>
  </cols>
  <sheetData>
    <row r="1" spans="3:4" ht="15">
      <c r="C1" s="4"/>
      <c r="D1" s="4" t="s">
        <v>117</v>
      </c>
    </row>
    <row r="2" spans="1:8" ht="30" customHeight="1">
      <c r="A2" s="42" t="s">
        <v>239</v>
      </c>
      <c r="B2" s="42"/>
      <c r="C2" s="42"/>
      <c r="D2" s="42"/>
      <c r="E2" s="8"/>
      <c r="F2" s="8"/>
      <c r="G2" s="8"/>
      <c r="H2" s="8"/>
    </row>
    <row r="3" spans="1:4" ht="23.25" customHeight="1">
      <c r="A3" t="s">
        <v>160</v>
      </c>
      <c r="C3" s="4"/>
      <c r="D3" s="4" t="s">
        <v>14</v>
      </c>
    </row>
    <row r="4" spans="1:4" ht="23.25" customHeight="1">
      <c r="A4" s="44" t="s">
        <v>52</v>
      </c>
      <c r="B4" s="44" t="s">
        <v>118</v>
      </c>
      <c r="C4" s="44"/>
      <c r="D4" s="44"/>
    </row>
    <row r="5" spans="1:4" ht="23.25" customHeight="1">
      <c r="A5" s="44"/>
      <c r="B5" s="5" t="s">
        <v>54</v>
      </c>
      <c r="C5" s="5" t="s">
        <v>56</v>
      </c>
      <c r="D5" s="5" t="s">
        <v>55</v>
      </c>
    </row>
    <row r="6" spans="1:4" ht="23.25" customHeight="1">
      <c r="A6" s="16" t="s">
        <v>62</v>
      </c>
      <c r="B6" s="13">
        <f>C6+D6</f>
        <v>0</v>
      </c>
      <c r="C6" s="14">
        <v>0</v>
      </c>
      <c r="D6" s="14">
        <v>0</v>
      </c>
    </row>
    <row r="7" spans="1:4" ht="23.25" customHeight="1">
      <c r="A7" s="23"/>
      <c r="B7" s="13"/>
      <c r="C7" s="14"/>
      <c r="D7" s="14"/>
    </row>
    <row r="8" spans="1:4" ht="15">
      <c r="A8" s="23"/>
      <c r="B8" s="13"/>
      <c r="C8" s="14"/>
      <c r="D8" s="14"/>
    </row>
    <row r="9" spans="1:4" ht="23.25" customHeight="1">
      <c r="A9" s="23"/>
      <c r="B9" s="13"/>
      <c r="C9" s="14"/>
      <c r="D9" s="14"/>
    </row>
    <row r="11" ht="15">
      <c r="A11" s="20" t="s">
        <v>154</v>
      </c>
    </row>
  </sheetData>
  <sheetProtection/>
  <mergeCells count="3">
    <mergeCell ref="A4:A5"/>
    <mergeCell ref="B4:D4"/>
    <mergeCell ref="A2:D2"/>
  </mergeCells>
  <printOptions/>
  <pageMargins left="0.7" right="0.7"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刘敏</dc:creator>
  <cp:keywords/>
  <dc:description/>
  <cp:lastModifiedBy>admin</cp:lastModifiedBy>
  <cp:lastPrinted>2018-03-22T01:41:50Z</cp:lastPrinted>
  <dcterms:created xsi:type="dcterms:W3CDTF">2018-03-06T08:56:55Z</dcterms:created>
  <dcterms:modified xsi:type="dcterms:W3CDTF">2018-03-28T13:10:06Z</dcterms:modified>
  <cp:category/>
  <cp:version/>
  <cp:contentType/>
  <cp:contentStatus/>
</cp:coreProperties>
</file>