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45" windowWidth="14430" windowHeight="11700" activeTab="2"/>
  </bookViews>
  <sheets>
    <sheet name="基金封面" sheetId="1" r:id="rId1"/>
    <sheet name="基金收入" sheetId="2" r:id="rId2"/>
    <sheet name="基金支出" sheetId="3" r:id="rId3"/>
  </sheets>
  <externalReferences>
    <externalReference r:id="rId6"/>
  </externalReferences>
  <definedNames>
    <definedName name="_xlnm.Print_Area" localSheetId="0">'基金封面'!#REF!</definedName>
    <definedName name="_xlnm.Print_Area" localSheetId="2">'基金支出'!$A$1:$E$74</definedName>
    <definedName name="_xlnm.Print_Titles" localSheetId="1">'基金收入'!$1:$4</definedName>
    <definedName name="_xlnm.Print_Titles" localSheetId="2">'基金支出'!$1:$4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E2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两宗土地返还，一宗是</t>
        </r>
        <r>
          <rPr>
            <sz val="9"/>
            <rFont val="Tahoma"/>
            <family val="2"/>
          </rPr>
          <t>2017年</t>
        </r>
        <r>
          <rPr>
            <sz val="9"/>
            <rFont val="宋体"/>
            <family val="0"/>
          </rPr>
          <t>退款</t>
        </r>
      </text>
    </comment>
  </commentList>
</comments>
</file>

<file path=xl/sharedStrings.xml><?xml version="1.0" encoding="utf-8"?>
<sst xmlns="http://schemas.openxmlformats.org/spreadsheetml/2006/main" count="111" uniqueCount="101">
  <si>
    <t>一、政府性基金预算收入</t>
  </si>
  <si>
    <t>一、政府性基金预算支出</t>
  </si>
  <si>
    <r>
      <t>附件</t>
    </r>
    <r>
      <rPr>
        <sz val="12"/>
        <rFont val="宋体"/>
        <family val="0"/>
      </rPr>
      <t>2</t>
    </r>
    <r>
      <rPr>
        <sz val="12"/>
        <rFont val="宋体"/>
        <family val="0"/>
      </rPr>
      <t>-1：</t>
    </r>
  </si>
  <si>
    <r>
      <t>附件</t>
    </r>
    <r>
      <rPr>
        <sz val="12"/>
        <rFont val="宋体"/>
        <family val="0"/>
      </rPr>
      <t>2</t>
    </r>
    <r>
      <rPr>
        <sz val="12"/>
        <rFont val="宋体"/>
        <family val="0"/>
      </rPr>
      <t>-2：</t>
    </r>
  </si>
  <si>
    <t>科目号</t>
  </si>
  <si>
    <t>科目名称</t>
  </si>
  <si>
    <t>新型墙体材料专项基金收入</t>
  </si>
  <si>
    <t>城市公用事业附加收入</t>
  </si>
  <si>
    <t>国有土地使用权出让收入</t>
  </si>
  <si>
    <t>农业土地开发资金收入</t>
  </si>
  <si>
    <t>城市基础设施配套费收入</t>
  </si>
  <si>
    <t>彩票公益金收入</t>
  </si>
  <si>
    <t>政府性基金转移收入</t>
  </si>
  <si>
    <t xml:space="preserve">  政府性基金补助收入</t>
  </si>
  <si>
    <t xml:space="preserve">  福利彩票公益金收入</t>
  </si>
  <si>
    <t xml:space="preserve">  体育彩票公益金收入</t>
  </si>
  <si>
    <t>四、债务转贷收入</t>
  </si>
  <si>
    <t>文化体育与传媒支出</t>
  </si>
  <si>
    <t xml:space="preserve">    政府性基金预算调出资金</t>
  </si>
  <si>
    <t>社会保障和就业支出</t>
  </si>
  <si>
    <t>城乡社区支出</t>
  </si>
  <si>
    <t>农林水支出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</si>
  <si>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</si>
  <si>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</si>
  <si>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</si>
  <si>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大中型水库移民后期扶持基金支出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</si>
  <si>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</si>
  <si>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</si>
  <si>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</si>
  <si>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</si>
  <si>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</si>
  <si>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</si>
  <si>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</si>
  <si>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</si>
  <si>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</si>
  <si>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</si>
  <si>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</si>
  <si>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其他国有土地使用权出让收入安排的支出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</si>
  <si>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</si>
  <si>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</si>
  <si>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</si>
  <si>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其他城市公用事业附加安排的支出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</si>
  <si>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</si>
  <si>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</si>
  <si>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  基本农田建设和保护支出</t>
  </si>
  <si>
    <t xml:space="preserve">    土地整理支出</t>
  </si>
  <si>
    <t xml:space="preserve">    其他城市基础设施配套费安排的支出</t>
  </si>
  <si>
    <t xml:space="preserve">  污水处理费及对应专项债务收入安排的支出</t>
  </si>
  <si>
    <t xml:space="preserve">  大中型水库库区基金及对应专项债务收入安排的支出</t>
  </si>
  <si>
    <t xml:space="preserve">    其他大中型水库库区基金支出</t>
  </si>
  <si>
    <t>资源勘探信息等支出</t>
  </si>
  <si>
    <t xml:space="preserve">  新型墙体材料专项基金及对应专项债务收入安排的支出</t>
  </si>
  <si>
    <t>其他支出</t>
  </si>
  <si>
    <t xml:space="preserve">  彩票发行销售机构业务费安排的支出</t>
  </si>
  <si>
    <t xml:space="preserve">    福利彩票销售机构的业务费支出</t>
  </si>
  <si>
    <t xml:space="preserve">  彩票公益金及对应专项债务收入安排的支出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</si>
  <si>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</si>
  <si>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</si>
  <si>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</si>
  <si>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</si>
  <si>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</si>
  <si>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 政府性基金年终结余</t>
  </si>
  <si>
    <t>收入合计</t>
  </si>
  <si>
    <t>支出合计</t>
  </si>
  <si>
    <r>
      <t xml:space="preserve">    </t>
    </r>
    <r>
      <rPr>
        <sz val="11.5"/>
        <rFont val="宋体"/>
        <family val="0"/>
      </rPr>
      <t>移民补助</t>
    </r>
  </si>
  <si>
    <t xml:space="preserve">    其他新型墙体材料专项基金支出</t>
  </si>
  <si>
    <t xml:space="preserve">  其他政府性基金及对应专项债务收入安排的支出</t>
  </si>
  <si>
    <t>二、上级补助收入</t>
  </si>
  <si>
    <t>三、上年结余收入</t>
  </si>
  <si>
    <t>政府性基金预算上年结余收入</t>
  </si>
  <si>
    <t>调入政府性基金预算资金</t>
  </si>
  <si>
    <t>五、调入资金</t>
  </si>
  <si>
    <t>地方政府专项债务转贷收入</t>
  </si>
  <si>
    <t xml:space="preserve">  县级对镇街的政府性基金补助收入</t>
  </si>
  <si>
    <t>二、上解上级支出</t>
  </si>
  <si>
    <t xml:space="preserve">    政府性基金上解支出</t>
  </si>
  <si>
    <t>三、债务还本支出</t>
  </si>
  <si>
    <t xml:space="preserve">  地方政府专项债务还本支出</t>
  </si>
  <si>
    <t>五、年终结余</t>
  </si>
  <si>
    <t>四、调出资金</t>
  </si>
  <si>
    <t>债务付息支出</t>
  </si>
  <si>
    <t xml:space="preserve">  地方政府专项债务付息支出</t>
  </si>
  <si>
    <t xml:space="preserve">    新型墙体材料专项基金债务付息支出</t>
  </si>
  <si>
    <t xml:space="preserve">    城市公用事业附加债务付息支出</t>
  </si>
  <si>
    <t xml:space="preserve">    农业土地开发资金债务付息支出</t>
  </si>
  <si>
    <t xml:space="preserve">    彩票公益金债务付息支出</t>
  </si>
  <si>
    <t xml:space="preserve">    污水处理费债务付息支出</t>
  </si>
  <si>
    <t xml:space="preserve">    其他政府性基金债务付息支出</t>
  </si>
  <si>
    <t>污水处理费收入</t>
  </si>
  <si>
    <t xml:space="preserve">    国有土地使用权出让金债务付息支出</t>
  </si>
  <si>
    <t>鹤山工业城（共和镇）2018年政府性基金预算收入表</t>
  </si>
  <si>
    <t>鹤山工业城（共和镇）2018年政府性基金预算支出表</t>
  </si>
  <si>
    <r>
      <t>2</t>
    </r>
    <r>
      <rPr>
        <b/>
        <sz val="11.5"/>
        <rFont val="宋体"/>
        <family val="0"/>
      </rPr>
      <t>018年1-6月实绩</t>
    </r>
  </si>
  <si>
    <t>2018年年初预算金额</t>
  </si>
  <si>
    <t>2018年预算调整后金额</t>
  </si>
  <si>
    <t xml:space="preserve">  城市基础设施配套费及对应专项债务收入安排的支出</t>
  </si>
  <si>
    <t>编制单位：鹤山工业城（共和镇）财政局</t>
  </si>
  <si>
    <t>编制日期：2018年07月</t>
  </si>
  <si>
    <t>鹤山工业城（共和镇）2018年政府基金性收支预算调整表</t>
  </si>
  <si>
    <t>附件2：</t>
  </si>
  <si>
    <t>单位：万元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</si>
</sst>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 &quot;#,##0;\-&quot; &quot;#,##0"/>
    <numFmt numFmtId="185" formatCode="&quot; &quot;#,##0;[Red]\-&quot; &quot;#,##0"/>
    <numFmt numFmtId="186" formatCode="&quot; &quot;#,##0.00;\-&quot; &quot;#,##0.00"/>
    <numFmt numFmtId="187" formatCode="&quot; &quot;#,##0.00;[Red]\-&quot; &quot;#,##0.00"/>
    <numFmt numFmtId="188" formatCode="_-&quot; &quot;* #,##0_-;\-&quot; &quot;* #,##0_-;_-&quot; &quot;* &quot;-&quot;_-;_-@_-"/>
    <numFmt numFmtId="189" formatCode="_-&quot; &quot;* #,##0.00_-;\-&quot; &quot;* #,##0.00_-;_-&quot; &quot;* &quot;-&quot;??_-;_-@_-"/>
    <numFmt numFmtId="190" formatCode="&quot; &quot;#,##0;&quot; &quot;\-#,##0"/>
    <numFmt numFmtId="191" formatCode="_ * #,##0_ ;_ * \-#,##0_ ;_ * &quot;-&quot;??_ ;_ @_ "/>
    <numFmt numFmtId="192" formatCode="#,##0.00;\-#,##0.00;;"/>
    <numFmt numFmtId="193" formatCode="#,###\ ;\-#,###\ ;;"/>
    <numFmt numFmtId="194" formatCode="#,###&quot; &quot;;\-#,###&quot; &quot;;;"/>
    <numFmt numFmtId="195" formatCode="0.0%"/>
    <numFmt numFmtId="196" formatCode="_ * #,##0.0_ ;_ * \-#,##0.0_ ;_ * &quot;-&quot;??_ ;_ @_ "/>
    <numFmt numFmtId="197" formatCode="#,##0_ "/>
  </numFmts>
  <fonts count="6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sz val="10"/>
      <color indexed="8"/>
      <name val="Arial"/>
      <family val="2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b/>
      <sz val="11"/>
      <name val="黑体"/>
      <family val="3"/>
    </font>
    <font>
      <b/>
      <sz val="11.5"/>
      <name val="宋体"/>
      <family val="0"/>
    </font>
    <font>
      <sz val="11.5"/>
      <name val="宋体"/>
      <family val="0"/>
    </font>
    <font>
      <b/>
      <sz val="11.5"/>
      <name val="黑体"/>
      <family val="3"/>
    </font>
    <font>
      <b/>
      <sz val="18"/>
      <name val="黑体"/>
      <family val="3"/>
    </font>
    <font>
      <sz val="9"/>
      <name val="Tahoma"/>
      <family val="2"/>
    </font>
    <font>
      <b/>
      <sz val="9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.5"/>
      <name val="Calibri"/>
      <family val="0"/>
    </font>
    <font>
      <sz val="11.5"/>
      <name val="Calibri"/>
      <family val="0"/>
    </font>
    <font>
      <b/>
      <sz val="11"/>
      <name val="Calibri"/>
      <family val="0"/>
    </font>
    <font>
      <b/>
      <sz val="11.5"/>
      <color indexed="8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191" fontId="6" fillId="0" borderId="0" xfId="51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41" fontId="12" fillId="0" borderId="11" xfId="51" applyNumberFormat="1" applyFont="1" applyFill="1" applyBorder="1" applyAlignment="1">
      <alignment horizontal="center" vertical="center" wrapText="1"/>
    </xf>
    <xf numFmtId="41" fontId="13" fillId="0" borderId="11" xfId="51" applyNumberFormat="1" applyFont="1" applyFill="1" applyBorder="1" applyAlignment="1">
      <alignment vertical="center" wrapText="1"/>
    </xf>
    <xf numFmtId="41" fontId="13" fillId="0" borderId="11" xfId="51" applyNumberFormat="1" applyFont="1" applyFill="1" applyBorder="1" applyAlignment="1">
      <alignment horizontal="center" vertical="center" wrapText="1"/>
    </xf>
    <xf numFmtId="41" fontId="13" fillId="0" borderId="11" xfId="51" applyNumberFormat="1" applyFont="1" applyFill="1" applyBorder="1" applyAlignment="1">
      <alignment vertical="center"/>
    </xf>
    <xf numFmtId="41" fontId="13" fillId="0" borderId="11" xfId="5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7" fillId="33" borderId="11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41" fontId="57" fillId="33" borderId="11" xfId="51" applyNumberFormat="1" applyFont="1" applyFill="1" applyBorder="1" applyAlignment="1">
      <alignment vertical="center" wrapText="1"/>
    </xf>
    <xf numFmtId="0" fontId="56" fillId="33" borderId="0" xfId="0" applyFont="1" applyFill="1" applyAlignment="1">
      <alignment vertical="center"/>
    </xf>
    <xf numFmtId="0" fontId="57" fillId="33" borderId="11" xfId="0" applyFont="1" applyFill="1" applyBorder="1" applyAlignment="1">
      <alignment horizontal="left" vertical="center"/>
    </xf>
    <xf numFmtId="0" fontId="57" fillId="33" borderId="11" xfId="0" applyFont="1" applyFill="1" applyBorder="1" applyAlignment="1">
      <alignment vertical="center" wrapText="1"/>
    </xf>
    <xf numFmtId="41" fontId="57" fillId="33" borderId="11" xfId="51" applyNumberFormat="1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8" fillId="33" borderId="11" xfId="0" applyFont="1" applyFill="1" applyBorder="1" applyAlignment="1">
      <alignment horizontal="left" vertical="center"/>
    </xf>
    <xf numFmtId="0" fontId="58" fillId="33" borderId="11" xfId="0" applyFont="1" applyFill="1" applyBorder="1" applyAlignment="1">
      <alignment vertical="center" wrapText="1"/>
    </xf>
    <xf numFmtId="41" fontId="58" fillId="33" borderId="11" xfId="51" applyNumberFormat="1" applyFont="1" applyFill="1" applyBorder="1" applyAlignment="1">
      <alignment vertical="center"/>
    </xf>
    <xf numFmtId="41" fontId="58" fillId="33" borderId="11" xfId="51" applyNumberFormat="1" applyFont="1" applyFill="1" applyBorder="1" applyAlignment="1">
      <alignment vertical="center" wrapText="1"/>
    </xf>
    <xf numFmtId="41" fontId="60" fillId="33" borderId="11" xfId="51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left" vertical="center" wrapText="1"/>
    </xf>
    <xf numFmtId="41" fontId="12" fillId="0" borderId="13" xfId="0" applyNumberFormat="1" applyFont="1" applyFill="1" applyBorder="1" applyAlignment="1">
      <alignment horizontal="center" vertical="center" wrapText="1"/>
    </xf>
    <xf numFmtId="191" fontId="12" fillId="0" borderId="11" xfId="51" applyNumberFormat="1" applyFont="1" applyFill="1" applyBorder="1" applyAlignment="1">
      <alignment horizontal="center" vertical="center" wrapText="1"/>
    </xf>
    <xf numFmtId="41" fontId="57" fillId="0" borderId="11" xfId="51" applyNumberFormat="1" applyFont="1" applyFill="1" applyBorder="1" applyAlignment="1">
      <alignment vertical="center" wrapText="1"/>
    </xf>
    <xf numFmtId="41" fontId="57" fillId="0" borderId="11" xfId="51" applyNumberFormat="1" applyFont="1" applyFill="1" applyBorder="1" applyAlignment="1">
      <alignment vertical="center"/>
    </xf>
    <xf numFmtId="41" fontId="58" fillId="0" borderId="11" xfId="51" applyNumberFormat="1" applyFont="1" applyFill="1" applyBorder="1" applyAlignment="1">
      <alignment vertical="center" wrapText="1"/>
    </xf>
    <xf numFmtId="41" fontId="57" fillId="0" borderId="11" xfId="51" applyNumberFormat="1" applyFont="1" applyBorder="1" applyAlignment="1">
      <alignment vertical="center"/>
    </xf>
    <xf numFmtId="41" fontId="58" fillId="0" borderId="11" xfId="51" applyNumberFormat="1" applyFont="1" applyBorder="1" applyAlignment="1">
      <alignment vertical="center"/>
    </xf>
    <xf numFmtId="41" fontId="58" fillId="0" borderId="11" xfId="51" applyNumberFormat="1" applyFont="1" applyFill="1" applyBorder="1" applyAlignment="1">
      <alignment vertical="center"/>
    </xf>
    <xf numFmtId="191" fontId="56" fillId="0" borderId="11" xfId="51" applyNumberFormat="1" applyFont="1" applyBorder="1" applyAlignment="1">
      <alignment vertical="center"/>
    </xf>
    <xf numFmtId="0" fontId="57" fillId="33" borderId="11" xfId="0" applyFont="1" applyFill="1" applyBorder="1" applyAlignment="1">
      <alignment vertical="center" wrapText="1"/>
    </xf>
    <xf numFmtId="41" fontId="12" fillId="0" borderId="11" xfId="51" applyNumberFormat="1" applyFont="1" applyFill="1" applyBorder="1" applyAlignment="1">
      <alignment vertical="center"/>
    </xf>
    <xf numFmtId="41" fontId="12" fillId="0" borderId="11" xfId="51" applyNumberFormat="1" applyFont="1" applyFill="1" applyBorder="1" applyAlignment="1">
      <alignment vertical="center" wrapText="1"/>
    </xf>
    <xf numFmtId="0" fontId="0" fillId="0" borderId="0" xfId="40" applyFont="1" applyAlignment="1">
      <alignment horizontal="left" vertical="center"/>
      <protection/>
    </xf>
    <xf numFmtId="49" fontId="2" fillId="0" borderId="0" xfId="40" applyNumberFormat="1" applyFont="1" applyAlignment="1">
      <alignment vertical="center" wrapText="1"/>
      <protection/>
    </xf>
    <xf numFmtId="49" fontId="2" fillId="0" borderId="0" xfId="40" applyNumberFormat="1" applyFont="1" applyAlignment="1">
      <alignment horizontal="center" vertical="center" wrapText="1"/>
      <protection/>
    </xf>
    <xf numFmtId="0" fontId="0" fillId="0" borderId="0" xfId="40" applyAlignment="1">
      <alignment vertical="center"/>
      <protection/>
    </xf>
    <xf numFmtId="49" fontId="3" fillId="0" borderId="0" xfId="40" applyNumberFormat="1" applyFont="1" applyAlignment="1">
      <alignment horizontal="center" vertical="center" wrapText="1"/>
      <protection/>
    </xf>
    <xf numFmtId="0" fontId="19" fillId="0" borderId="0" xfId="40" applyFont="1" applyAlignment="1">
      <alignment vertical="center"/>
      <protection/>
    </xf>
    <xf numFmtId="0" fontId="20" fillId="0" borderId="0" xfId="40" applyFont="1" applyAlignment="1">
      <alignment horizontal="left" vertical="center"/>
      <protection/>
    </xf>
    <xf numFmtId="0" fontId="20" fillId="0" borderId="0" xfId="40" applyFont="1" applyAlignment="1">
      <alignment horizontal="left" vertical="center" shrinkToFit="1"/>
      <protection/>
    </xf>
    <xf numFmtId="0" fontId="0" fillId="0" borderId="0" xfId="40" applyFont="1" applyAlignment="1">
      <alignment vertical="center"/>
      <protection/>
    </xf>
    <xf numFmtId="0" fontId="5" fillId="0" borderId="0" xfId="40" applyFont="1" applyAlignment="1">
      <alignment horizontal="left" vertical="center"/>
      <protection/>
    </xf>
    <xf numFmtId="0" fontId="5" fillId="0" borderId="0" xfId="40" applyFont="1" applyAlignment="1">
      <alignment horizontal="right" vertical="center"/>
      <protection/>
    </xf>
    <xf numFmtId="0" fontId="0" fillId="0" borderId="0" xfId="40" applyFont="1" applyAlignment="1">
      <alignment horizontal="left" vertical="center"/>
      <protection/>
    </xf>
    <xf numFmtId="0" fontId="15" fillId="0" borderId="0" xfId="40" applyFont="1" applyAlignment="1">
      <alignment horizontal="center" vertical="center"/>
      <protection/>
    </xf>
    <xf numFmtId="0" fontId="18" fillId="0" borderId="0" xfId="40" applyFont="1" applyAlignment="1">
      <alignment horizontal="center" vertical="center"/>
      <protection/>
    </xf>
    <xf numFmtId="0" fontId="4" fillId="0" borderId="0" xfId="0" applyNumberFormat="1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7" fillId="33" borderId="0" xfId="0" applyFont="1" applyFill="1" applyAlignment="1">
      <alignment horizontal="right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&#65306;&#20849;&#21644;&#38215;2018&#24180;&#25919;&#24220;&#24615;&#22522;&#37329;&#39044;&#31639;&#25910;&#25903;&#39044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金封面"/>
      <sheetName val="基金收入"/>
      <sheetName val="基金支出"/>
    </sheetNames>
    <sheetDataSet>
      <sheetData sheetId="1">
        <row r="25">
          <cell r="E25">
            <v>53981.619577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zoomScalePageLayoutView="0" workbookViewId="0" topLeftCell="A1">
      <selection activeCell="P15" sqref="P15"/>
    </sheetView>
  </sheetViews>
  <sheetFormatPr defaultColWidth="9.00390625" defaultRowHeight="14.25"/>
  <cols>
    <col min="1" max="1" width="9.00390625" style="64" customWidth="1"/>
    <col min="2" max="2" width="10.375" style="64" customWidth="1"/>
    <col min="3" max="3" width="8.375" style="64" customWidth="1"/>
    <col min="4" max="10" width="9.00390625" style="64" customWidth="1"/>
    <col min="11" max="16384" width="9.00390625" style="1" customWidth="1"/>
  </cols>
  <sheetData>
    <row r="1" spans="1:6" ht="21.75" customHeight="1">
      <c r="A1" s="72" t="s">
        <v>99</v>
      </c>
      <c r="B1" s="72"/>
      <c r="C1" s="72"/>
      <c r="D1" s="62"/>
      <c r="E1" s="63"/>
      <c r="F1" s="63"/>
    </row>
    <row r="2" spans="1:4" ht="15.75" customHeight="1">
      <c r="A2" s="72"/>
      <c r="B2" s="72"/>
      <c r="C2" s="72"/>
      <c r="D2" s="62"/>
    </row>
    <row r="3" spans="1:4" ht="15.75" customHeight="1">
      <c r="A3" s="61"/>
      <c r="B3" s="61"/>
      <c r="C3" s="61"/>
      <c r="D3" s="62"/>
    </row>
    <row r="4" spans="1:4" ht="15.75" customHeight="1">
      <c r="A4" s="61"/>
      <c r="B4" s="61"/>
      <c r="C4" s="61"/>
      <c r="D4" s="62"/>
    </row>
    <row r="5" spans="1:4" ht="15.75" customHeight="1">
      <c r="A5" s="61"/>
      <c r="B5" s="61"/>
      <c r="C5" s="61"/>
      <c r="D5" s="62"/>
    </row>
    <row r="6" spans="1:3" ht="15.75">
      <c r="A6" s="65"/>
      <c r="B6" s="65"/>
      <c r="C6" s="65"/>
    </row>
    <row r="7" spans="1:3" ht="15.75">
      <c r="A7" s="65"/>
      <c r="B7" s="65"/>
      <c r="C7" s="65"/>
    </row>
    <row r="8" spans="1:3" ht="15.75">
      <c r="A8" s="65"/>
      <c r="B8" s="65"/>
      <c r="C8" s="65"/>
    </row>
    <row r="9" spans="1:10" ht="22.5">
      <c r="A9" s="73" t="s">
        <v>98</v>
      </c>
      <c r="B9" s="73"/>
      <c r="C9" s="73"/>
      <c r="D9" s="73"/>
      <c r="E9" s="73"/>
      <c r="F9" s="73"/>
      <c r="G9" s="73"/>
      <c r="H9" s="73"/>
      <c r="I9" s="73"/>
      <c r="J9" s="73"/>
    </row>
    <row r="11" spans="1:10" ht="25.5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0" ht="18.75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24.7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24.75" customHeight="1">
      <c r="A14" s="66"/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24.75" customHeight="1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8.75">
      <c r="A16" s="66"/>
      <c r="B16" s="66"/>
      <c r="C16" s="67"/>
      <c r="D16" s="66"/>
      <c r="F16" s="66"/>
      <c r="G16" s="68"/>
      <c r="H16" s="68"/>
      <c r="I16" s="68"/>
      <c r="J16" s="66"/>
    </row>
    <row r="17" spans="1:10" ht="18.75">
      <c r="A17" s="66"/>
      <c r="B17" s="66"/>
      <c r="C17" s="67"/>
      <c r="D17" s="66"/>
      <c r="F17" s="66"/>
      <c r="G17" s="68"/>
      <c r="H17" s="68"/>
      <c r="I17" s="68"/>
      <c r="J17" s="66"/>
    </row>
    <row r="18" spans="1:10" ht="18.75">
      <c r="A18" s="66"/>
      <c r="B18" s="66"/>
      <c r="C18" s="67"/>
      <c r="D18" s="66"/>
      <c r="F18" s="66"/>
      <c r="G18" s="68"/>
      <c r="H18" s="68"/>
      <c r="I18" s="68"/>
      <c r="J18" s="66"/>
    </row>
    <row r="19" spans="1:10" ht="18.75">
      <c r="A19" s="66"/>
      <c r="B19" s="66"/>
      <c r="C19" s="66"/>
      <c r="D19" s="66"/>
      <c r="E19" s="66"/>
      <c r="F19" s="66"/>
      <c r="G19" s="66"/>
      <c r="H19" s="66"/>
      <c r="I19" s="66"/>
      <c r="J19" s="66"/>
    </row>
    <row r="20" spans="1:10" s="29" customFormat="1" ht="18.75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0" ht="18.75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0" ht="18.75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0" ht="14.25">
      <c r="A23" s="69"/>
      <c r="B23" s="70" t="s">
        <v>96</v>
      </c>
      <c r="C23" s="69"/>
      <c r="D23" s="69"/>
      <c r="E23" s="69"/>
      <c r="F23" s="69"/>
      <c r="G23" s="69"/>
      <c r="H23" s="69"/>
      <c r="I23" s="71" t="s">
        <v>97</v>
      </c>
      <c r="J23" s="69"/>
    </row>
  </sheetData>
  <sheetProtection/>
  <mergeCells count="3">
    <mergeCell ref="A1:C2"/>
    <mergeCell ref="A9:J9"/>
    <mergeCell ref="A11:J11"/>
  </mergeCells>
  <printOptions horizontalCentered="1"/>
  <pageMargins left="0" right="0.39" top="0.8661417322834646" bottom="0.98425196850393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9" sqref="G9"/>
    </sheetView>
  </sheetViews>
  <sheetFormatPr defaultColWidth="9.00390625" defaultRowHeight="14.25"/>
  <cols>
    <col min="1" max="1" width="11.375" style="2" bestFit="1" customWidth="1"/>
    <col min="2" max="2" width="31.75390625" style="2" customWidth="1"/>
    <col min="3" max="3" width="12.50390625" style="2" customWidth="1"/>
    <col min="4" max="4" width="12.375" style="2" customWidth="1"/>
    <col min="5" max="5" width="14.625" style="2" customWidth="1"/>
    <col min="6" max="16384" width="9.00390625" style="2" customWidth="1"/>
  </cols>
  <sheetData>
    <row r="1" ht="14.25">
      <c r="A1" s="11" t="s">
        <v>2</v>
      </c>
    </row>
    <row r="2" spans="1:7" ht="25.5">
      <c r="A2" s="75" t="s">
        <v>90</v>
      </c>
      <c r="B2" s="75"/>
      <c r="C2" s="75"/>
      <c r="D2" s="75"/>
      <c r="E2" s="75"/>
      <c r="F2" s="12"/>
      <c r="G2" s="12"/>
    </row>
    <row r="3" ht="22.5" customHeight="1">
      <c r="E3" s="81" t="s">
        <v>100</v>
      </c>
    </row>
    <row r="4" spans="1:5" s="14" customFormat="1" ht="33.75" customHeight="1">
      <c r="A4" s="13" t="s">
        <v>4</v>
      </c>
      <c r="B4" s="13" t="s">
        <v>5</v>
      </c>
      <c r="C4" s="5" t="s">
        <v>92</v>
      </c>
      <c r="D4" s="49" t="s">
        <v>93</v>
      </c>
      <c r="E4" s="50" t="s">
        <v>94</v>
      </c>
    </row>
    <row r="5" spans="1:5" ht="19.5" customHeight="1">
      <c r="A5" s="15" t="s">
        <v>0</v>
      </c>
      <c r="B5" s="16"/>
      <c r="C5" s="6">
        <f>C6+C7+C9+C8+C10+C13+C14</f>
        <v>5174</v>
      </c>
      <c r="D5" s="6">
        <f>D6+D7+D9+D8+D10+D13+D14</f>
        <v>43666</v>
      </c>
      <c r="E5" s="6">
        <f>E6+E7+E9+E8+E10+E13+E14</f>
        <v>43666</v>
      </c>
    </row>
    <row r="6" spans="1:5" ht="19.5" customHeight="1">
      <c r="A6" s="18">
        <v>1030119</v>
      </c>
      <c r="B6" s="19" t="s">
        <v>6</v>
      </c>
      <c r="C6" s="7"/>
      <c r="D6" s="8"/>
      <c r="E6" s="8"/>
    </row>
    <row r="7" spans="1:5" ht="19.5" customHeight="1">
      <c r="A7" s="18">
        <v>1030144</v>
      </c>
      <c r="B7" s="19" t="s">
        <v>7</v>
      </c>
      <c r="C7" s="7"/>
      <c r="D7" s="9"/>
      <c r="E7" s="9"/>
    </row>
    <row r="8" spans="1:5" ht="19.5" customHeight="1">
      <c r="A8" s="18">
        <v>1030147</v>
      </c>
      <c r="B8" s="19" t="s">
        <v>9</v>
      </c>
      <c r="C8" s="7"/>
      <c r="D8" s="9"/>
      <c r="E8" s="9"/>
    </row>
    <row r="9" spans="1:5" ht="19.5" customHeight="1">
      <c r="A9" s="18">
        <v>1030148</v>
      </c>
      <c r="B9" s="19" t="s">
        <v>8</v>
      </c>
      <c r="C9" s="60">
        <v>4958</v>
      </c>
      <c r="D9" s="59">
        <v>42866</v>
      </c>
      <c r="E9" s="59">
        <v>42866</v>
      </c>
    </row>
    <row r="10" spans="1:5" ht="19.5" customHeight="1">
      <c r="A10" s="18">
        <v>1030155</v>
      </c>
      <c r="B10" s="19" t="s">
        <v>11</v>
      </c>
      <c r="C10" s="7">
        <f>SUM(C11:C12)</f>
        <v>0</v>
      </c>
      <c r="D10" s="9">
        <f>SUM(D11:D12)</f>
        <v>0</v>
      </c>
      <c r="E10" s="7">
        <f>SUM(E11:E12)</f>
        <v>0</v>
      </c>
    </row>
    <row r="11" spans="1:5" ht="19.5" customHeight="1">
      <c r="A11" s="21">
        <v>103015501</v>
      </c>
      <c r="B11" s="20" t="s">
        <v>14</v>
      </c>
      <c r="C11" s="7"/>
      <c r="D11" s="9"/>
      <c r="E11" s="9"/>
    </row>
    <row r="12" spans="1:5" ht="19.5" customHeight="1">
      <c r="A12" s="21">
        <v>103015502</v>
      </c>
      <c r="B12" s="20" t="s">
        <v>15</v>
      </c>
      <c r="C12" s="7"/>
      <c r="D12" s="9"/>
      <c r="E12" s="9"/>
    </row>
    <row r="13" spans="1:5" ht="19.5" customHeight="1">
      <c r="A13" s="18">
        <v>1030156</v>
      </c>
      <c r="B13" s="19" t="s">
        <v>10</v>
      </c>
      <c r="C13" s="7"/>
      <c r="D13" s="9"/>
      <c r="E13" s="9"/>
    </row>
    <row r="14" spans="1:5" ht="35.25" customHeight="1">
      <c r="A14" s="18">
        <v>1030178</v>
      </c>
      <c r="B14" s="19" t="s">
        <v>88</v>
      </c>
      <c r="C14" s="7">
        <v>216</v>
      </c>
      <c r="D14" s="9">
        <v>800</v>
      </c>
      <c r="E14" s="9">
        <v>800</v>
      </c>
    </row>
    <row r="15" spans="1:5" ht="19.5" customHeight="1">
      <c r="A15" s="17" t="s">
        <v>67</v>
      </c>
      <c r="B15" s="16"/>
      <c r="C15" s="59">
        <f>C16</f>
        <v>8730</v>
      </c>
      <c r="D15" s="59">
        <f>D16</f>
        <v>0</v>
      </c>
      <c r="E15" s="59">
        <f>E16</f>
        <v>8817.814885</v>
      </c>
    </row>
    <row r="16" spans="1:5" ht="19.5" customHeight="1">
      <c r="A16" s="18">
        <v>11004</v>
      </c>
      <c r="B16" s="19" t="s">
        <v>12</v>
      </c>
      <c r="C16" s="9">
        <f>C17+C18</f>
        <v>8730</v>
      </c>
      <c r="D16" s="9">
        <f>D17+D18</f>
        <v>0</v>
      </c>
      <c r="E16" s="9">
        <f>E17+E18</f>
        <v>8817.814885</v>
      </c>
    </row>
    <row r="17" spans="1:5" ht="29.25" customHeight="1">
      <c r="A17" s="21">
        <v>1100401</v>
      </c>
      <c r="B17" s="20" t="s">
        <v>13</v>
      </c>
      <c r="C17" s="9">
        <v>2540</v>
      </c>
      <c r="D17" s="9"/>
      <c r="E17" s="9">
        <v>2554.896837</v>
      </c>
    </row>
    <row r="18" spans="1:5" s="23" customFormat="1" ht="19.5" customHeight="1">
      <c r="A18" s="22">
        <v>1100499</v>
      </c>
      <c r="B18" s="22" t="s">
        <v>73</v>
      </c>
      <c r="C18" s="9">
        <v>6190</v>
      </c>
      <c r="D18" s="10"/>
      <c r="E18" s="9">
        <v>6262.918048</v>
      </c>
    </row>
    <row r="19" spans="1:5" ht="19.5" customHeight="1">
      <c r="A19" s="24" t="s">
        <v>68</v>
      </c>
      <c r="B19" s="18"/>
      <c r="C19" s="59">
        <f>C20</f>
        <v>1516</v>
      </c>
      <c r="D19" s="59">
        <f>D20</f>
        <v>0</v>
      </c>
      <c r="E19" s="59">
        <f>E20</f>
        <v>1515.804692</v>
      </c>
    </row>
    <row r="20" spans="1:5" ht="19.5" customHeight="1">
      <c r="A20" s="21">
        <v>1100802</v>
      </c>
      <c r="B20" s="25" t="s">
        <v>69</v>
      </c>
      <c r="C20" s="9">
        <v>1516</v>
      </c>
      <c r="D20" s="9">
        <v>0</v>
      </c>
      <c r="E20" s="9">
        <f>1497.804692+18</f>
        <v>1515.804692</v>
      </c>
    </row>
    <row r="21" spans="1:5" s="11" customFormat="1" ht="19.5" customHeight="1">
      <c r="A21" s="24" t="s">
        <v>16</v>
      </c>
      <c r="B21" s="20"/>
      <c r="C21" s="9"/>
      <c r="D21" s="9"/>
      <c r="E21" s="9">
        <f>E22</f>
        <v>0</v>
      </c>
    </row>
    <row r="22" spans="1:5" s="11" customFormat="1" ht="19.5" customHeight="1">
      <c r="A22" s="22">
        <v>1101102</v>
      </c>
      <c r="B22" s="25" t="s">
        <v>72</v>
      </c>
      <c r="C22" s="9"/>
      <c r="D22" s="9"/>
      <c r="E22" s="9"/>
    </row>
    <row r="23" spans="1:5" ht="19.5" customHeight="1">
      <c r="A23" s="24" t="s">
        <v>71</v>
      </c>
      <c r="B23" s="19"/>
      <c r="C23" s="9">
        <f>C24</f>
        <v>0</v>
      </c>
      <c r="D23" s="9">
        <f>D24</f>
        <v>0</v>
      </c>
      <c r="E23" s="9">
        <f>E24</f>
        <v>0</v>
      </c>
    </row>
    <row r="24" spans="1:5" s="11" customFormat="1" ht="19.5" customHeight="1">
      <c r="A24" s="21">
        <v>1100902</v>
      </c>
      <c r="B24" s="25" t="s">
        <v>70</v>
      </c>
      <c r="C24" s="9"/>
      <c r="D24" s="9"/>
      <c r="E24" s="9"/>
    </row>
    <row r="25" spans="1:5" s="26" customFormat="1" ht="19.5" customHeight="1">
      <c r="A25" s="76" t="s">
        <v>62</v>
      </c>
      <c r="B25" s="77"/>
      <c r="C25" s="59">
        <f>C5+C15+C19+C23+C21</f>
        <v>15420</v>
      </c>
      <c r="D25" s="59">
        <f>D5+D15+D19+D23+D21</f>
        <v>43666</v>
      </c>
      <c r="E25" s="59">
        <f>E5+E15+E19+E23+E21</f>
        <v>53999.619577</v>
      </c>
    </row>
    <row r="26" spans="2:5" s="26" customFormat="1" ht="18" customHeight="1">
      <c r="B26" s="27"/>
      <c r="C26" s="4"/>
      <c r="D26" s="4"/>
      <c r="E26" s="4"/>
    </row>
    <row r="27" spans="2:5" ht="20.25" customHeight="1">
      <c r="B27" s="28"/>
      <c r="C27" s="28"/>
      <c r="D27" s="28"/>
      <c r="E27" s="28"/>
    </row>
    <row r="28" spans="2:5" ht="14.25">
      <c r="B28" s="3"/>
      <c r="C28" s="3"/>
      <c r="D28" s="3"/>
      <c r="E28" s="3"/>
    </row>
  </sheetData>
  <sheetProtection/>
  <mergeCells count="2">
    <mergeCell ref="A2:E2"/>
    <mergeCell ref="A25:B25"/>
  </mergeCells>
  <printOptions horizontalCentered="1"/>
  <pageMargins left="0" right="0" top="0.4330708661417323" bottom="0.3937007874015748" header="0.15748031496062992" footer="0.1968503937007874"/>
  <pageSetup horizontalDpi="600" verticalDpi="600" orientation="portrait" paperSize="9" scale="95" r:id="rId3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"/>
    </sheetView>
  </sheetViews>
  <sheetFormatPr defaultColWidth="9.00390625" defaultRowHeight="14.25"/>
  <cols>
    <col min="1" max="1" width="9.00390625" style="31" customWidth="1"/>
    <col min="2" max="2" width="45.00390625" style="31" customWidth="1"/>
    <col min="3" max="5" width="11.00390625" style="31" customWidth="1"/>
    <col min="6" max="16384" width="9.00390625" style="31" customWidth="1"/>
  </cols>
  <sheetData>
    <row r="1" ht="14.25">
      <c r="A1" s="30" t="s">
        <v>3</v>
      </c>
    </row>
    <row r="2" spans="1:7" ht="22.5" customHeight="1">
      <c r="A2" s="78" t="s">
        <v>91</v>
      </c>
      <c r="B2" s="78"/>
      <c r="C2" s="78"/>
      <c r="D2" s="78"/>
      <c r="E2" s="78"/>
      <c r="F2" s="32"/>
      <c r="G2" s="32"/>
    </row>
    <row r="3" ht="16.5" customHeight="1">
      <c r="E3" s="82" t="s">
        <v>100</v>
      </c>
    </row>
    <row r="4" spans="1:5" s="34" customFormat="1" ht="36" customHeight="1">
      <c r="A4" s="33" t="s">
        <v>4</v>
      </c>
      <c r="B4" s="33" t="s">
        <v>5</v>
      </c>
      <c r="C4" s="5" t="s">
        <v>92</v>
      </c>
      <c r="D4" s="49" t="s">
        <v>93</v>
      </c>
      <c r="E4" s="50" t="s">
        <v>94</v>
      </c>
    </row>
    <row r="5" spans="1:5" s="38" customFormat="1" ht="30.75" customHeight="1">
      <c r="A5" s="35" t="s">
        <v>1</v>
      </c>
      <c r="B5" s="36"/>
      <c r="C5" s="37">
        <f>C6+C10+C18++C40+C44+C47+C57</f>
        <v>17183</v>
      </c>
      <c r="D5" s="37">
        <f>D6+D10+D18++D40+D44+D47+D57</f>
        <v>43666</v>
      </c>
      <c r="E5" s="51">
        <f>E6+E10+E18++E40+E44+E47+E57</f>
        <v>53999.619577000005</v>
      </c>
    </row>
    <row r="6" spans="1:5" s="42" customFormat="1" ht="19.5" customHeight="1">
      <c r="A6" s="39">
        <v>207</v>
      </c>
      <c r="B6" s="40" t="s">
        <v>17</v>
      </c>
      <c r="C6" s="41">
        <f>C7</f>
        <v>0</v>
      </c>
      <c r="D6" s="41">
        <f>D7</f>
        <v>0</v>
      </c>
      <c r="E6" s="52">
        <f>E7</f>
        <v>0</v>
      </c>
    </row>
    <row r="7" spans="1:5" s="42" customFormat="1" ht="31.5" customHeight="1">
      <c r="A7" s="39">
        <v>20707</v>
      </c>
      <c r="B7" s="40" t="s">
        <v>22</v>
      </c>
      <c r="C7" s="41">
        <f>C8+C9</f>
        <v>0</v>
      </c>
      <c r="D7" s="41">
        <f>D8+D9</f>
        <v>0</v>
      </c>
      <c r="E7" s="52">
        <f>E8+E9</f>
        <v>0</v>
      </c>
    </row>
    <row r="8" spans="1:5" s="38" customFormat="1" ht="19.5" customHeight="1">
      <c r="A8" s="43">
        <v>2070701</v>
      </c>
      <c r="B8" s="44" t="s">
        <v>23</v>
      </c>
      <c r="C8" s="45"/>
      <c r="D8" s="46"/>
      <c r="E8" s="53"/>
    </row>
    <row r="9" spans="1:5" s="38" customFormat="1" ht="19.5" customHeight="1">
      <c r="A9" s="43">
        <v>2070702</v>
      </c>
      <c r="B9" s="44" t="s">
        <v>24</v>
      </c>
      <c r="C9" s="45"/>
      <c r="D9" s="46"/>
      <c r="E9" s="53"/>
    </row>
    <row r="10" spans="1:5" s="42" customFormat="1" ht="19.5" customHeight="1">
      <c r="A10" s="39">
        <v>208</v>
      </c>
      <c r="B10" s="40" t="s">
        <v>19</v>
      </c>
      <c r="C10" s="41">
        <f>C11+C15</f>
        <v>5</v>
      </c>
      <c r="D10" s="41">
        <f>D11+D15</f>
        <v>0</v>
      </c>
      <c r="E10" s="52">
        <f>E11+E15</f>
        <v>5.901219</v>
      </c>
    </row>
    <row r="11" spans="1:5" s="42" customFormat="1" ht="19.5" customHeight="1">
      <c r="A11" s="39">
        <v>20822</v>
      </c>
      <c r="B11" s="40" t="s">
        <v>25</v>
      </c>
      <c r="C11" s="41">
        <f>SUM(C12:C14)</f>
        <v>5</v>
      </c>
      <c r="D11" s="41">
        <f>SUM(D12:D14)</f>
        <v>0</v>
      </c>
      <c r="E11" s="54">
        <f>SUM(E12:E14)</f>
        <v>5.901219</v>
      </c>
    </row>
    <row r="12" spans="1:5" s="38" customFormat="1" ht="19.5" customHeight="1">
      <c r="A12" s="43">
        <v>2082201</v>
      </c>
      <c r="B12" s="44" t="s">
        <v>64</v>
      </c>
      <c r="C12" s="45"/>
      <c r="D12" s="45"/>
      <c r="E12" s="55"/>
    </row>
    <row r="13" spans="1:5" s="38" customFormat="1" ht="19.5" customHeight="1">
      <c r="A13" s="43">
        <v>2082202</v>
      </c>
      <c r="B13" s="44" t="s">
        <v>26</v>
      </c>
      <c r="C13" s="45">
        <v>5</v>
      </c>
      <c r="D13" s="45"/>
      <c r="E13" s="55">
        <v>5.401219</v>
      </c>
    </row>
    <row r="14" spans="1:5" s="38" customFormat="1" ht="19.5" customHeight="1">
      <c r="A14" s="43">
        <v>2082299</v>
      </c>
      <c r="B14" s="44" t="s">
        <v>27</v>
      </c>
      <c r="C14" s="45"/>
      <c r="D14" s="45"/>
      <c r="E14" s="55">
        <v>0.5</v>
      </c>
    </row>
    <row r="15" spans="1:5" s="42" customFormat="1" ht="30.75" customHeight="1">
      <c r="A15" s="39">
        <v>20823</v>
      </c>
      <c r="B15" s="40" t="s">
        <v>28</v>
      </c>
      <c r="C15" s="41">
        <f>SUM(C16:C17)</f>
        <v>0</v>
      </c>
      <c r="D15" s="41">
        <f>SUM(D16:D17)</f>
        <v>0</v>
      </c>
      <c r="E15" s="54">
        <f>SUM(E16:E17)</f>
        <v>0</v>
      </c>
    </row>
    <row r="16" spans="1:5" s="38" customFormat="1" ht="19.5" customHeight="1">
      <c r="A16" s="43">
        <v>2082301</v>
      </c>
      <c r="B16" s="44" t="s">
        <v>64</v>
      </c>
      <c r="C16" s="45"/>
      <c r="D16" s="45"/>
      <c r="E16" s="55"/>
    </row>
    <row r="17" spans="1:5" s="38" customFormat="1" ht="19.5" customHeight="1">
      <c r="A17" s="43">
        <v>2082399</v>
      </c>
      <c r="B17" s="44" t="s">
        <v>29</v>
      </c>
      <c r="C17" s="45"/>
      <c r="D17" s="45"/>
      <c r="E17" s="55"/>
    </row>
    <row r="18" spans="1:5" s="42" customFormat="1" ht="19.5" customHeight="1">
      <c r="A18" s="39">
        <v>212</v>
      </c>
      <c r="B18" s="40" t="s">
        <v>20</v>
      </c>
      <c r="C18" s="41">
        <f>C19+C27+C31+C32+C35+C39</f>
        <v>17097</v>
      </c>
      <c r="D18" s="41">
        <f>D19+D27+D31+D32+D35+D39</f>
        <v>43599</v>
      </c>
      <c r="E18" s="52">
        <f>E19+E27+E31+E32+E35+E39</f>
        <v>53820.437594</v>
      </c>
    </row>
    <row r="19" spans="1:5" s="42" customFormat="1" ht="31.5" customHeight="1">
      <c r="A19" s="39">
        <v>21208</v>
      </c>
      <c r="B19" s="40" t="s">
        <v>30</v>
      </c>
      <c r="C19" s="41">
        <f>SUM(C20:C26)</f>
        <v>16981</v>
      </c>
      <c r="D19" s="41">
        <f>SUM(D20:D26)</f>
        <v>42866</v>
      </c>
      <c r="E19" s="52">
        <f>SUM(E20:E26)</f>
        <v>52737.388804</v>
      </c>
    </row>
    <row r="20" spans="1:5" s="38" customFormat="1" ht="19.5" customHeight="1">
      <c r="A20" s="43">
        <v>2120801</v>
      </c>
      <c r="B20" s="44" t="s">
        <v>31</v>
      </c>
      <c r="C20" s="45">
        <v>100</v>
      </c>
      <c r="D20" s="45"/>
      <c r="E20" s="56">
        <v>103.002805</v>
      </c>
    </row>
    <row r="21" spans="1:5" s="38" customFormat="1" ht="19.5" customHeight="1">
      <c r="A21" s="43">
        <v>2120802</v>
      </c>
      <c r="B21" s="44" t="s">
        <v>32</v>
      </c>
      <c r="C21" s="45"/>
      <c r="D21" s="45"/>
      <c r="E21" s="56"/>
    </row>
    <row r="22" spans="1:5" s="38" customFormat="1" ht="19.5" customHeight="1">
      <c r="A22" s="43">
        <v>2120803</v>
      </c>
      <c r="B22" s="44" t="s">
        <v>33</v>
      </c>
      <c r="C22" s="45">
        <v>2457</v>
      </c>
      <c r="D22" s="45"/>
      <c r="E22" s="57">
        <v>2457.3768370000003</v>
      </c>
    </row>
    <row r="23" spans="1:5" s="38" customFormat="1" ht="19.5" customHeight="1">
      <c r="A23" s="43">
        <v>2120804</v>
      </c>
      <c r="B23" s="44" t="s">
        <v>34</v>
      </c>
      <c r="C23" s="45">
        <v>4269</v>
      </c>
      <c r="D23" s="45"/>
      <c r="E23" s="57">
        <v>5737.58137</v>
      </c>
    </row>
    <row r="24" spans="1:5" s="38" customFormat="1" ht="19.5" customHeight="1">
      <c r="A24" s="43">
        <v>2120805</v>
      </c>
      <c r="B24" s="44" t="s">
        <v>35</v>
      </c>
      <c r="C24" s="45"/>
      <c r="D24" s="45"/>
      <c r="E24" s="56"/>
    </row>
    <row r="25" spans="1:5" s="38" customFormat="1" ht="19.5" customHeight="1">
      <c r="A25" s="43">
        <v>2120806</v>
      </c>
      <c r="B25" s="44" t="s">
        <v>36</v>
      </c>
      <c r="C25" s="45">
        <v>26</v>
      </c>
      <c r="D25" s="45"/>
      <c r="E25" s="56">
        <v>25.9231</v>
      </c>
    </row>
    <row r="26" spans="1:5" s="38" customFormat="1" ht="19.5" customHeight="1">
      <c r="A26" s="43">
        <v>2120899</v>
      </c>
      <c r="B26" s="44" t="s">
        <v>37</v>
      </c>
      <c r="C26" s="45">
        <v>10129</v>
      </c>
      <c r="D26" s="45">
        <v>42866</v>
      </c>
      <c r="E26" s="56">
        <f>44395.504692+18</f>
        <v>44413.504692</v>
      </c>
    </row>
    <row r="27" spans="1:5" s="42" customFormat="1" ht="30.75" customHeight="1">
      <c r="A27" s="39">
        <v>21209</v>
      </c>
      <c r="B27" s="40" t="s">
        <v>38</v>
      </c>
      <c r="C27" s="41">
        <f>SUM(C28:C30)</f>
        <v>0</v>
      </c>
      <c r="D27" s="41">
        <f>SUM(D28:D30)</f>
        <v>0</v>
      </c>
      <c r="E27" s="54">
        <f>SUM(E28:E30)</f>
        <v>0</v>
      </c>
    </row>
    <row r="28" spans="1:5" s="38" customFormat="1" ht="19.5" customHeight="1">
      <c r="A28" s="43">
        <v>2120901</v>
      </c>
      <c r="B28" s="44" t="s">
        <v>39</v>
      </c>
      <c r="C28" s="45"/>
      <c r="D28" s="45"/>
      <c r="E28" s="56"/>
    </row>
    <row r="29" spans="1:5" s="38" customFormat="1" ht="19.5" customHeight="1">
      <c r="A29" s="43">
        <v>2120902</v>
      </c>
      <c r="B29" s="44" t="s">
        <v>40</v>
      </c>
      <c r="C29" s="45"/>
      <c r="D29" s="45"/>
      <c r="E29" s="56"/>
    </row>
    <row r="30" spans="1:5" s="38" customFormat="1" ht="19.5" customHeight="1">
      <c r="A30" s="43">
        <v>2120999</v>
      </c>
      <c r="B30" s="44" t="s">
        <v>41</v>
      </c>
      <c r="C30" s="45"/>
      <c r="D30" s="45"/>
      <c r="E30" s="56"/>
    </row>
    <row r="31" spans="1:5" s="42" customFormat="1" ht="33" customHeight="1">
      <c r="A31" s="39">
        <v>21211</v>
      </c>
      <c r="B31" s="40" t="s">
        <v>42</v>
      </c>
      <c r="C31" s="41">
        <v>0</v>
      </c>
      <c r="D31" s="41">
        <v>0</v>
      </c>
      <c r="E31" s="54">
        <v>0</v>
      </c>
    </row>
    <row r="32" spans="1:5" s="42" customFormat="1" ht="30.75" customHeight="1">
      <c r="A32" s="39">
        <v>21212</v>
      </c>
      <c r="B32" s="40" t="s">
        <v>43</v>
      </c>
      <c r="C32" s="41">
        <f>SUM(C33:C34)</f>
        <v>0</v>
      </c>
      <c r="D32" s="41">
        <f>SUM(D33:D34)</f>
        <v>0</v>
      </c>
      <c r="E32" s="52">
        <f>SUM(E33:E34)</f>
        <v>0</v>
      </c>
    </row>
    <row r="33" spans="1:5" s="38" customFormat="1" ht="19.5" customHeight="1">
      <c r="A33" s="43">
        <v>2121202</v>
      </c>
      <c r="B33" s="44" t="s">
        <v>44</v>
      </c>
      <c r="C33" s="45"/>
      <c r="D33" s="45"/>
      <c r="E33" s="55"/>
    </row>
    <row r="34" spans="1:5" s="38" customFormat="1" ht="19.5" customHeight="1">
      <c r="A34" s="43">
        <v>2121203</v>
      </c>
      <c r="B34" s="44" t="s">
        <v>45</v>
      </c>
      <c r="C34" s="45"/>
      <c r="D34" s="45"/>
      <c r="E34" s="55"/>
    </row>
    <row r="35" spans="1:5" s="42" customFormat="1" ht="33.75" customHeight="1">
      <c r="A35" s="39">
        <v>21213</v>
      </c>
      <c r="B35" s="58" t="s">
        <v>95</v>
      </c>
      <c r="C35" s="41">
        <f>SUM(C36:C38)</f>
        <v>0</v>
      </c>
      <c r="D35" s="41">
        <f>SUM(D36:D38)</f>
        <v>0</v>
      </c>
      <c r="E35" s="54">
        <f>SUM(E36:E38)</f>
        <v>350.04879</v>
      </c>
    </row>
    <row r="36" spans="1:5" s="38" customFormat="1" ht="19.5" customHeight="1">
      <c r="A36" s="43">
        <v>2121301</v>
      </c>
      <c r="B36" s="44" t="s">
        <v>39</v>
      </c>
      <c r="C36" s="45"/>
      <c r="D36" s="45"/>
      <c r="E36" s="55"/>
    </row>
    <row r="37" spans="1:5" s="38" customFormat="1" ht="19.5" customHeight="1">
      <c r="A37" s="43">
        <v>2121302</v>
      </c>
      <c r="B37" s="44" t="s">
        <v>40</v>
      </c>
      <c r="C37" s="45"/>
      <c r="D37" s="45"/>
      <c r="E37" s="55">
        <v>0.04879</v>
      </c>
    </row>
    <row r="38" spans="1:5" s="38" customFormat="1" ht="19.5" customHeight="1">
      <c r="A38" s="43">
        <v>2121399</v>
      </c>
      <c r="B38" s="44" t="s">
        <v>46</v>
      </c>
      <c r="C38" s="45"/>
      <c r="D38" s="45"/>
      <c r="E38" s="55">
        <v>350</v>
      </c>
    </row>
    <row r="39" spans="1:5" s="42" customFormat="1" ht="32.25" customHeight="1">
      <c r="A39" s="39">
        <v>21214</v>
      </c>
      <c r="B39" s="40" t="s">
        <v>47</v>
      </c>
      <c r="C39" s="47">
        <v>116</v>
      </c>
      <c r="D39" s="41">
        <f>800-67</f>
        <v>733</v>
      </c>
      <c r="E39" s="41">
        <f>800-67</f>
        <v>733</v>
      </c>
    </row>
    <row r="40" spans="1:5" s="42" customFormat="1" ht="19.5" customHeight="1">
      <c r="A40" s="39">
        <v>213</v>
      </c>
      <c r="B40" s="40" t="s">
        <v>21</v>
      </c>
      <c r="C40" s="41">
        <f>C41</f>
        <v>0</v>
      </c>
      <c r="D40" s="41">
        <f>D41</f>
        <v>0</v>
      </c>
      <c r="E40" s="41">
        <f>E41</f>
        <v>0</v>
      </c>
    </row>
    <row r="41" spans="1:5" s="42" customFormat="1" ht="33" customHeight="1">
      <c r="A41" s="39">
        <v>21366</v>
      </c>
      <c r="B41" s="40" t="s">
        <v>48</v>
      </c>
      <c r="C41" s="45">
        <f>SUM(C42:C43)</f>
        <v>0</v>
      </c>
      <c r="D41" s="45">
        <f>SUM(D42:D43)</f>
        <v>0</v>
      </c>
      <c r="E41" s="45">
        <f>SUM(E42:E43)</f>
        <v>0</v>
      </c>
    </row>
    <row r="42" spans="1:5" s="38" customFormat="1" ht="19.5" customHeight="1">
      <c r="A42" s="43">
        <v>2136601</v>
      </c>
      <c r="B42" s="44" t="s">
        <v>26</v>
      </c>
      <c r="C42" s="45"/>
      <c r="D42" s="45"/>
      <c r="E42" s="56"/>
    </row>
    <row r="43" spans="1:5" s="38" customFormat="1" ht="19.5" customHeight="1">
      <c r="A43" s="43">
        <v>2136699</v>
      </c>
      <c r="B43" s="44" t="s">
        <v>49</v>
      </c>
      <c r="C43" s="45"/>
      <c r="D43" s="45"/>
      <c r="E43" s="56"/>
    </row>
    <row r="44" spans="1:5" s="42" customFormat="1" ht="19.5" customHeight="1">
      <c r="A44" s="39">
        <v>215</v>
      </c>
      <c r="B44" s="40" t="s">
        <v>50</v>
      </c>
      <c r="C44" s="41">
        <f aca="true" t="shared" si="0" ref="C44:E45">C45</f>
        <v>0</v>
      </c>
      <c r="D44" s="41">
        <f t="shared" si="0"/>
        <v>0</v>
      </c>
      <c r="E44" s="41">
        <f t="shared" si="0"/>
        <v>0</v>
      </c>
    </row>
    <row r="45" spans="1:5" s="42" customFormat="1" ht="30.75" customHeight="1">
      <c r="A45" s="39">
        <v>21561</v>
      </c>
      <c r="B45" s="40" t="s">
        <v>51</v>
      </c>
      <c r="C45" s="41">
        <f t="shared" si="0"/>
        <v>0</v>
      </c>
      <c r="D45" s="41">
        <f t="shared" si="0"/>
        <v>0</v>
      </c>
      <c r="E45" s="41">
        <f t="shared" si="0"/>
        <v>0</v>
      </c>
    </row>
    <row r="46" spans="1:5" s="38" customFormat="1" ht="31.5" customHeight="1">
      <c r="A46" s="43">
        <v>2156199</v>
      </c>
      <c r="B46" s="44" t="s">
        <v>65</v>
      </c>
      <c r="C46" s="45"/>
      <c r="D46" s="45"/>
      <c r="E46" s="56"/>
    </row>
    <row r="47" spans="1:5" s="42" customFormat="1" ht="19.5" customHeight="1">
      <c r="A47" s="39">
        <v>229</v>
      </c>
      <c r="B47" s="40" t="s">
        <v>52</v>
      </c>
      <c r="C47" s="41">
        <f>C48+C49+C51</f>
        <v>81</v>
      </c>
      <c r="D47" s="41">
        <f>D48+D49+D51</f>
        <v>0</v>
      </c>
      <c r="E47" s="52">
        <f>E48+E49+E51</f>
        <v>106.28076399999999</v>
      </c>
    </row>
    <row r="48" spans="1:5" s="42" customFormat="1" ht="25.5" customHeight="1">
      <c r="A48" s="39">
        <v>22904</v>
      </c>
      <c r="B48" s="40" t="s">
        <v>66</v>
      </c>
      <c r="C48" s="41"/>
      <c r="D48" s="41"/>
      <c r="E48" s="52"/>
    </row>
    <row r="49" spans="1:5" s="42" customFormat="1" ht="36" customHeight="1">
      <c r="A49" s="39">
        <v>22908</v>
      </c>
      <c r="B49" s="40" t="s">
        <v>53</v>
      </c>
      <c r="C49" s="41">
        <f>C50</f>
        <v>0</v>
      </c>
      <c r="D49" s="41">
        <f>D50</f>
        <v>0</v>
      </c>
      <c r="E49" s="52">
        <f>E50</f>
        <v>0</v>
      </c>
    </row>
    <row r="50" spans="1:5" s="38" customFormat="1" ht="33" customHeight="1">
      <c r="A50" s="43">
        <v>2290804</v>
      </c>
      <c r="B50" s="44" t="s">
        <v>54</v>
      </c>
      <c r="C50" s="45"/>
      <c r="D50" s="45"/>
      <c r="E50" s="56"/>
    </row>
    <row r="51" spans="1:5" s="42" customFormat="1" ht="19.5" customHeight="1">
      <c r="A51" s="39">
        <v>22960</v>
      </c>
      <c r="B51" s="40" t="s">
        <v>55</v>
      </c>
      <c r="C51" s="41">
        <f>SUM(C52:C56)</f>
        <v>81</v>
      </c>
      <c r="D51" s="41">
        <f>SUM(D52:D56)</f>
        <v>0</v>
      </c>
      <c r="E51" s="54">
        <f>SUM(E52:E56)</f>
        <v>106.28076399999999</v>
      </c>
    </row>
    <row r="52" spans="1:5" s="38" customFormat="1" ht="19.5" customHeight="1">
      <c r="A52" s="43">
        <v>2296002</v>
      </c>
      <c r="B52" s="44" t="s">
        <v>56</v>
      </c>
      <c r="C52" s="45">
        <v>81</v>
      </c>
      <c r="D52" s="45"/>
      <c r="E52" s="56">
        <v>103.0217</v>
      </c>
    </row>
    <row r="53" spans="1:5" s="38" customFormat="1" ht="19.5" customHeight="1">
      <c r="A53" s="43">
        <v>2296003</v>
      </c>
      <c r="B53" s="44" t="s">
        <v>57</v>
      </c>
      <c r="C53" s="45"/>
      <c r="D53" s="45"/>
      <c r="E53" s="56">
        <v>2</v>
      </c>
    </row>
    <row r="54" spans="1:5" s="38" customFormat="1" ht="19.5" customHeight="1">
      <c r="A54" s="43">
        <v>2296004</v>
      </c>
      <c r="B54" s="44" t="s">
        <v>58</v>
      </c>
      <c r="C54" s="45"/>
      <c r="D54" s="45"/>
      <c r="E54" s="56"/>
    </row>
    <row r="55" spans="1:5" s="38" customFormat="1" ht="19.5" customHeight="1">
      <c r="A55" s="43">
        <v>2296006</v>
      </c>
      <c r="B55" s="44" t="s">
        <v>59</v>
      </c>
      <c r="C55" s="45"/>
      <c r="D55" s="45"/>
      <c r="E55" s="56">
        <v>1.259064</v>
      </c>
    </row>
    <row r="56" spans="1:5" s="38" customFormat="1" ht="19.5" customHeight="1">
      <c r="A56" s="43">
        <v>2296099</v>
      </c>
      <c r="B56" s="44" t="s">
        <v>60</v>
      </c>
      <c r="C56" s="45"/>
      <c r="D56" s="45"/>
      <c r="E56" s="56"/>
    </row>
    <row r="57" spans="1:5" s="42" customFormat="1" ht="19.5" customHeight="1">
      <c r="A57" s="39">
        <v>232</v>
      </c>
      <c r="B57" s="40" t="s">
        <v>80</v>
      </c>
      <c r="C57" s="41">
        <f>C58</f>
        <v>0</v>
      </c>
      <c r="D57" s="41">
        <f>D58</f>
        <v>67</v>
      </c>
      <c r="E57" s="41">
        <f>E58</f>
        <v>67</v>
      </c>
    </row>
    <row r="58" spans="1:5" s="38" customFormat="1" ht="19.5" customHeight="1">
      <c r="A58" s="39">
        <v>23204</v>
      </c>
      <c r="B58" s="40" t="s">
        <v>81</v>
      </c>
      <c r="C58" s="45">
        <f>SUM(C59:C65)</f>
        <v>0</v>
      </c>
      <c r="D58" s="45">
        <f>SUM(D59:D65)</f>
        <v>67</v>
      </c>
      <c r="E58" s="45">
        <f>SUM(E59:E65)</f>
        <v>67</v>
      </c>
    </row>
    <row r="59" spans="1:5" s="38" customFormat="1" ht="19.5" customHeight="1">
      <c r="A59" s="43">
        <v>2320404</v>
      </c>
      <c r="B59" s="44" t="s">
        <v>82</v>
      </c>
      <c r="C59" s="45"/>
      <c r="D59" s="45"/>
      <c r="E59" s="56"/>
    </row>
    <row r="60" spans="1:5" s="38" customFormat="1" ht="19.5" customHeight="1">
      <c r="A60" s="43">
        <v>2320410</v>
      </c>
      <c r="B60" s="44" t="s">
        <v>83</v>
      </c>
      <c r="C60" s="45"/>
      <c r="D60" s="45"/>
      <c r="E60" s="56"/>
    </row>
    <row r="61" spans="1:5" s="38" customFormat="1" ht="19.5" customHeight="1">
      <c r="A61" s="43">
        <v>2320411</v>
      </c>
      <c r="B61" s="44" t="s">
        <v>89</v>
      </c>
      <c r="C61" s="45"/>
      <c r="D61" s="45">
        <v>67</v>
      </c>
      <c r="E61" s="56">
        <v>67</v>
      </c>
    </row>
    <row r="62" spans="1:5" s="38" customFormat="1" ht="19.5" customHeight="1">
      <c r="A62" s="43">
        <v>2320413</v>
      </c>
      <c r="B62" s="44" t="s">
        <v>84</v>
      </c>
      <c r="C62" s="45"/>
      <c r="D62" s="45"/>
      <c r="E62" s="56"/>
    </row>
    <row r="63" spans="1:5" s="38" customFormat="1" ht="19.5" customHeight="1">
      <c r="A63" s="43">
        <v>2320415</v>
      </c>
      <c r="B63" s="44" t="s">
        <v>85</v>
      </c>
      <c r="C63" s="45"/>
      <c r="D63" s="45"/>
      <c r="E63" s="56"/>
    </row>
    <row r="64" spans="1:5" s="38" customFormat="1" ht="19.5" customHeight="1">
      <c r="A64" s="43">
        <v>2320420</v>
      </c>
      <c r="B64" s="44" t="s">
        <v>86</v>
      </c>
      <c r="C64" s="45"/>
      <c r="D64" s="45"/>
      <c r="E64" s="56"/>
    </row>
    <row r="65" spans="1:5" s="38" customFormat="1" ht="19.5" customHeight="1">
      <c r="A65" s="43">
        <v>2320499</v>
      </c>
      <c r="B65" s="44" t="s">
        <v>87</v>
      </c>
      <c r="C65" s="45"/>
      <c r="D65" s="45"/>
      <c r="E65" s="56"/>
    </row>
    <row r="66" spans="1:5" s="42" customFormat="1" ht="19.5" customHeight="1">
      <c r="A66" s="39" t="s">
        <v>74</v>
      </c>
      <c r="B66" s="40"/>
      <c r="C66" s="41">
        <f>C67</f>
        <v>0</v>
      </c>
      <c r="D66" s="41">
        <f>D67</f>
        <v>0</v>
      </c>
      <c r="E66" s="52">
        <f>E67</f>
        <v>0</v>
      </c>
    </row>
    <row r="67" spans="1:5" s="42" customFormat="1" ht="19.5" customHeight="1">
      <c r="A67" s="43">
        <v>2300402</v>
      </c>
      <c r="B67" s="48" t="s">
        <v>75</v>
      </c>
      <c r="C67" s="41"/>
      <c r="D67" s="41"/>
      <c r="E67" s="52"/>
    </row>
    <row r="68" spans="1:5" s="42" customFormat="1" ht="19.5" customHeight="1">
      <c r="A68" s="39" t="s">
        <v>76</v>
      </c>
      <c r="B68" s="48"/>
      <c r="C68" s="41">
        <f>C69</f>
        <v>0</v>
      </c>
      <c r="D68" s="41">
        <f>D69</f>
        <v>0</v>
      </c>
      <c r="E68" s="52">
        <f>E69</f>
        <v>0</v>
      </c>
    </row>
    <row r="69" spans="1:5" s="42" customFormat="1" ht="19.5" customHeight="1">
      <c r="A69" s="43">
        <v>23104</v>
      </c>
      <c r="B69" s="48" t="s">
        <v>77</v>
      </c>
      <c r="C69" s="41"/>
      <c r="D69" s="41">
        <v>0</v>
      </c>
      <c r="E69" s="52"/>
    </row>
    <row r="70" spans="1:5" s="42" customFormat="1" ht="19.5" customHeight="1">
      <c r="A70" s="39" t="s">
        <v>79</v>
      </c>
      <c r="B70" s="40"/>
      <c r="C70" s="41">
        <f>C71</f>
        <v>0</v>
      </c>
      <c r="D70" s="41">
        <f>D71</f>
        <v>0</v>
      </c>
      <c r="E70" s="52">
        <f>E71</f>
        <v>0</v>
      </c>
    </row>
    <row r="71" spans="1:5" s="38" customFormat="1" ht="19.5" customHeight="1">
      <c r="A71" s="43">
        <v>2300802</v>
      </c>
      <c r="B71" s="44" t="s">
        <v>18</v>
      </c>
      <c r="C71" s="45"/>
      <c r="D71" s="45"/>
      <c r="E71" s="56"/>
    </row>
    <row r="72" spans="1:5" s="42" customFormat="1" ht="19.5" customHeight="1">
      <c r="A72" s="39" t="s">
        <v>78</v>
      </c>
      <c r="B72" s="40"/>
      <c r="C72" s="41">
        <f>C73</f>
        <v>-1763</v>
      </c>
      <c r="D72" s="41">
        <f>D73</f>
        <v>0</v>
      </c>
      <c r="E72" s="52">
        <f>E73</f>
        <v>0</v>
      </c>
    </row>
    <row r="73" spans="1:5" s="38" customFormat="1" ht="19.5" customHeight="1">
      <c r="A73" s="43">
        <v>2300902</v>
      </c>
      <c r="B73" s="44" t="s">
        <v>61</v>
      </c>
      <c r="C73" s="56">
        <v>-1763</v>
      </c>
      <c r="D73" s="45">
        <f>'基金收入'!D25-'基金支出'!D5-'基金支出'!D66-'基金支出'!D68-'基金支出'!D70</f>
        <v>0</v>
      </c>
      <c r="E73" s="56"/>
    </row>
    <row r="74" spans="1:5" s="42" customFormat="1" ht="19.5" customHeight="1">
      <c r="A74" s="79" t="s">
        <v>63</v>
      </c>
      <c r="B74" s="80"/>
      <c r="C74" s="41">
        <f>C72+C70+C68+C66+C5</f>
        <v>15420</v>
      </c>
      <c r="D74" s="41">
        <f>'基金收入'!D25</f>
        <v>43666</v>
      </c>
      <c r="E74" s="52">
        <f>'[1]基金收入'!E25</f>
        <v>53981.619577</v>
      </c>
    </row>
  </sheetData>
  <sheetProtection/>
  <mergeCells count="2">
    <mergeCell ref="A2:E2"/>
    <mergeCell ref="A74:B74"/>
  </mergeCells>
  <printOptions horizontalCentered="1"/>
  <pageMargins left="0" right="0" top="0.3937007874015748" bottom="0.3937007874015748" header="0.35433070866141736" footer="0.1968503937007874"/>
  <pageSetup fitToHeight="0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2016-01-17T04:33:53Z</cp:lastPrinted>
  <dcterms:created xsi:type="dcterms:W3CDTF">1996-12-17T01:32:42Z</dcterms:created>
  <dcterms:modified xsi:type="dcterms:W3CDTF">2018-08-10T07:05:12Z</dcterms:modified>
  <cp:category/>
  <cp:version/>
  <cp:contentType/>
  <cp:contentStatus/>
</cp:coreProperties>
</file>