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tabRatio="753" activeTab="1"/>
  </bookViews>
  <sheets>
    <sheet name="封面" sheetId="1" r:id="rId1"/>
    <sheet name="1.财政拨款收支总表" sheetId="2" r:id="rId2"/>
    <sheet name="2.一般公共预算支出表" sheetId="3" r:id="rId3"/>
    <sheet name="3.一般公共预算基本支出表" sheetId="4" r:id="rId4"/>
    <sheet name="4.一般公共预算“三公”经费支出表" sheetId="5" r:id="rId5"/>
    <sheet name="5.政府性基金预算支出表" sheetId="6" r:id="rId6"/>
    <sheet name="6.部门收支总表" sheetId="7" r:id="rId7"/>
    <sheet name="7.部门收入总表" sheetId="8" r:id="rId8"/>
    <sheet name="8.部门支出总表" sheetId="9" r:id="rId9"/>
  </sheets>
  <definedNames>
    <definedName name="_xlnm.Print_Area" localSheetId="4">'4.一般公共预算“三公”经费支出表'!$A$1:$R$21</definedName>
  </definedNames>
  <calcPr fullCalcOnLoad="1"/>
</workbook>
</file>

<file path=xl/sharedStrings.xml><?xml version="1.0" encoding="utf-8"?>
<sst xmlns="http://schemas.openxmlformats.org/spreadsheetml/2006/main" count="541" uniqueCount="270">
  <si>
    <t>收入</t>
  </si>
  <si>
    <t>项目</t>
  </si>
  <si>
    <t>预算数</t>
  </si>
  <si>
    <t>合计</t>
  </si>
  <si>
    <t>一般公共预算</t>
  </si>
  <si>
    <t>政府性基金预算</t>
  </si>
  <si>
    <t>财政拨款收支总表</t>
  </si>
  <si>
    <t>支出</t>
  </si>
  <si>
    <t>一、本年收入</t>
  </si>
  <si>
    <t>（一）一般公共预算拨款</t>
  </si>
  <si>
    <t>（二）政府性基金预算拨款</t>
  </si>
  <si>
    <t>一、本年支出</t>
  </si>
  <si>
    <t>二、上年结转</t>
  </si>
  <si>
    <t>收入总计</t>
  </si>
  <si>
    <t>支出总计</t>
  </si>
  <si>
    <t>部门公开表1</t>
  </si>
  <si>
    <t>功能分类科目</t>
  </si>
  <si>
    <t>科目编码</t>
  </si>
  <si>
    <t>科目名称</t>
  </si>
  <si>
    <t>执行数</t>
  </si>
  <si>
    <t>小计</t>
  </si>
  <si>
    <t>基本支出</t>
  </si>
  <si>
    <t>项目支出</t>
  </si>
  <si>
    <t>年初预算数</t>
  </si>
  <si>
    <t>增减额</t>
  </si>
  <si>
    <t>增减%</t>
  </si>
  <si>
    <t>部门公开表2</t>
  </si>
  <si>
    <t>一般公共预算“三公”经费支出表</t>
  </si>
  <si>
    <t>合计</t>
  </si>
  <si>
    <t>单位：万元</t>
  </si>
  <si>
    <t>科目编码</t>
  </si>
  <si>
    <t>科目名称</t>
  </si>
  <si>
    <t>本年政府性基金预算支出</t>
  </si>
  <si>
    <t>部门公开表6</t>
  </si>
  <si>
    <t>用事业基金弥补收支差额</t>
  </si>
  <si>
    <t>上年结转</t>
  </si>
  <si>
    <t>科目</t>
  </si>
  <si>
    <t>一般公共预算拨款收入</t>
  </si>
  <si>
    <t>政府性基金预算拨款收入</t>
  </si>
  <si>
    <t>金额</t>
  </si>
  <si>
    <t>其中：教育收费</t>
  </si>
  <si>
    <t>事业收入</t>
  </si>
  <si>
    <t>事业单位经营收入</t>
  </si>
  <si>
    <t>上级补助收入</t>
  </si>
  <si>
    <t>其他收入</t>
  </si>
  <si>
    <t>部门公开表7</t>
  </si>
  <si>
    <t>部门公开表8</t>
  </si>
  <si>
    <t>部门公开表5</t>
  </si>
  <si>
    <t>一般公共预算支出表</t>
  </si>
  <si>
    <t>政府性基金预算支出表</t>
  </si>
  <si>
    <t>部门支出总表</t>
  </si>
  <si>
    <t>部门收入总表</t>
  </si>
  <si>
    <t>合计</t>
  </si>
  <si>
    <t>单位：万元</t>
  </si>
  <si>
    <t>部门公开表4</t>
  </si>
  <si>
    <t>因公出国(境)费</t>
  </si>
  <si>
    <t>公务用车购置及运行费</t>
  </si>
  <si>
    <t>公务接待费</t>
  </si>
  <si>
    <t>小计</t>
  </si>
  <si>
    <t>公务用车购置费</t>
  </si>
  <si>
    <t>公务用车运行费</t>
  </si>
  <si>
    <t>单位：万元</t>
  </si>
  <si>
    <t>收入</t>
  </si>
  <si>
    <t>项目</t>
  </si>
  <si>
    <t>本年支出合计</t>
  </si>
  <si>
    <t>收入总计</t>
  </si>
  <si>
    <t>支出总计</t>
  </si>
  <si>
    <t>支出</t>
  </si>
  <si>
    <t>预算数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</si>
  <si>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</si>
  <si>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</si>
  <si>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</si>
  <si>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</si>
  <si>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</si>
  <si>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</si>
  <si>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</si>
  <si>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</si>
  <si>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</si>
  <si>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</si>
  <si>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</si>
  <si>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</si>
  <si>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</si>
  <si>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</si>
  <si>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</si>
  <si>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</si>
  <si>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</si>
  <si>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</si>
  <si>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本年收入合计</t>
  </si>
  <si>
    <t>二十一、上缴上级支出</t>
  </si>
  <si>
    <t>二十三、结转下年</t>
  </si>
  <si>
    <t>部门公开表3</t>
  </si>
  <si>
    <t>一般公共预算基本支出表</t>
  </si>
  <si>
    <t>单位：万元</t>
  </si>
  <si>
    <t>经济分类科目</t>
  </si>
  <si>
    <t>科目编码</t>
  </si>
  <si>
    <t>科目名称</t>
  </si>
  <si>
    <t>合计</t>
  </si>
  <si>
    <t>人员经费</t>
  </si>
  <si>
    <t>公用经费</t>
  </si>
  <si>
    <t>部门收支总表</t>
  </si>
  <si>
    <t>专款专用资金收入</t>
  </si>
  <si>
    <t>一、一般公共预算拨款收入</t>
  </si>
  <si>
    <t>二、政府性基金预算拨款收入</t>
  </si>
  <si>
    <t>二十二、对附属单位补助支出</t>
  </si>
  <si>
    <t>二、结转下年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</si>
  <si>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</si>
  <si>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</si>
  <si>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</si>
  <si>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</si>
  <si>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</si>
  <si>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</si>
  <si>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</si>
  <si>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</si>
  <si>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</si>
  <si>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</si>
  <si>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</si>
  <si>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</si>
  <si>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</si>
  <si>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</si>
  <si>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</si>
  <si>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</si>
  <si>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</si>
  <si>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</si>
  <si>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2016年预算数</t>
  </si>
  <si>
    <t>2016年预算执行数</t>
  </si>
  <si>
    <t>2017年预算数</t>
  </si>
  <si>
    <t>2016年执行数</t>
  </si>
  <si>
    <t>2017年预算数比2016年执行数</t>
  </si>
  <si>
    <t>2017年基本支出</t>
  </si>
  <si>
    <t>社会保障和就业支出</t>
  </si>
  <si>
    <t xml:space="preserve"> 行政事业单位离退休</t>
  </si>
  <si>
    <t xml:space="preserve">    机关事业单位基本养老保险缴费支出</t>
  </si>
  <si>
    <t xml:space="preserve">       事业单位基本养老保险缴费支出</t>
  </si>
  <si>
    <t xml:space="preserve">         其他事业单位基本养老保险缴费支出</t>
  </si>
  <si>
    <t xml:space="preserve">    机关事业单位职业年金缴费支出</t>
  </si>
  <si>
    <t xml:space="preserve">        事业单位职业年金缴费支出</t>
  </si>
  <si>
    <t xml:space="preserve">          其他事业单位职业年金缴费支出</t>
  </si>
  <si>
    <t xml:space="preserve"> 医疗卫生与计划生育支出</t>
  </si>
  <si>
    <t xml:space="preserve">   计划生育事务</t>
  </si>
  <si>
    <t xml:space="preserve">     计划生育服务</t>
  </si>
  <si>
    <t xml:space="preserve">  行政事业单位医疗</t>
  </si>
  <si>
    <t xml:space="preserve">     事业单位医疗</t>
  </si>
  <si>
    <t xml:space="preserve">        其他事业单位医疗</t>
  </si>
  <si>
    <t xml:space="preserve">  节能环保支出</t>
  </si>
  <si>
    <t xml:space="preserve">   污染防治</t>
  </si>
  <si>
    <t xml:space="preserve">      固体废弃物与化学品</t>
  </si>
  <si>
    <t xml:space="preserve">   自然生态保护</t>
  </si>
  <si>
    <t xml:space="preserve">      农村环境保护</t>
  </si>
  <si>
    <t xml:space="preserve"> 住房保障支出</t>
  </si>
  <si>
    <t xml:space="preserve">    住房改革支出</t>
  </si>
  <si>
    <t xml:space="preserve">      住房公积金</t>
  </si>
  <si>
    <t xml:space="preserve">        其他单位住房公积金</t>
  </si>
  <si>
    <t xml:space="preserve"> 工资福利支出</t>
  </si>
  <si>
    <t xml:space="preserve">   基本工资</t>
  </si>
  <si>
    <t xml:space="preserve">   津贴补贴</t>
  </si>
  <si>
    <t xml:space="preserve">   奖金</t>
  </si>
  <si>
    <t xml:space="preserve">   其他社会保障缴费</t>
  </si>
  <si>
    <t xml:space="preserve">   绩效工资</t>
  </si>
  <si>
    <t xml:space="preserve">   机关事业单位基本养老保险缴费</t>
  </si>
  <si>
    <t xml:space="preserve">    职业年金缴费</t>
  </si>
  <si>
    <t xml:space="preserve">   其他工资福利支出</t>
  </si>
  <si>
    <t xml:space="preserve"> 商品和服务支出</t>
  </si>
  <si>
    <t xml:space="preserve">    邮电费</t>
  </si>
  <si>
    <t xml:space="preserve">    培训费</t>
  </si>
  <si>
    <t xml:space="preserve">    公务接待费</t>
  </si>
  <si>
    <t xml:space="preserve">    劳务费</t>
  </si>
  <si>
    <t xml:space="preserve">    公务用车运行维护费</t>
  </si>
  <si>
    <t xml:space="preserve">   其他商品和服务支出</t>
  </si>
  <si>
    <t xml:space="preserve">  对个人和家庭的补助</t>
  </si>
  <si>
    <t xml:space="preserve">    奖励金</t>
  </si>
  <si>
    <t xml:space="preserve">    住房公积金</t>
  </si>
  <si>
    <t xml:space="preserve">    其他对个人和家庭的补助支出</t>
  </si>
  <si>
    <t>部门：鹤山市固体废弃物处理中心</t>
  </si>
  <si>
    <t>-</t>
  </si>
  <si>
    <t xml:space="preserve">  社会保障和就业支出</t>
  </si>
  <si>
    <t xml:space="preserve">   行政事业单位离退休</t>
  </si>
  <si>
    <t xml:space="preserve">    机关事业单位基本养老保险缴费支出</t>
  </si>
  <si>
    <t xml:space="preserve">        事业单位基本养老保险缴费支出</t>
  </si>
  <si>
    <t xml:space="preserve">          其他事业单位基本养老保险缴费支出</t>
  </si>
  <si>
    <t xml:space="preserve">      机关事业单位职业年金缴费支出</t>
  </si>
  <si>
    <t xml:space="preserve">        事业单位职业年金缴费支出</t>
  </si>
  <si>
    <t xml:space="preserve">          其他事业单位职业年金缴费支出</t>
  </si>
  <si>
    <t xml:space="preserve">  医疗卫生与计划生育支出</t>
  </si>
  <si>
    <t xml:space="preserve">    计划生育事务</t>
  </si>
  <si>
    <t xml:space="preserve">      计划生育服务</t>
  </si>
  <si>
    <t xml:space="preserve">    行政事业单位医疗</t>
  </si>
  <si>
    <t xml:space="preserve">      事业单位医疗</t>
  </si>
  <si>
    <t xml:space="preserve">        其他事业单位医疗</t>
  </si>
  <si>
    <t xml:space="preserve">  节能环保支出</t>
  </si>
  <si>
    <t xml:space="preserve">    污染防治</t>
  </si>
  <si>
    <t xml:space="preserve">      固体废弃物与化学品</t>
  </si>
  <si>
    <t xml:space="preserve">    自然生态保护</t>
  </si>
  <si>
    <t xml:space="preserve">      农村环境保护</t>
  </si>
  <si>
    <t xml:space="preserve">  住房保障支出</t>
  </si>
  <si>
    <t xml:space="preserve">    住房改革支出</t>
  </si>
  <si>
    <t xml:space="preserve">      住房公积金</t>
  </si>
  <si>
    <t xml:space="preserve">        其他单位住房公积金</t>
  </si>
  <si>
    <t>城乡社区支出</t>
  </si>
  <si>
    <t xml:space="preserve">    城市公用事业附加及对应专项债务收入安排的支出</t>
  </si>
  <si>
    <t xml:space="preserve">      城市环境卫生</t>
  </si>
  <si>
    <t>合计</t>
  </si>
  <si>
    <t>单位名称：鹤山市固体废弃物处理中心</t>
  </si>
  <si>
    <t>单位名称：鹤山市固体废弃物处理中心</t>
  </si>
  <si>
    <t>单位名称：鹤山市固体废弃物处理中心                                                                                                                单位：万元</t>
  </si>
  <si>
    <t>其他支出</t>
  </si>
  <si>
    <t xml:space="preserve">    其他支出</t>
  </si>
  <si>
    <t xml:space="preserve">      其他支出</t>
  </si>
  <si>
    <r>
      <t>2017</t>
    </r>
    <r>
      <rPr>
        <b/>
        <sz val="14"/>
        <rFont val="仿宋_GB2312"/>
        <family val="3"/>
      </rPr>
      <t>年度鹤山市固体废弃物处理中心预算公开</t>
    </r>
  </si>
  <si>
    <t>第二部分 2017年鹤山市固体废弃物处理中心部门预算表</t>
  </si>
  <si>
    <t>单位名称：鹤山市固体废弃物处理中心</t>
  </si>
  <si>
    <t xml:space="preserve"> 城乡社区支出</t>
  </si>
  <si>
    <t xml:space="preserve">    城市公用事业附加及对应专项债务收入安排的支出</t>
  </si>
  <si>
    <t xml:space="preserve">      城市环境卫生</t>
  </si>
  <si>
    <t>合计</t>
  </si>
  <si>
    <t>单位：万元</t>
  </si>
  <si>
    <t>科目编码</t>
  </si>
  <si>
    <t>科目名称</t>
  </si>
  <si>
    <t>合计</t>
  </si>
  <si>
    <t>基本支出</t>
  </si>
  <si>
    <t>项目支出</t>
  </si>
  <si>
    <t>事业单位经营支出</t>
  </si>
  <si>
    <t>社会保障和就业支出</t>
  </si>
  <si>
    <t xml:space="preserve"> 行政事业单位离退休</t>
  </si>
  <si>
    <t xml:space="preserve">    机关事业单位基本养老保险缴费支出</t>
  </si>
  <si>
    <t xml:space="preserve">       事业单位基本养老保险缴费支出</t>
  </si>
  <si>
    <t xml:space="preserve">         其他事业单位基本养老保险缴费支出</t>
  </si>
  <si>
    <t xml:space="preserve">    机关事业单位职业年金缴费支出</t>
  </si>
  <si>
    <t xml:space="preserve">        事业单位职业年金缴费支出</t>
  </si>
  <si>
    <t xml:space="preserve">          其他事业单位职业年金缴费支出</t>
  </si>
  <si>
    <t xml:space="preserve"> 医疗卫生与计划生育支出</t>
  </si>
  <si>
    <t xml:space="preserve">   计划生育事务</t>
  </si>
  <si>
    <t xml:space="preserve">     计划生育服务</t>
  </si>
  <si>
    <t xml:space="preserve">  行政事业单位医疗</t>
  </si>
  <si>
    <t xml:space="preserve">     事业单位医疗</t>
  </si>
  <si>
    <t xml:space="preserve">        其他事业单位医疗</t>
  </si>
  <si>
    <t xml:space="preserve">  节能环保支出</t>
  </si>
  <si>
    <t xml:space="preserve">   污染防治</t>
  </si>
  <si>
    <t xml:space="preserve">      固体废弃物与化学品</t>
  </si>
  <si>
    <t xml:space="preserve">   自然生态保护</t>
  </si>
  <si>
    <t xml:space="preserve">      农村环境保护</t>
  </si>
  <si>
    <t xml:space="preserve"> 住房保障支出</t>
  </si>
  <si>
    <t xml:space="preserve">    住房改革支出</t>
  </si>
  <si>
    <t xml:space="preserve">      住房公积金</t>
  </si>
  <si>
    <t xml:space="preserve">        其他单位住房公积金</t>
  </si>
  <si>
    <t>城乡社区支出</t>
  </si>
  <si>
    <t xml:space="preserve">    城市公用事业附加及对应专项债务收入安排的支出</t>
  </si>
  <si>
    <t xml:space="preserve">      城市环境卫生</t>
  </si>
  <si>
    <t>其他支出</t>
  </si>
  <si>
    <t xml:space="preserve">    其他支出</t>
  </si>
  <si>
    <t xml:space="preserve">      其他支出</t>
  </si>
  <si>
    <t>（三）国有资本经营预算拨款</t>
  </si>
  <si>
    <t>十九、国有资本经营预算支出</t>
  </si>
  <si>
    <t>二十、其他支出</t>
  </si>
  <si>
    <t>二十一、债务付息支出</t>
  </si>
  <si>
    <t>二十二、债务发行费用支出</t>
  </si>
  <si>
    <t>单位名称：鹤山市固体废弃物处理中心                                                                     单位：万元</t>
  </si>
  <si>
    <t>四、专款专用资金收入</t>
  </si>
  <si>
    <t>五、事业收入</t>
  </si>
  <si>
    <t>六、事业单位经营收入</t>
  </si>
  <si>
    <t>七、其他收入</t>
  </si>
  <si>
    <t>二十、其他支出</t>
  </si>
  <si>
    <t>二十一、债务付息支出</t>
  </si>
  <si>
    <t>二十二、债务发行费用支出</t>
  </si>
  <si>
    <t>八、上级补助收入</t>
  </si>
  <si>
    <t>九、附属单位上缴收入</t>
  </si>
  <si>
    <t>十、用事业基金弥补收支差额</t>
  </si>
  <si>
    <t>十一、上年结转结余</t>
  </si>
  <si>
    <t>三、国有资本经营预算拨款收入</t>
  </si>
  <si>
    <t>国有资本经营预算拨款收入</t>
  </si>
  <si>
    <t>（三）国有资本经营预算拨款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</si>
</sst>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;&quot; &quot;\-#,##0"/>
    <numFmt numFmtId="177" formatCode="&quot; &quot;#,##0;[Red]&quot; &quot;\-#,##0"/>
    <numFmt numFmtId="178" formatCode="&quot; &quot;#,##0.00;&quot; &quot;\-#,##0.00"/>
    <numFmt numFmtId="179" formatCode="&quot; &quot;#,##0.00;[Red]&quot; &quot;\-#,##0.00"/>
    <numFmt numFmtId="180" formatCode="_ &quot; &quot;* #,##0_ ;_ &quot; &quot;* \-#,##0_ ;_ &quot; &quot;* &quot;-&quot;_ ;_ @_ "/>
    <numFmt numFmtId="181" formatCode="_ &quot; &quot;* #,##0.00_ ;_ &quot; &quot;* \-#,##0.00_ ;_ &quot; &quot;* &quot;-&quot;??_ ;_ @_ "/>
    <numFmt numFmtId="182" formatCode="0.00_ "/>
    <numFmt numFmtId="183" formatCode="#,##0.00_ "/>
  </numFmts>
  <fonts count="35">
    <font>
      <sz val="11"/>
      <color indexed="8"/>
      <name val="宋体"/>
      <family val="0"/>
    </font>
    <font>
      <sz val="9"/>
      <name val="宋体"/>
      <family val="0"/>
    </font>
    <font>
      <b/>
      <u val="single"/>
      <sz val="14"/>
      <name val="仿宋_GB2312"/>
      <family val="3"/>
    </font>
    <font>
      <b/>
      <sz val="14"/>
      <name val="仿宋_GB2312"/>
      <family val="3"/>
    </font>
    <font>
      <b/>
      <sz val="2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7"/>
      <color indexed="8"/>
      <name val="宋体"/>
      <family val="0"/>
    </font>
    <font>
      <b/>
      <sz val="7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sz val="11"/>
      <name val="宋体"/>
      <family val="0"/>
    </font>
    <font>
      <sz val="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129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10" fontId="25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10" fontId="25" fillId="0" borderId="10" xfId="0" applyNumberFormat="1" applyFont="1" applyBorder="1" applyAlignment="1">
      <alignment vertical="center"/>
    </xf>
    <xf numFmtId="182" fontId="0" fillId="0" borderId="0" xfId="0" applyNumberFormat="1" applyAlignment="1">
      <alignment horizontal="right" vertical="center"/>
    </xf>
    <xf numFmtId="0" fontId="25" fillId="0" borderId="0" xfId="0" applyFont="1" applyAlignment="1">
      <alignment horizontal="right" vertical="center"/>
    </xf>
    <xf numFmtId="182" fontId="25" fillId="0" borderId="10" xfId="0" applyNumberFormat="1" applyFont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2" fontId="25" fillId="0" borderId="0" xfId="0" applyNumberFormat="1" applyFont="1" applyAlignment="1">
      <alignment horizontal="right" vertical="center"/>
    </xf>
    <xf numFmtId="0" fontId="25" fillId="0" borderId="0" xfId="0" applyNumberFormat="1" applyFont="1" applyAlignment="1">
      <alignment horizontal="left" vertical="center"/>
    </xf>
    <xf numFmtId="182" fontId="25" fillId="0" borderId="0" xfId="0" applyNumberFormat="1" applyFont="1" applyAlignment="1">
      <alignment vertical="center"/>
    </xf>
    <xf numFmtId="182" fontId="25" fillId="0" borderId="10" xfId="0" applyNumberFormat="1" applyFont="1" applyBorder="1" applyAlignment="1">
      <alignment horizontal="center" vertical="center"/>
    </xf>
    <xf numFmtId="182" fontId="2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horizontal="right" vertical="center"/>
    </xf>
    <xf numFmtId="0" fontId="25" fillId="0" borderId="10" xfId="0" applyNumberFormat="1" applyFont="1" applyBorder="1" applyAlignment="1">
      <alignment horizontal="center" vertical="center" wrapText="1"/>
    </xf>
    <xf numFmtId="182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182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182" fontId="2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82" fontId="25" fillId="0" borderId="0" xfId="0" applyNumberFormat="1" applyFont="1" applyAlignment="1">
      <alignment horizontal="left" vertical="center"/>
    </xf>
    <xf numFmtId="182" fontId="27" fillId="0" borderId="0" xfId="0" applyNumberFormat="1" applyFont="1" applyAlignment="1">
      <alignment horizontal="left" vertical="center"/>
    </xf>
    <xf numFmtId="182" fontId="28" fillId="0" borderId="0" xfId="0" applyNumberFormat="1" applyFont="1" applyAlignment="1">
      <alignment horizontal="left"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10" xfId="0" applyFont="1" applyBorder="1" applyAlignment="1">
      <alignment horizontal="left" vertical="center"/>
    </xf>
    <xf numFmtId="182" fontId="27" fillId="0" borderId="10" xfId="0" applyNumberFormat="1" applyFont="1" applyBorder="1" applyAlignment="1">
      <alignment horizontal="right" vertical="center"/>
    </xf>
    <xf numFmtId="182" fontId="29" fillId="0" borderId="0" xfId="0" applyNumberFormat="1" applyFont="1" applyAlignment="1">
      <alignment horizontal="right" vertical="center"/>
    </xf>
    <xf numFmtId="182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vertical="center"/>
      <protection/>
    </xf>
    <xf numFmtId="43" fontId="6" fillId="0" borderId="10" xfId="49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left" vertical="center" indent="2"/>
      <protection/>
    </xf>
    <xf numFmtId="183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43" fontId="7" fillId="0" borderId="10" xfId="49" applyFont="1" applyFill="1" applyBorder="1" applyAlignment="1" applyProtection="1">
      <alignment horizontal="center" vertical="center"/>
      <protection/>
    </xf>
    <xf numFmtId="43" fontId="7" fillId="0" borderId="10" xfId="49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24" borderId="10" xfId="0" applyNumberFormat="1" applyFont="1" applyFill="1" applyBorder="1" applyAlignment="1" applyProtection="1">
      <alignment horizontal="center" vertical="center"/>
      <protection/>
    </xf>
    <xf numFmtId="43" fontId="7" fillId="24" borderId="10" xfId="49" applyFont="1" applyFill="1" applyBorder="1" applyAlignment="1" applyProtection="1">
      <alignment horizontal="right" vertical="center"/>
      <protection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29" fillId="0" borderId="10" xfId="0" applyNumberFormat="1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43" fontId="27" fillId="0" borderId="10" xfId="49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25" fillId="0" borderId="10" xfId="0" applyFont="1" applyBorder="1" applyAlignment="1">
      <alignment vertical="center"/>
    </xf>
    <xf numFmtId="4" fontId="25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182" fontId="25" fillId="0" borderId="10" xfId="0" applyNumberFormat="1" applyFont="1" applyFill="1" applyBorder="1" applyAlignment="1">
      <alignment horizontal="right" vertical="center"/>
    </xf>
    <xf numFmtId="0" fontId="28" fillId="0" borderId="10" xfId="0" applyNumberFormat="1" applyFont="1" applyBorder="1" applyAlignment="1">
      <alignment horizontal="left" vertical="center"/>
    </xf>
    <xf numFmtId="0" fontId="32" fillId="0" borderId="10" xfId="0" applyNumberFormat="1" applyFont="1" applyBorder="1" applyAlignment="1">
      <alignment horizontal="center" vertical="center"/>
    </xf>
    <xf numFmtId="43" fontId="6" fillId="0" borderId="10" xfId="49" applyFont="1" applyFill="1" applyBorder="1" applyAlignment="1" applyProtection="1">
      <alignment horizontal="right" vertical="center"/>
      <protection/>
    </xf>
    <xf numFmtId="43" fontId="7" fillId="0" borderId="10" xfId="49" applyFont="1" applyFill="1" applyBorder="1" applyAlignment="1" applyProtection="1">
      <alignment horizontal="right" vertical="center"/>
      <protection/>
    </xf>
    <xf numFmtId="0" fontId="28" fillId="0" borderId="10" xfId="0" applyFont="1" applyBorder="1" applyAlignment="1">
      <alignment vertical="center" wrapText="1"/>
    </xf>
    <xf numFmtId="0" fontId="27" fillId="0" borderId="10" xfId="0" applyNumberFormat="1" applyFont="1" applyBorder="1" applyAlignment="1">
      <alignment horizontal="left" vertical="center"/>
    </xf>
    <xf numFmtId="0" fontId="27" fillId="0" borderId="10" xfId="0" applyFont="1" applyBorder="1" applyAlignment="1">
      <alignment vertical="center" wrapText="1"/>
    </xf>
    <xf numFmtId="0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182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182" fontId="28" fillId="0" borderId="0" xfId="0" applyNumberFormat="1" applyFont="1" applyAlignment="1">
      <alignment horizontal="right" vertical="center" wrapText="1"/>
    </xf>
    <xf numFmtId="182" fontId="28" fillId="0" borderId="10" xfId="0" applyNumberFormat="1" applyFont="1" applyBorder="1" applyAlignment="1">
      <alignment vertical="center" wrapText="1"/>
    </xf>
    <xf numFmtId="182" fontId="28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18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82" fontId="1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182" fontId="33" fillId="0" borderId="10" xfId="0" applyNumberFormat="1" applyFont="1" applyBorder="1" applyAlignment="1">
      <alignment vertical="center"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25" fillId="0" borderId="11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182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0" fontId="25" fillId="0" borderId="10" xfId="0" applyNumberFormat="1" applyFont="1" applyBorder="1" applyAlignment="1">
      <alignment horizontal="center" vertical="center"/>
    </xf>
    <xf numFmtId="10" fontId="27" fillId="0" borderId="0" xfId="0" applyNumberFormat="1" applyFont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82" fontId="27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182" fontId="31" fillId="0" borderId="0" xfId="0" applyNumberFormat="1" applyFont="1" applyAlignment="1">
      <alignment horizontal="center" vertical="center"/>
    </xf>
    <xf numFmtId="182" fontId="27" fillId="0" borderId="17" xfId="0" applyNumberFormat="1" applyFont="1" applyBorder="1" applyAlignment="1">
      <alignment horizontal="center" vertical="center"/>
    </xf>
    <xf numFmtId="182" fontId="27" fillId="0" borderId="18" xfId="0" applyNumberFormat="1" applyFont="1" applyBorder="1" applyAlignment="1">
      <alignment horizontal="center" vertical="center"/>
    </xf>
    <xf numFmtId="182" fontId="27" fillId="0" borderId="19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0" fontId="27" fillId="0" borderId="21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25" fillId="0" borderId="12" xfId="0" applyNumberFormat="1" applyFont="1" applyBorder="1" applyAlignment="1">
      <alignment horizontal="left" vertical="center"/>
    </xf>
    <xf numFmtId="182" fontId="25" fillId="0" borderId="10" xfId="0" applyNumberFormat="1" applyFont="1" applyBorder="1" applyAlignment="1">
      <alignment horizontal="center" vertical="center" wrapText="1"/>
    </xf>
    <xf numFmtId="182" fontId="25" fillId="0" borderId="0" xfId="0" applyNumberFormat="1" applyFont="1" applyAlignment="1">
      <alignment horizontal="left" vertical="center"/>
    </xf>
    <xf numFmtId="182" fontId="34" fillId="0" borderId="20" xfId="0" applyNumberFormat="1" applyFont="1" applyBorder="1" applyAlignment="1">
      <alignment horizontal="center" vertical="center" wrapText="1"/>
    </xf>
    <xf numFmtId="182" fontId="34" fillId="0" borderId="21" xfId="0" applyNumberFormat="1" applyFont="1" applyBorder="1" applyAlignment="1">
      <alignment horizontal="center" vertical="center" wrapText="1"/>
    </xf>
    <xf numFmtId="182" fontId="25" fillId="0" borderId="20" xfId="0" applyNumberFormat="1" applyFont="1" applyBorder="1" applyAlignment="1">
      <alignment horizontal="center" vertical="center" wrapText="1"/>
    </xf>
    <xf numFmtId="182" fontId="25" fillId="0" borderId="21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B35" sqref="B35"/>
    </sheetView>
  </sheetViews>
  <sheetFormatPr defaultColWidth="10.75390625" defaultRowHeight="13.5"/>
  <cols>
    <col min="1" max="16384" width="10.75390625" style="29" customWidth="1"/>
  </cols>
  <sheetData>
    <row r="2" ht="18.75">
      <c r="A2" s="28" t="s">
        <v>207</v>
      </c>
    </row>
    <row r="7" spans="1:3" ht="31.5">
      <c r="A7" s="30"/>
      <c r="C7" s="30"/>
    </row>
    <row r="11" ht="31.5">
      <c r="A11" s="30" t="s">
        <v>208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0">
      <selection activeCell="J16" sqref="J16"/>
    </sheetView>
  </sheetViews>
  <sheetFormatPr defaultColWidth="9.00390625" defaultRowHeight="13.5"/>
  <cols>
    <col min="1" max="1" width="21.875" style="0" customWidth="1"/>
    <col min="2" max="2" width="8.25390625" style="10" customWidth="1"/>
    <col min="3" max="3" width="22.00390625" style="0" customWidth="1"/>
    <col min="4" max="4" width="10.625" style="10" customWidth="1"/>
    <col min="5" max="5" width="11.875" style="10" customWidth="1"/>
    <col min="6" max="6" width="12.125" style="10" customWidth="1"/>
  </cols>
  <sheetData>
    <row r="1" ht="20.25" customHeight="1">
      <c r="A1" s="32" t="s">
        <v>15</v>
      </c>
    </row>
    <row r="2" spans="1:6" ht="20.25" customHeight="1">
      <c r="A2" s="94" t="s">
        <v>6</v>
      </c>
      <c r="B2" s="94"/>
      <c r="C2" s="94"/>
      <c r="D2" s="94"/>
      <c r="E2" s="94"/>
      <c r="F2" s="94"/>
    </row>
    <row r="3" spans="1:6" ht="21" customHeight="1">
      <c r="A3" s="93" t="s">
        <v>255</v>
      </c>
      <c r="B3" s="93"/>
      <c r="C3" s="93"/>
      <c r="D3" s="93"/>
      <c r="E3" s="93"/>
      <c r="F3" s="93"/>
    </row>
    <row r="4" spans="1:6" ht="21" customHeight="1">
      <c r="A4" s="92" t="s">
        <v>0</v>
      </c>
      <c r="B4" s="92"/>
      <c r="C4" s="92" t="s">
        <v>7</v>
      </c>
      <c r="D4" s="92"/>
      <c r="E4" s="92"/>
      <c r="F4" s="92"/>
    </row>
    <row r="5" spans="1:6" ht="21" customHeight="1">
      <c r="A5" s="83" t="s">
        <v>1</v>
      </c>
      <c r="B5" s="84" t="s">
        <v>2</v>
      </c>
      <c r="C5" s="83" t="s">
        <v>1</v>
      </c>
      <c r="D5" s="84" t="s">
        <v>3</v>
      </c>
      <c r="E5" s="84" t="s">
        <v>4</v>
      </c>
      <c r="F5" s="84" t="s">
        <v>5</v>
      </c>
    </row>
    <row r="6" spans="1:6" ht="22.5" customHeight="1">
      <c r="A6" s="85" t="s">
        <v>8</v>
      </c>
      <c r="B6" s="86">
        <f>SUM(B7:B8)</f>
        <v>1117.98</v>
      </c>
      <c r="C6" s="85" t="s">
        <v>11</v>
      </c>
      <c r="D6" s="86">
        <f>SUM(D7:D27)</f>
        <v>1117.98</v>
      </c>
      <c r="E6" s="86">
        <f>SUM(E7:E26)</f>
        <v>777.98</v>
      </c>
      <c r="F6" s="86">
        <f>SUM(F7:F26)</f>
        <v>340</v>
      </c>
    </row>
    <row r="7" spans="1:6" ht="22.5" customHeight="1">
      <c r="A7" s="85" t="s">
        <v>9</v>
      </c>
      <c r="B7" s="86">
        <v>777.98</v>
      </c>
      <c r="C7" s="85" t="s">
        <v>105</v>
      </c>
      <c r="D7" s="86">
        <f>E7+F7</f>
        <v>0</v>
      </c>
      <c r="E7" s="86">
        <v>0</v>
      </c>
      <c r="F7" s="86">
        <v>0</v>
      </c>
    </row>
    <row r="8" spans="1:6" ht="22.5" customHeight="1">
      <c r="A8" s="85" t="s">
        <v>10</v>
      </c>
      <c r="B8" s="86">
        <v>340</v>
      </c>
      <c r="C8" s="85" t="s">
        <v>106</v>
      </c>
      <c r="D8" s="86">
        <f aca="true" t="shared" si="0" ref="D8:D28">E8+F8</f>
        <v>0</v>
      </c>
      <c r="E8" s="86">
        <v>0</v>
      </c>
      <c r="F8" s="86">
        <v>0</v>
      </c>
    </row>
    <row r="9" spans="1:6" ht="22.5" customHeight="1">
      <c r="A9" s="85" t="s">
        <v>250</v>
      </c>
      <c r="B9" s="86">
        <v>0</v>
      </c>
      <c r="C9" s="85" t="s">
        <v>107</v>
      </c>
      <c r="D9" s="86">
        <f t="shared" si="0"/>
        <v>0</v>
      </c>
      <c r="E9" s="86">
        <v>0</v>
      </c>
      <c r="F9" s="86">
        <v>0</v>
      </c>
    </row>
    <row r="10" spans="1:6" ht="22.5" customHeight="1">
      <c r="A10" s="87"/>
      <c r="B10" s="88"/>
      <c r="C10" s="85" t="s">
        <v>108</v>
      </c>
      <c r="D10" s="86">
        <f t="shared" si="0"/>
        <v>0</v>
      </c>
      <c r="E10" s="86">
        <v>0</v>
      </c>
      <c r="F10" s="86">
        <v>0</v>
      </c>
    </row>
    <row r="11" spans="1:6" ht="22.5" customHeight="1">
      <c r="A11" s="87"/>
      <c r="B11" s="88"/>
      <c r="C11" s="85" t="s">
        <v>109</v>
      </c>
      <c r="D11" s="86">
        <f t="shared" si="0"/>
        <v>0</v>
      </c>
      <c r="E11" s="86">
        <v>0</v>
      </c>
      <c r="F11" s="86">
        <v>0</v>
      </c>
    </row>
    <row r="12" spans="1:6" ht="22.5" customHeight="1">
      <c r="A12" s="87"/>
      <c r="B12" s="88"/>
      <c r="C12" s="85" t="s">
        <v>110</v>
      </c>
      <c r="D12" s="86">
        <f t="shared" si="0"/>
        <v>0</v>
      </c>
      <c r="E12" s="86">
        <v>0</v>
      </c>
      <c r="F12" s="86">
        <v>0</v>
      </c>
    </row>
    <row r="13" spans="1:6" ht="22.5" customHeight="1">
      <c r="A13" s="85"/>
      <c r="B13" s="86"/>
      <c r="C13" s="85" t="s">
        <v>111</v>
      </c>
      <c r="D13" s="86">
        <f t="shared" si="0"/>
        <v>23.4</v>
      </c>
      <c r="E13" s="86">
        <v>23.4</v>
      </c>
      <c r="F13" s="86">
        <v>0</v>
      </c>
    </row>
    <row r="14" spans="1:6" ht="22.5" customHeight="1">
      <c r="A14" s="85"/>
      <c r="B14" s="86"/>
      <c r="C14" s="85" t="s">
        <v>112</v>
      </c>
      <c r="D14" s="86">
        <f t="shared" si="0"/>
        <v>6.89</v>
      </c>
      <c r="E14" s="86">
        <v>6.89</v>
      </c>
      <c r="F14" s="86">
        <v>0</v>
      </c>
    </row>
    <row r="15" spans="1:6" ht="22.5" customHeight="1">
      <c r="A15" s="85"/>
      <c r="B15" s="86"/>
      <c r="C15" s="85" t="s">
        <v>113</v>
      </c>
      <c r="D15" s="86">
        <f t="shared" si="0"/>
        <v>735.7</v>
      </c>
      <c r="E15" s="86">
        <v>735.7</v>
      </c>
      <c r="F15" s="86">
        <v>0</v>
      </c>
    </row>
    <row r="16" spans="1:6" ht="22.5" customHeight="1">
      <c r="A16" s="85"/>
      <c r="B16" s="86"/>
      <c r="C16" s="85" t="s">
        <v>114</v>
      </c>
      <c r="D16" s="86">
        <f t="shared" si="0"/>
        <v>340</v>
      </c>
      <c r="E16" s="86">
        <v>0</v>
      </c>
      <c r="F16" s="86">
        <v>340</v>
      </c>
    </row>
    <row r="17" spans="1:6" ht="22.5" customHeight="1">
      <c r="A17" s="85"/>
      <c r="B17" s="86"/>
      <c r="C17" s="85" t="s">
        <v>115</v>
      </c>
      <c r="D17" s="86">
        <f t="shared" si="0"/>
        <v>0</v>
      </c>
      <c r="E17" s="86">
        <v>0</v>
      </c>
      <c r="F17" s="86">
        <v>0</v>
      </c>
    </row>
    <row r="18" spans="1:6" ht="22.5" customHeight="1">
      <c r="A18" s="83"/>
      <c r="B18" s="86"/>
      <c r="C18" s="85" t="s">
        <v>116</v>
      </c>
      <c r="D18" s="86">
        <f t="shared" si="0"/>
        <v>0</v>
      </c>
      <c r="E18" s="86">
        <v>0</v>
      </c>
      <c r="F18" s="86">
        <v>0</v>
      </c>
    </row>
    <row r="19" spans="1:6" ht="22.5" customHeight="1">
      <c r="A19" s="87"/>
      <c r="B19" s="88"/>
      <c r="C19" s="85" t="s">
        <v>117</v>
      </c>
      <c r="D19" s="86">
        <f t="shared" si="0"/>
        <v>0</v>
      </c>
      <c r="E19" s="86">
        <v>0</v>
      </c>
      <c r="F19" s="86">
        <v>0</v>
      </c>
    </row>
    <row r="20" spans="1:6" ht="22.5" customHeight="1">
      <c r="A20" s="87"/>
      <c r="B20" s="88"/>
      <c r="C20" s="85" t="s">
        <v>118</v>
      </c>
      <c r="D20" s="86">
        <f t="shared" si="0"/>
        <v>0</v>
      </c>
      <c r="E20" s="86">
        <v>0</v>
      </c>
      <c r="F20" s="86">
        <v>0</v>
      </c>
    </row>
    <row r="21" spans="1:6" ht="22.5" customHeight="1">
      <c r="A21" s="87"/>
      <c r="B21" s="88"/>
      <c r="C21" s="85" t="s">
        <v>119</v>
      </c>
      <c r="D21" s="86">
        <f t="shared" si="0"/>
        <v>0</v>
      </c>
      <c r="E21" s="86">
        <v>0</v>
      </c>
      <c r="F21" s="86">
        <v>0</v>
      </c>
    </row>
    <row r="22" spans="1:6" ht="22.5" customHeight="1">
      <c r="A22" s="85" t="s">
        <v>12</v>
      </c>
      <c r="B22" s="86">
        <f>SUM(B23:B24)</f>
        <v>18.19</v>
      </c>
      <c r="C22" s="85" t="s">
        <v>120</v>
      </c>
      <c r="D22" s="86">
        <f t="shared" si="0"/>
        <v>0</v>
      </c>
      <c r="E22" s="86">
        <v>0</v>
      </c>
      <c r="F22" s="86">
        <v>0</v>
      </c>
    </row>
    <row r="23" spans="1:6" ht="22.5" customHeight="1">
      <c r="A23" s="85" t="s">
        <v>9</v>
      </c>
      <c r="B23" s="86">
        <v>18.19</v>
      </c>
      <c r="C23" s="85" t="s">
        <v>121</v>
      </c>
      <c r="D23" s="86">
        <f t="shared" si="0"/>
        <v>11.99</v>
      </c>
      <c r="E23" s="86">
        <v>11.99</v>
      </c>
      <c r="F23" s="86">
        <v>0</v>
      </c>
    </row>
    <row r="24" spans="1:6" ht="22.5" customHeight="1">
      <c r="A24" s="85" t="s">
        <v>10</v>
      </c>
      <c r="B24" s="86">
        <v>0</v>
      </c>
      <c r="C24" s="85" t="s">
        <v>122</v>
      </c>
      <c r="D24" s="86">
        <f t="shared" si="0"/>
        <v>0</v>
      </c>
      <c r="E24" s="86">
        <v>0</v>
      </c>
      <c r="F24" s="86">
        <v>0</v>
      </c>
    </row>
    <row r="25" spans="1:6" ht="22.5" customHeight="1">
      <c r="A25" s="85" t="s">
        <v>269</v>
      </c>
      <c r="B25" s="86">
        <v>0</v>
      </c>
      <c r="C25" s="85" t="s">
        <v>251</v>
      </c>
      <c r="D25" s="86">
        <f t="shared" si="0"/>
        <v>0</v>
      </c>
      <c r="E25" s="86">
        <v>0</v>
      </c>
      <c r="F25" s="86">
        <v>0</v>
      </c>
    </row>
    <row r="26" spans="1:6" ht="22.5" customHeight="1">
      <c r="A26" s="87"/>
      <c r="B26" s="88"/>
      <c r="C26" s="85" t="s">
        <v>252</v>
      </c>
      <c r="D26" s="86">
        <f t="shared" si="0"/>
        <v>0</v>
      </c>
      <c r="E26" s="86">
        <v>0</v>
      </c>
      <c r="F26" s="86">
        <v>0</v>
      </c>
    </row>
    <row r="27" spans="1:6" ht="22.5" customHeight="1">
      <c r="A27" s="87"/>
      <c r="B27" s="88"/>
      <c r="C27" s="85" t="s">
        <v>253</v>
      </c>
      <c r="D27" s="86">
        <f t="shared" si="0"/>
        <v>0</v>
      </c>
      <c r="E27" s="86">
        <v>0</v>
      </c>
      <c r="F27" s="86">
        <v>0</v>
      </c>
    </row>
    <row r="28" spans="1:6" ht="22.5" customHeight="1">
      <c r="A28" s="87"/>
      <c r="B28" s="88"/>
      <c r="C28" s="85" t="s">
        <v>254</v>
      </c>
      <c r="D28" s="86">
        <f t="shared" si="0"/>
        <v>0</v>
      </c>
      <c r="E28" s="86">
        <f>F28+G28</f>
        <v>0</v>
      </c>
      <c r="F28" s="86">
        <f>G28+H28</f>
        <v>0</v>
      </c>
    </row>
    <row r="29" spans="1:6" ht="22.5" customHeight="1">
      <c r="A29" s="87"/>
      <c r="B29" s="88"/>
      <c r="C29" s="85"/>
      <c r="D29" s="86"/>
      <c r="E29" s="86"/>
      <c r="F29" s="86"/>
    </row>
    <row r="30" spans="1:6" ht="22.5" customHeight="1">
      <c r="A30" s="87"/>
      <c r="B30" s="88"/>
      <c r="C30" s="51" t="s">
        <v>104</v>
      </c>
      <c r="D30" s="86">
        <v>18.19</v>
      </c>
      <c r="E30" s="86">
        <v>18.19</v>
      </c>
      <c r="F30" s="86">
        <v>0</v>
      </c>
    </row>
    <row r="31" spans="1:6" ht="22.5" customHeight="1">
      <c r="A31" s="87"/>
      <c r="B31" s="88"/>
      <c r="C31" s="87"/>
      <c r="D31" s="88"/>
      <c r="E31" s="88"/>
      <c r="F31" s="88"/>
    </row>
    <row r="32" spans="1:6" ht="22.5" customHeight="1">
      <c r="A32" s="85" t="s">
        <v>13</v>
      </c>
      <c r="B32" s="86">
        <f>B6+B22</f>
        <v>1136.17</v>
      </c>
      <c r="C32" s="85" t="s">
        <v>14</v>
      </c>
      <c r="D32" s="86">
        <f>D30+D6</f>
        <v>1136.17</v>
      </c>
      <c r="E32" s="86">
        <f>E30+E6</f>
        <v>796.1700000000001</v>
      </c>
      <c r="F32" s="86">
        <f>F30+F6</f>
        <v>340</v>
      </c>
    </row>
  </sheetData>
  <sheetProtection/>
  <mergeCells count="4">
    <mergeCell ref="A4:B4"/>
    <mergeCell ref="C4:F4"/>
    <mergeCell ref="A3:F3"/>
    <mergeCell ref="A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130" zoomScaleNormal="130" zoomScalePageLayoutView="0" workbookViewId="0" topLeftCell="A1">
      <selection activeCell="O24" sqref="O24"/>
    </sheetView>
  </sheetViews>
  <sheetFormatPr defaultColWidth="9.00390625" defaultRowHeight="13.5"/>
  <cols>
    <col min="1" max="1" width="8.375" style="2" customWidth="1"/>
    <col min="2" max="2" width="26.375" style="26" customWidth="1"/>
    <col min="3" max="3" width="8.625" style="13" customWidth="1"/>
    <col min="4" max="7" width="7.625" style="13" customWidth="1"/>
    <col min="8" max="8" width="7.50390625" style="3" customWidth="1"/>
    <col min="9" max="9" width="3.125" style="1" customWidth="1"/>
    <col min="10" max="16384" width="9.00390625" style="1" customWidth="1"/>
  </cols>
  <sheetData>
    <row r="1" spans="1:8" ht="13.5" customHeight="1">
      <c r="A1" s="98" t="s">
        <v>26</v>
      </c>
      <c r="B1" s="98"/>
      <c r="C1" s="98"/>
      <c r="D1" s="98"/>
      <c r="E1" s="98"/>
      <c r="F1" s="98"/>
      <c r="G1" s="98"/>
      <c r="H1" s="98"/>
    </row>
    <row r="2" spans="1:8" ht="14.25">
      <c r="A2" s="101" t="s">
        <v>48</v>
      </c>
      <c r="B2" s="101"/>
      <c r="C2" s="101"/>
      <c r="D2" s="101"/>
      <c r="E2" s="101"/>
      <c r="F2" s="101"/>
      <c r="G2" s="101"/>
      <c r="H2" s="101"/>
    </row>
    <row r="3" spans="1:8" ht="17.25" customHeight="1">
      <c r="A3" s="99" t="s">
        <v>203</v>
      </c>
      <c r="B3" s="91"/>
      <c r="C3" s="91"/>
      <c r="D3" s="91"/>
      <c r="E3" s="91"/>
      <c r="F3" s="91"/>
      <c r="G3" s="91"/>
      <c r="H3" s="100"/>
    </row>
    <row r="4" spans="1:8" ht="22.5" customHeight="1">
      <c r="A4" s="96" t="s">
        <v>16</v>
      </c>
      <c r="B4" s="96"/>
      <c r="C4" s="14" t="s">
        <v>126</v>
      </c>
      <c r="D4" s="95" t="s">
        <v>125</v>
      </c>
      <c r="E4" s="95"/>
      <c r="F4" s="95"/>
      <c r="G4" s="102" t="s">
        <v>127</v>
      </c>
      <c r="H4" s="102"/>
    </row>
    <row r="5" spans="1:8" ht="12.75" customHeight="1">
      <c r="A5" s="96" t="s">
        <v>17</v>
      </c>
      <c r="B5" s="102" t="s">
        <v>18</v>
      </c>
      <c r="C5" s="95" t="s">
        <v>19</v>
      </c>
      <c r="D5" s="95" t="s">
        <v>23</v>
      </c>
      <c r="E5" s="95"/>
      <c r="F5" s="95"/>
      <c r="G5" s="95" t="s">
        <v>24</v>
      </c>
      <c r="H5" s="97" t="s">
        <v>25</v>
      </c>
    </row>
    <row r="6" spans="1:8" ht="12.75" customHeight="1">
      <c r="A6" s="96"/>
      <c r="B6" s="102"/>
      <c r="C6" s="95"/>
      <c r="D6" s="14" t="s">
        <v>20</v>
      </c>
      <c r="E6" s="14" t="s">
        <v>21</v>
      </c>
      <c r="F6" s="14" t="s">
        <v>22</v>
      </c>
      <c r="G6" s="95"/>
      <c r="H6" s="97"/>
    </row>
    <row r="7" spans="1:8" ht="24.75" customHeight="1">
      <c r="A7" s="5">
        <v>208</v>
      </c>
      <c r="B7" s="25" t="s">
        <v>129</v>
      </c>
      <c r="C7" s="64">
        <v>0</v>
      </c>
      <c r="D7" s="15">
        <f aca="true" t="shared" si="0" ref="D7:D29">E7+F7</f>
        <v>23.4</v>
      </c>
      <c r="E7" s="15">
        <v>23.4</v>
      </c>
      <c r="F7" s="15">
        <v>0</v>
      </c>
      <c r="G7" s="15">
        <f aca="true" t="shared" si="1" ref="G7:G29">D7-C7</f>
        <v>23.4</v>
      </c>
      <c r="H7" s="6">
        <v>1</v>
      </c>
    </row>
    <row r="8" spans="1:8" ht="24.75" customHeight="1">
      <c r="A8" s="5">
        <v>20805</v>
      </c>
      <c r="B8" s="20" t="s">
        <v>130</v>
      </c>
      <c r="C8" s="64">
        <v>0</v>
      </c>
      <c r="D8" s="15">
        <f t="shared" si="0"/>
        <v>23.4</v>
      </c>
      <c r="E8" s="15">
        <v>23.4</v>
      </c>
      <c r="F8" s="15">
        <v>0</v>
      </c>
      <c r="G8" s="15">
        <f t="shared" si="1"/>
        <v>23.4</v>
      </c>
      <c r="H8" s="6">
        <v>1</v>
      </c>
    </row>
    <row r="9" spans="1:8" ht="24.75" customHeight="1">
      <c r="A9" s="5">
        <v>2080505</v>
      </c>
      <c r="B9" s="63" t="s">
        <v>131</v>
      </c>
      <c r="C9" s="64">
        <v>0</v>
      </c>
      <c r="D9" s="15">
        <f t="shared" si="0"/>
        <v>16.71</v>
      </c>
      <c r="E9" s="15">
        <v>16.71</v>
      </c>
      <c r="F9" s="15">
        <v>0</v>
      </c>
      <c r="G9" s="15">
        <f t="shared" si="1"/>
        <v>16.71</v>
      </c>
      <c r="H9" s="6">
        <v>1</v>
      </c>
    </row>
    <row r="10" spans="1:8" ht="24.75" customHeight="1">
      <c r="A10" s="5">
        <v>208050502</v>
      </c>
      <c r="B10" s="63" t="s">
        <v>132</v>
      </c>
      <c r="C10" s="64">
        <v>0</v>
      </c>
      <c r="D10" s="15">
        <f t="shared" si="0"/>
        <v>16.71</v>
      </c>
      <c r="E10" s="15">
        <v>16.71</v>
      </c>
      <c r="F10" s="15">
        <v>0</v>
      </c>
      <c r="G10" s="15">
        <f t="shared" si="1"/>
        <v>16.71</v>
      </c>
      <c r="H10" s="6">
        <v>1</v>
      </c>
    </row>
    <row r="11" spans="1:8" ht="24.75" customHeight="1">
      <c r="A11" s="5">
        <v>20805050201</v>
      </c>
      <c r="B11" s="63" t="s">
        <v>133</v>
      </c>
      <c r="C11" s="64">
        <v>0</v>
      </c>
      <c r="D11" s="15">
        <f t="shared" si="0"/>
        <v>16.71</v>
      </c>
      <c r="E11" s="15">
        <v>16.71</v>
      </c>
      <c r="F11" s="15">
        <v>0</v>
      </c>
      <c r="G11" s="15">
        <f t="shared" si="1"/>
        <v>16.71</v>
      </c>
      <c r="H11" s="6">
        <v>1</v>
      </c>
    </row>
    <row r="12" spans="1:8" ht="24.75" customHeight="1">
      <c r="A12" s="5">
        <v>2080506</v>
      </c>
      <c r="B12" s="63" t="s">
        <v>134</v>
      </c>
      <c r="C12" s="64">
        <v>0</v>
      </c>
      <c r="D12" s="15">
        <f t="shared" si="0"/>
        <v>6.69</v>
      </c>
      <c r="E12" s="15">
        <v>6.69</v>
      </c>
      <c r="F12" s="15">
        <v>0</v>
      </c>
      <c r="G12" s="15">
        <f t="shared" si="1"/>
        <v>6.69</v>
      </c>
      <c r="H12" s="6">
        <v>1</v>
      </c>
    </row>
    <row r="13" spans="1:8" ht="24.75" customHeight="1">
      <c r="A13" s="5">
        <v>208050602</v>
      </c>
      <c r="B13" s="63" t="s">
        <v>135</v>
      </c>
      <c r="C13" s="64">
        <v>0</v>
      </c>
      <c r="D13" s="15">
        <f t="shared" si="0"/>
        <v>6.69</v>
      </c>
      <c r="E13" s="15">
        <v>6.69</v>
      </c>
      <c r="F13" s="15">
        <v>0</v>
      </c>
      <c r="G13" s="15">
        <f t="shared" si="1"/>
        <v>6.69</v>
      </c>
      <c r="H13" s="6">
        <v>1</v>
      </c>
    </row>
    <row r="14" spans="1:8" ht="24.75" customHeight="1">
      <c r="A14" s="5">
        <v>20805060201</v>
      </c>
      <c r="B14" s="63" t="s">
        <v>136</v>
      </c>
      <c r="C14" s="64">
        <v>0</v>
      </c>
      <c r="D14" s="15">
        <f t="shared" si="0"/>
        <v>6.69</v>
      </c>
      <c r="E14" s="15">
        <v>6.69</v>
      </c>
      <c r="F14" s="15">
        <v>0</v>
      </c>
      <c r="G14" s="15">
        <f t="shared" si="1"/>
        <v>6.69</v>
      </c>
      <c r="H14" s="6">
        <v>1</v>
      </c>
    </row>
    <row r="15" spans="1:8" ht="24.75" customHeight="1">
      <c r="A15" s="5">
        <v>210</v>
      </c>
      <c r="B15" s="63" t="s">
        <v>137</v>
      </c>
      <c r="C15" s="64">
        <v>6.62</v>
      </c>
      <c r="D15" s="15">
        <f t="shared" si="0"/>
        <v>6.89</v>
      </c>
      <c r="E15" s="15">
        <v>6.89</v>
      </c>
      <c r="F15" s="15">
        <v>0</v>
      </c>
      <c r="G15" s="15">
        <f t="shared" si="1"/>
        <v>0.2699999999999996</v>
      </c>
      <c r="H15" s="6">
        <f aca="true" t="shared" si="2" ref="H15:H29">G15/C15</f>
        <v>0.04078549848942592</v>
      </c>
    </row>
    <row r="16" spans="1:8" ht="24.75" customHeight="1">
      <c r="A16" s="5">
        <v>21007</v>
      </c>
      <c r="B16" s="63" t="s">
        <v>138</v>
      </c>
      <c r="C16" s="64">
        <v>2.26</v>
      </c>
      <c r="D16" s="15">
        <f>E16+F16</f>
        <v>2.53</v>
      </c>
      <c r="E16" s="15">
        <v>2.53</v>
      </c>
      <c r="F16" s="15">
        <v>0</v>
      </c>
      <c r="G16" s="15">
        <f t="shared" si="1"/>
        <v>0.27</v>
      </c>
      <c r="H16" s="6">
        <f t="shared" si="2"/>
        <v>0.11946902654867259</v>
      </c>
    </row>
    <row r="17" spans="1:8" ht="24.75" customHeight="1">
      <c r="A17" s="5">
        <v>2100717</v>
      </c>
      <c r="B17" s="63" t="s">
        <v>139</v>
      </c>
      <c r="C17" s="64">
        <v>2.26</v>
      </c>
      <c r="D17" s="15">
        <f t="shared" si="0"/>
        <v>2.53</v>
      </c>
      <c r="E17" s="15">
        <v>2.53</v>
      </c>
      <c r="F17" s="15">
        <v>0</v>
      </c>
      <c r="G17" s="15">
        <f t="shared" si="1"/>
        <v>0.27</v>
      </c>
      <c r="H17" s="6">
        <f t="shared" si="2"/>
        <v>0.11946902654867259</v>
      </c>
    </row>
    <row r="18" spans="1:8" ht="24.75" customHeight="1">
      <c r="A18" s="5">
        <v>21011</v>
      </c>
      <c r="B18" s="63" t="s">
        <v>140</v>
      </c>
      <c r="C18" s="64">
        <v>4.36</v>
      </c>
      <c r="D18" s="15">
        <f t="shared" si="0"/>
        <v>4.36</v>
      </c>
      <c r="E18" s="15">
        <v>4.36</v>
      </c>
      <c r="F18" s="15">
        <v>0</v>
      </c>
      <c r="G18" s="15">
        <f t="shared" si="1"/>
        <v>0</v>
      </c>
      <c r="H18" s="6">
        <f t="shared" si="2"/>
        <v>0</v>
      </c>
    </row>
    <row r="19" spans="1:8" ht="24.75" customHeight="1">
      <c r="A19" s="5">
        <v>2101102</v>
      </c>
      <c r="B19" s="63" t="s">
        <v>141</v>
      </c>
      <c r="C19" s="64">
        <v>4.36</v>
      </c>
      <c r="D19" s="15">
        <f t="shared" si="0"/>
        <v>4.36</v>
      </c>
      <c r="E19" s="15">
        <v>4.36</v>
      </c>
      <c r="F19" s="15">
        <v>0</v>
      </c>
      <c r="G19" s="15">
        <f t="shared" si="1"/>
        <v>0</v>
      </c>
      <c r="H19" s="6">
        <f t="shared" si="2"/>
        <v>0</v>
      </c>
    </row>
    <row r="20" spans="1:8" ht="24.75" customHeight="1">
      <c r="A20" s="5">
        <v>210110299</v>
      </c>
      <c r="B20" s="63" t="s">
        <v>142</v>
      </c>
      <c r="C20" s="64">
        <v>4.36</v>
      </c>
      <c r="D20" s="15">
        <f t="shared" si="0"/>
        <v>4.36</v>
      </c>
      <c r="E20" s="15">
        <v>4.36</v>
      </c>
      <c r="F20" s="15">
        <v>0</v>
      </c>
      <c r="G20" s="15">
        <f t="shared" si="1"/>
        <v>0</v>
      </c>
      <c r="H20" s="6">
        <f t="shared" si="2"/>
        <v>0</v>
      </c>
    </row>
    <row r="21" spans="1:8" ht="24.75" customHeight="1">
      <c r="A21" s="5">
        <v>211</v>
      </c>
      <c r="B21" s="63" t="s">
        <v>143</v>
      </c>
      <c r="C21" s="64">
        <v>774.01</v>
      </c>
      <c r="D21" s="15">
        <f t="shared" si="0"/>
        <v>735.7</v>
      </c>
      <c r="E21" s="15">
        <v>257.27</v>
      </c>
      <c r="F21" s="15">
        <v>478.43</v>
      </c>
      <c r="G21" s="15">
        <f t="shared" si="1"/>
        <v>-38.309999999999945</v>
      </c>
      <c r="H21" s="6">
        <f t="shared" si="2"/>
        <v>-0.04949548455446305</v>
      </c>
    </row>
    <row r="22" spans="1:8" ht="24.75" customHeight="1">
      <c r="A22" s="5">
        <v>21103</v>
      </c>
      <c r="B22" s="63" t="s">
        <v>144</v>
      </c>
      <c r="C22" s="64">
        <v>720.44</v>
      </c>
      <c r="D22" s="15">
        <f t="shared" si="0"/>
        <v>597.27</v>
      </c>
      <c r="E22" s="15">
        <v>257.27</v>
      </c>
      <c r="F22" s="15">
        <v>340</v>
      </c>
      <c r="G22" s="15">
        <f t="shared" si="1"/>
        <v>-123.17000000000007</v>
      </c>
      <c r="H22" s="6">
        <f t="shared" si="2"/>
        <v>-0.1709649658542003</v>
      </c>
    </row>
    <row r="23" spans="1:8" ht="24.75" customHeight="1">
      <c r="A23" s="5">
        <v>2110304</v>
      </c>
      <c r="B23" s="63" t="s">
        <v>145</v>
      </c>
      <c r="C23" s="64">
        <v>720.44</v>
      </c>
      <c r="D23" s="15">
        <f t="shared" si="0"/>
        <v>597.27</v>
      </c>
      <c r="E23" s="15">
        <v>257.27</v>
      </c>
      <c r="F23" s="15">
        <v>340</v>
      </c>
      <c r="G23" s="15">
        <f t="shared" si="1"/>
        <v>-123.17000000000007</v>
      </c>
      <c r="H23" s="6">
        <f t="shared" si="2"/>
        <v>-0.1709649658542003</v>
      </c>
    </row>
    <row r="24" spans="1:8" ht="24.75" customHeight="1">
      <c r="A24" s="5">
        <v>21104</v>
      </c>
      <c r="B24" s="63" t="s">
        <v>146</v>
      </c>
      <c r="C24" s="63">
        <v>53.57</v>
      </c>
      <c r="D24" s="15">
        <f t="shared" si="0"/>
        <v>138.42</v>
      </c>
      <c r="E24" s="15">
        <v>0</v>
      </c>
      <c r="F24" s="15">
        <v>138.42</v>
      </c>
      <c r="G24" s="15">
        <f t="shared" si="1"/>
        <v>84.85</v>
      </c>
      <c r="H24" s="6">
        <f t="shared" si="2"/>
        <v>1.5839089042374461</v>
      </c>
    </row>
    <row r="25" spans="1:8" ht="24.75" customHeight="1">
      <c r="A25" s="5">
        <v>2110402</v>
      </c>
      <c r="B25" s="63" t="s">
        <v>147</v>
      </c>
      <c r="C25" s="63">
        <v>53.57</v>
      </c>
      <c r="D25" s="15">
        <f t="shared" si="0"/>
        <v>138.42</v>
      </c>
      <c r="E25" s="15">
        <v>0</v>
      </c>
      <c r="F25" s="15">
        <v>138.42</v>
      </c>
      <c r="G25" s="15">
        <f t="shared" si="1"/>
        <v>84.85</v>
      </c>
      <c r="H25" s="6">
        <f t="shared" si="2"/>
        <v>1.5839089042374461</v>
      </c>
    </row>
    <row r="26" spans="1:8" ht="24.75" customHeight="1">
      <c r="A26" s="5">
        <v>221</v>
      </c>
      <c r="B26" s="63" t="s">
        <v>148</v>
      </c>
      <c r="C26" s="64">
        <v>13.01</v>
      </c>
      <c r="D26" s="15">
        <f t="shared" si="0"/>
        <v>11.99</v>
      </c>
      <c r="E26" s="15">
        <v>11.99</v>
      </c>
      <c r="F26" s="15">
        <v>0</v>
      </c>
      <c r="G26" s="15">
        <f t="shared" si="1"/>
        <v>-1.0199999999999996</v>
      </c>
      <c r="H26" s="6">
        <f t="shared" si="2"/>
        <v>-0.07840122982321288</v>
      </c>
    </row>
    <row r="27" spans="1:8" ht="24.75" customHeight="1">
      <c r="A27" s="5">
        <v>22102</v>
      </c>
      <c r="B27" s="63" t="s">
        <v>149</v>
      </c>
      <c r="C27" s="64">
        <v>13.01</v>
      </c>
      <c r="D27" s="15">
        <f t="shared" si="0"/>
        <v>11.99</v>
      </c>
      <c r="E27" s="15">
        <v>11.99</v>
      </c>
      <c r="F27" s="15">
        <v>0</v>
      </c>
      <c r="G27" s="15">
        <f t="shared" si="1"/>
        <v>-1.0199999999999996</v>
      </c>
      <c r="H27" s="6">
        <f t="shared" si="2"/>
        <v>-0.07840122982321288</v>
      </c>
    </row>
    <row r="28" spans="1:8" ht="24.75" customHeight="1">
      <c r="A28" s="5">
        <v>2210201</v>
      </c>
      <c r="B28" s="63" t="s">
        <v>150</v>
      </c>
      <c r="C28" s="64">
        <v>13.01</v>
      </c>
      <c r="D28" s="15">
        <f t="shared" si="0"/>
        <v>11.99</v>
      </c>
      <c r="E28" s="15">
        <v>11.99</v>
      </c>
      <c r="F28" s="15">
        <v>0</v>
      </c>
      <c r="G28" s="15">
        <f t="shared" si="1"/>
        <v>-1.0199999999999996</v>
      </c>
      <c r="H28" s="6">
        <f t="shared" si="2"/>
        <v>-0.07840122982321288</v>
      </c>
    </row>
    <row r="29" spans="1:8" ht="24.75" customHeight="1">
      <c r="A29" s="5">
        <v>221020101</v>
      </c>
      <c r="B29" s="63" t="s">
        <v>151</v>
      </c>
      <c r="C29" s="64">
        <v>13.01</v>
      </c>
      <c r="D29" s="15">
        <f t="shared" si="0"/>
        <v>11.99</v>
      </c>
      <c r="E29" s="15">
        <v>11.99</v>
      </c>
      <c r="F29" s="15">
        <v>0</v>
      </c>
      <c r="G29" s="15">
        <f t="shared" si="1"/>
        <v>-1.0199999999999996</v>
      </c>
      <c r="H29" s="6">
        <f t="shared" si="2"/>
        <v>-0.07840122982321288</v>
      </c>
    </row>
    <row r="30" spans="1:8" ht="24.75" customHeight="1">
      <c r="A30" s="5"/>
      <c r="B30" s="21" t="s">
        <v>3</v>
      </c>
      <c r="C30" s="15">
        <f>C7+C15+C21+C26</f>
        <v>793.64</v>
      </c>
      <c r="D30" s="15">
        <f>D7+D15+D21+D26</f>
        <v>777.98</v>
      </c>
      <c r="E30" s="15">
        <f>E7+E15+E21+E26</f>
        <v>299.55</v>
      </c>
      <c r="F30" s="15">
        <f>F7+F15+F21+F26</f>
        <v>478.43</v>
      </c>
      <c r="G30" s="15">
        <f>D30-C30</f>
        <v>-15.659999999999968</v>
      </c>
      <c r="H30" s="6">
        <f>G30/C30</f>
        <v>-0.019731868353409565</v>
      </c>
    </row>
  </sheetData>
  <sheetProtection/>
  <mergeCells count="12">
    <mergeCell ref="A1:H1"/>
    <mergeCell ref="A3:H3"/>
    <mergeCell ref="A2:H2"/>
    <mergeCell ref="A5:A6"/>
    <mergeCell ref="B5:B6"/>
    <mergeCell ref="C5:C6"/>
    <mergeCell ref="D4:F4"/>
    <mergeCell ref="G4:H4"/>
    <mergeCell ref="D5:F5"/>
    <mergeCell ref="A4:B4"/>
    <mergeCell ref="G5:G6"/>
    <mergeCell ref="H5:H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="115" zoomScaleNormal="115" zoomScalePageLayoutView="0" workbookViewId="0" topLeftCell="A13">
      <selection activeCell="H25" sqref="H25"/>
    </sheetView>
  </sheetViews>
  <sheetFormatPr defaultColWidth="9.00390625" defaultRowHeight="13.5"/>
  <cols>
    <col min="1" max="1" width="9.625" style="2" customWidth="1"/>
    <col min="2" max="2" width="27.25390625" style="1" customWidth="1"/>
    <col min="3" max="3" width="12.50390625" style="11" customWidth="1"/>
    <col min="4" max="4" width="14.875" style="11" customWidth="1"/>
    <col min="5" max="5" width="14.125" style="11" customWidth="1"/>
  </cols>
  <sheetData>
    <row r="1" spans="1:5" ht="13.5">
      <c r="A1" s="104" t="s">
        <v>90</v>
      </c>
      <c r="B1" s="104"/>
      <c r="C1" s="104"/>
      <c r="D1" s="104"/>
      <c r="E1" s="104"/>
    </row>
    <row r="2" spans="1:5" ht="18.75" customHeight="1">
      <c r="A2" s="101" t="s">
        <v>91</v>
      </c>
      <c r="B2" s="101"/>
      <c r="C2" s="101"/>
      <c r="D2" s="101"/>
      <c r="E2" s="101"/>
    </row>
    <row r="3" spans="1:5" ht="21.75" customHeight="1">
      <c r="A3" s="105" t="s">
        <v>209</v>
      </c>
      <c r="B3" s="105"/>
      <c r="E3" s="39" t="s">
        <v>92</v>
      </c>
    </row>
    <row r="4" spans="1:5" s="35" customFormat="1" ht="21.75" customHeight="1">
      <c r="A4" s="92" t="s">
        <v>93</v>
      </c>
      <c r="B4" s="92"/>
      <c r="C4" s="103" t="s">
        <v>128</v>
      </c>
      <c r="D4" s="103"/>
      <c r="E4" s="103"/>
    </row>
    <row r="5" spans="1:5" s="35" customFormat="1" ht="27.75" customHeight="1">
      <c r="A5" s="22" t="s">
        <v>94</v>
      </c>
      <c r="B5" s="22" t="s">
        <v>95</v>
      </c>
      <c r="C5" s="23" t="s">
        <v>96</v>
      </c>
      <c r="D5" s="23" t="s">
        <v>97</v>
      </c>
      <c r="E5" s="23" t="s">
        <v>98</v>
      </c>
    </row>
    <row r="6" spans="1:5" s="35" customFormat="1" ht="27.75" customHeight="1">
      <c r="A6" s="36">
        <v>301</v>
      </c>
      <c r="B6" s="65" t="s">
        <v>152</v>
      </c>
      <c r="C6" s="37">
        <f>SUM(D6:E6)</f>
        <v>248.48</v>
      </c>
      <c r="D6" s="37">
        <v>248.48</v>
      </c>
      <c r="E6" s="37">
        <v>0</v>
      </c>
    </row>
    <row r="7" spans="1:5" s="35" customFormat="1" ht="27.75" customHeight="1">
      <c r="A7" s="36">
        <v>30101</v>
      </c>
      <c r="B7" s="65" t="s">
        <v>153</v>
      </c>
      <c r="C7" s="37">
        <f aca="true" t="shared" si="0" ref="C7:C25">SUM(D7:E7)</f>
        <v>64.26</v>
      </c>
      <c r="D7" s="37">
        <v>64.26</v>
      </c>
      <c r="E7" s="37">
        <v>0</v>
      </c>
    </row>
    <row r="8" spans="1:5" s="35" customFormat="1" ht="27.75" customHeight="1">
      <c r="A8" s="36">
        <v>30102</v>
      </c>
      <c r="B8" s="65" t="s">
        <v>154</v>
      </c>
      <c r="C8" s="37">
        <f t="shared" si="0"/>
        <v>11.01</v>
      </c>
      <c r="D8" s="37">
        <v>11.01</v>
      </c>
      <c r="E8" s="37">
        <v>0</v>
      </c>
    </row>
    <row r="9" spans="1:5" s="35" customFormat="1" ht="27.75" customHeight="1">
      <c r="A9" s="36">
        <v>30103</v>
      </c>
      <c r="B9" s="65" t="s">
        <v>155</v>
      </c>
      <c r="C9" s="37">
        <f t="shared" si="0"/>
        <v>12.01</v>
      </c>
      <c r="D9" s="37">
        <v>12.01</v>
      </c>
      <c r="E9" s="37">
        <v>0</v>
      </c>
    </row>
    <row r="10" spans="1:5" s="35" customFormat="1" ht="27.75" customHeight="1">
      <c r="A10" s="36">
        <v>30104</v>
      </c>
      <c r="B10" s="65" t="s">
        <v>156</v>
      </c>
      <c r="C10" s="37">
        <f t="shared" si="0"/>
        <v>4.65</v>
      </c>
      <c r="D10" s="37">
        <v>4.65</v>
      </c>
      <c r="E10" s="37">
        <v>0</v>
      </c>
    </row>
    <row r="11" spans="1:5" s="35" customFormat="1" ht="27.75" customHeight="1">
      <c r="A11" s="36">
        <v>30107</v>
      </c>
      <c r="B11" s="65" t="s">
        <v>157</v>
      </c>
      <c r="C11" s="37">
        <f t="shared" si="0"/>
        <v>15.12</v>
      </c>
      <c r="D11" s="37">
        <v>15.12</v>
      </c>
      <c r="E11" s="37">
        <v>0</v>
      </c>
    </row>
    <row r="12" spans="1:5" s="35" customFormat="1" ht="27.75" customHeight="1">
      <c r="A12" s="36">
        <v>30108</v>
      </c>
      <c r="B12" s="65" t="s">
        <v>158</v>
      </c>
      <c r="C12" s="37">
        <f t="shared" si="0"/>
        <v>16.71</v>
      </c>
      <c r="D12" s="37">
        <v>16.71</v>
      </c>
      <c r="E12" s="37">
        <v>0</v>
      </c>
    </row>
    <row r="13" spans="1:5" s="35" customFormat="1" ht="27.75" customHeight="1">
      <c r="A13" s="36">
        <v>30109</v>
      </c>
      <c r="B13" s="65" t="s">
        <v>159</v>
      </c>
      <c r="C13" s="37">
        <f t="shared" si="0"/>
        <v>6.69</v>
      </c>
      <c r="D13" s="37">
        <v>6.69</v>
      </c>
      <c r="E13" s="37">
        <v>0</v>
      </c>
    </row>
    <row r="14" spans="1:5" s="35" customFormat="1" ht="27.75" customHeight="1">
      <c r="A14" s="36">
        <v>30199</v>
      </c>
      <c r="B14" s="65" t="s">
        <v>160</v>
      </c>
      <c r="C14" s="37">
        <f t="shared" si="0"/>
        <v>118.03</v>
      </c>
      <c r="D14" s="37">
        <v>118.03</v>
      </c>
      <c r="E14" s="37">
        <v>0</v>
      </c>
    </row>
    <row r="15" spans="1:5" s="35" customFormat="1" ht="27.75" customHeight="1">
      <c r="A15" s="36">
        <v>302</v>
      </c>
      <c r="B15" s="65" t="s">
        <v>161</v>
      </c>
      <c r="C15" s="37">
        <f t="shared" si="0"/>
        <v>21.560000000000002</v>
      </c>
      <c r="D15" s="37">
        <v>8.35</v>
      </c>
      <c r="E15" s="37">
        <v>13.21</v>
      </c>
    </row>
    <row r="16" spans="1:5" s="35" customFormat="1" ht="27.75" customHeight="1">
      <c r="A16" s="36">
        <v>30207</v>
      </c>
      <c r="B16" s="65" t="s">
        <v>162</v>
      </c>
      <c r="C16" s="37">
        <f>SUM(D16:E16)</f>
        <v>0.8</v>
      </c>
      <c r="D16" s="37">
        <v>0</v>
      </c>
      <c r="E16" s="37">
        <v>0.8</v>
      </c>
    </row>
    <row r="17" spans="1:5" s="35" customFormat="1" ht="27.75" customHeight="1">
      <c r="A17" s="36">
        <v>30216</v>
      </c>
      <c r="B17" s="65" t="s">
        <v>163</v>
      </c>
      <c r="C17" s="37">
        <f t="shared" si="0"/>
        <v>0.2</v>
      </c>
      <c r="D17" s="37">
        <v>0</v>
      </c>
      <c r="E17" s="37">
        <v>0.2</v>
      </c>
    </row>
    <row r="18" spans="1:5" s="35" customFormat="1" ht="27.75" customHeight="1">
      <c r="A18" s="36">
        <v>30217</v>
      </c>
      <c r="B18" s="65" t="s">
        <v>164</v>
      </c>
      <c r="C18" s="37">
        <f t="shared" si="0"/>
        <v>0.09</v>
      </c>
      <c r="D18" s="37">
        <v>0</v>
      </c>
      <c r="E18" s="37">
        <v>0.09</v>
      </c>
    </row>
    <row r="19" spans="1:5" s="35" customFormat="1" ht="27.75" customHeight="1">
      <c r="A19" s="36">
        <v>30226</v>
      </c>
      <c r="B19" s="65" t="s">
        <v>165</v>
      </c>
      <c r="C19" s="37">
        <f t="shared" si="0"/>
        <v>8.35</v>
      </c>
      <c r="D19" s="37">
        <v>8.35</v>
      </c>
      <c r="E19" s="37">
        <v>0</v>
      </c>
    </row>
    <row r="20" spans="1:5" s="35" customFormat="1" ht="27.75" customHeight="1">
      <c r="A20" s="36">
        <v>30231</v>
      </c>
      <c r="B20" s="65" t="s">
        <v>166</v>
      </c>
      <c r="C20" s="37">
        <f t="shared" si="0"/>
        <v>3.49</v>
      </c>
      <c r="D20" s="37">
        <v>0</v>
      </c>
      <c r="E20" s="37">
        <v>3.49</v>
      </c>
    </row>
    <row r="21" spans="1:5" s="35" customFormat="1" ht="27.75" customHeight="1">
      <c r="A21" s="36">
        <v>30299</v>
      </c>
      <c r="B21" s="65" t="s">
        <v>167</v>
      </c>
      <c r="C21" s="37">
        <f t="shared" si="0"/>
        <v>8.62</v>
      </c>
      <c r="D21" s="37">
        <v>0</v>
      </c>
      <c r="E21" s="37">
        <v>8.62</v>
      </c>
    </row>
    <row r="22" spans="1:5" s="35" customFormat="1" ht="27.75" customHeight="1">
      <c r="A22" s="36">
        <v>303</v>
      </c>
      <c r="B22" s="65" t="s">
        <v>168</v>
      </c>
      <c r="C22" s="37">
        <f t="shared" si="0"/>
        <v>29.51</v>
      </c>
      <c r="D22" s="37">
        <v>29.51</v>
      </c>
      <c r="E22" s="37">
        <v>0</v>
      </c>
    </row>
    <row r="23" spans="1:5" s="35" customFormat="1" ht="27.75" customHeight="1">
      <c r="A23" s="36">
        <v>30309</v>
      </c>
      <c r="B23" s="65" t="s">
        <v>169</v>
      </c>
      <c r="C23" s="37">
        <f t="shared" si="0"/>
        <v>2.54</v>
      </c>
      <c r="D23" s="37">
        <v>2.54</v>
      </c>
      <c r="E23" s="37">
        <v>0</v>
      </c>
    </row>
    <row r="24" spans="1:5" s="35" customFormat="1" ht="27.75" customHeight="1">
      <c r="A24" s="36">
        <v>30311</v>
      </c>
      <c r="B24" s="65" t="s">
        <v>170</v>
      </c>
      <c r="C24" s="37">
        <f t="shared" si="0"/>
        <v>11.99</v>
      </c>
      <c r="D24" s="37">
        <v>11.99</v>
      </c>
      <c r="E24" s="37">
        <v>0</v>
      </c>
    </row>
    <row r="25" spans="1:5" s="35" customFormat="1" ht="27.75" customHeight="1">
      <c r="A25" s="36">
        <v>30399</v>
      </c>
      <c r="B25" s="65" t="s">
        <v>171</v>
      </c>
      <c r="C25" s="37">
        <f t="shared" si="0"/>
        <v>14.99</v>
      </c>
      <c r="D25" s="37">
        <v>14.99</v>
      </c>
      <c r="E25" s="37">
        <v>0</v>
      </c>
    </row>
    <row r="26" spans="1:5" s="35" customFormat="1" ht="27.75" customHeight="1">
      <c r="A26" s="36"/>
      <c r="B26" s="22" t="s">
        <v>96</v>
      </c>
      <c r="C26" s="37">
        <f>C6+C15+C22</f>
        <v>299.54999999999995</v>
      </c>
      <c r="D26" s="37">
        <f>D6+D15+D22</f>
        <v>286.34</v>
      </c>
      <c r="E26" s="37">
        <f>E6+E15+E22</f>
        <v>13.21</v>
      </c>
    </row>
  </sheetData>
  <sheetProtection/>
  <mergeCells count="5">
    <mergeCell ref="A4:B4"/>
    <mergeCell ref="C4:E4"/>
    <mergeCell ref="A2:E2"/>
    <mergeCell ref="A1:E1"/>
    <mergeCell ref="A3:B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1"/>
  <sheetViews>
    <sheetView zoomScale="115" zoomScaleNormal="115" zoomScalePageLayoutView="0" workbookViewId="0" topLeftCell="A1">
      <selection activeCell="A3" sqref="A3:D3"/>
    </sheetView>
  </sheetViews>
  <sheetFormatPr defaultColWidth="9.00390625" defaultRowHeight="13.5"/>
  <cols>
    <col min="1" max="1" width="6.375" style="8" customWidth="1"/>
    <col min="2" max="2" width="5.875" style="8" customWidth="1"/>
    <col min="3" max="3" width="6.50390625" style="8" customWidth="1"/>
    <col min="4" max="4" width="10.00390625" style="8" customWidth="1"/>
    <col min="5" max="5" width="9.50390625" style="8" customWidth="1"/>
    <col min="6" max="6" width="6.75390625" style="8" customWidth="1"/>
    <col min="7" max="7" width="6.50390625" style="8" customWidth="1"/>
    <col min="8" max="8" width="6.625" style="8" customWidth="1"/>
    <col min="9" max="9" width="5.625" style="8" customWidth="1"/>
    <col min="10" max="11" width="7.25390625" style="8" customWidth="1"/>
    <col min="12" max="12" width="6.75390625" style="8" customWidth="1"/>
    <col min="13" max="13" width="6.125" style="8" customWidth="1"/>
    <col min="14" max="14" width="7.375" style="8" customWidth="1"/>
    <col min="15" max="15" width="6.125" style="8" customWidth="1"/>
    <col min="16" max="17" width="8.125" style="8" customWidth="1"/>
    <col min="18" max="18" width="6.50390625" style="8" customWidth="1"/>
  </cols>
  <sheetData>
    <row r="1" spans="1:18" s="35" customFormat="1" ht="18.75" customHeight="1">
      <c r="A1" s="104" t="s">
        <v>54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24" customHeight="1">
      <c r="A2" s="101" t="s">
        <v>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s="35" customFormat="1" ht="27.75" customHeight="1">
      <c r="A3" s="104" t="s">
        <v>172</v>
      </c>
      <c r="B3" s="104"/>
      <c r="C3" s="104"/>
      <c r="D3" s="104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 t="s">
        <v>53</v>
      </c>
    </row>
    <row r="4" spans="1:18" s="35" customFormat="1" ht="22.5" customHeight="1">
      <c r="A4" s="92" t="s">
        <v>123</v>
      </c>
      <c r="B4" s="92"/>
      <c r="C4" s="92"/>
      <c r="D4" s="92"/>
      <c r="E4" s="92"/>
      <c r="F4" s="92"/>
      <c r="G4" s="92" t="s">
        <v>124</v>
      </c>
      <c r="H4" s="92"/>
      <c r="I4" s="92"/>
      <c r="J4" s="92"/>
      <c r="K4" s="92"/>
      <c r="L4" s="92"/>
      <c r="M4" s="92" t="s">
        <v>125</v>
      </c>
      <c r="N4" s="92"/>
      <c r="O4" s="92"/>
      <c r="P4" s="92"/>
      <c r="Q4" s="92"/>
      <c r="R4" s="92"/>
    </row>
    <row r="5" spans="1:18" s="35" customFormat="1" ht="36" customHeight="1">
      <c r="A5" s="92" t="s">
        <v>52</v>
      </c>
      <c r="B5" s="106" t="s">
        <v>55</v>
      </c>
      <c r="C5" s="92" t="s">
        <v>56</v>
      </c>
      <c r="D5" s="92"/>
      <c r="E5" s="92"/>
      <c r="F5" s="106" t="s">
        <v>57</v>
      </c>
      <c r="G5" s="92" t="s">
        <v>52</v>
      </c>
      <c r="H5" s="106" t="s">
        <v>55</v>
      </c>
      <c r="I5" s="92" t="s">
        <v>56</v>
      </c>
      <c r="J5" s="92"/>
      <c r="K5" s="92"/>
      <c r="L5" s="106" t="s">
        <v>57</v>
      </c>
      <c r="M5" s="92" t="s">
        <v>52</v>
      </c>
      <c r="N5" s="106" t="s">
        <v>55</v>
      </c>
      <c r="O5" s="92" t="s">
        <v>56</v>
      </c>
      <c r="P5" s="92"/>
      <c r="Q5" s="92"/>
      <c r="R5" s="106" t="s">
        <v>57</v>
      </c>
    </row>
    <row r="6" spans="1:18" s="35" customFormat="1" ht="42.75" customHeight="1">
      <c r="A6" s="92"/>
      <c r="B6" s="106"/>
      <c r="C6" s="22" t="s">
        <v>58</v>
      </c>
      <c r="D6" s="41" t="s">
        <v>59</v>
      </c>
      <c r="E6" s="41" t="s">
        <v>60</v>
      </c>
      <c r="F6" s="106"/>
      <c r="G6" s="92"/>
      <c r="H6" s="106"/>
      <c r="I6" s="22" t="s">
        <v>58</v>
      </c>
      <c r="J6" s="41" t="s">
        <v>59</v>
      </c>
      <c r="K6" s="41" t="s">
        <v>60</v>
      </c>
      <c r="L6" s="106"/>
      <c r="M6" s="92"/>
      <c r="N6" s="106"/>
      <c r="O6" s="22" t="s">
        <v>58</v>
      </c>
      <c r="P6" s="41" t="s">
        <v>59</v>
      </c>
      <c r="Q6" s="41" t="s">
        <v>60</v>
      </c>
      <c r="R6" s="106"/>
    </row>
    <row r="7" spans="1:18" s="35" customFormat="1" ht="31.5" customHeight="1">
      <c r="A7" s="60">
        <f>B7+C7+F7</f>
        <v>4.1</v>
      </c>
      <c r="B7" s="60">
        <v>0</v>
      </c>
      <c r="C7" s="60">
        <f>D7+E7</f>
        <v>3.5</v>
      </c>
      <c r="D7" s="60">
        <v>0</v>
      </c>
      <c r="E7" s="60">
        <v>3.5</v>
      </c>
      <c r="F7" s="60">
        <v>0.6</v>
      </c>
      <c r="G7" s="60">
        <f>H7+I7+L7</f>
        <v>3.58</v>
      </c>
      <c r="H7" s="60">
        <v>0</v>
      </c>
      <c r="I7" s="60">
        <f>J7+K7</f>
        <v>3.49</v>
      </c>
      <c r="J7" s="60">
        <v>0</v>
      </c>
      <c r="K7" s="60">
        <v>3.49</v>
      </c>
      <c r="L7" s="60">
        <v>0.09</v>
      </c>
      <c r="M7" s="60">
        <f>N7+O7+R7</f>
        <v>3.58</v>
      </c>
      <c r="N7" s="60">
        <v>0</v>
      </c>
      <c r="O7" s="60">
        <f>P7+Q7</f>
        <v>3.49</v>
      </c>
      <c r="P7" s="60">
        <v>0</v>
      </c>
      <c r="Q7" s="60">
        <v>3.49</v>
      </c>
      <c r="R7" s="60">
        <v>0.09</v>
      </c>
    </row>
    <row r="8" ht="13.5">
      <c r="L8" s="2"/>
    </row>
    <row r="21" ht="13.5">
      <c r="X21">
        <v>3</v>
      </c>
    </row>
  </sheetData>
  <sheetProtection/>
  <mergeCells count="18">
    <mergeCell ref="A2:R2"/>
    <mergeCell ref="A3:D3"/>
    <mergeCell ref="O5:Q5"/>
    <mergeCell ref="N5:N6"/>
    <mergeCell ref="A5:A6"/>
    <mergeCell ref="B5:B6"/>
    <mergeCell ref="C5:E5"/>
    <mergeCell ref="F5:F6"/>
    <mergeCell ref="A1:R1"/>
    <mergeCell ref="H5:H6"/>
    <mergeCell ref="I5:K5"/>
    <mergeCell ref="L5:L6"/>
    <mergeCell ref="G4:L4"/>
    <mergeCell ref="M5:M6"/>
    <mergeCell ref="A4:F4"/>
    <mergeCell ref="G5:G6"/>
    <mergeCell ref="R5:R6"/>
    <mergeCell ref="M4:R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="130" zoomScaleNormal="130" zoomScalePageLayoutView="0" workbookViewId="0" topLeftCell="A1">
      <selection activeCell="A2" sqref="A2:E2"/>
    </sheetView>
  </sheetViews>
  <sheetFormatPr defaultColWidth="9.00390625" defaultRowHeight="13.5"/>
  <cols>
    <col min="1" max="1" width="9.75390625" style="62" customWidth="1"/>
    <col min="2" max="2" width="26.00390625" style="16" customWidth="1"/>
    <col min="3" max="5" width="17.125" style="7" customWidth="1"/>
  </cols>
  <sheetData>
    <row r="1" ht="13.5">
      <c r="A1" s="31" t="s">
        <v>47</v>
      </c>
    </row>
    <row r="2" spans="1:5" ht="24" customHeight="1">
      <c r="A2" s="109" t="s">
        <v>49</v>
      </c>
      <c r="B2" s="109"/>
      <c r="C2" s="109"/>
      <c r="D2" s="109"/>
      <c r="E2" s="109"/>
    </row>
    <row r="3" spans="1:5" ht="27.75" customHeight="1">
      <c r="A3" s="115" t="s">
        <v>202</v>
      </c>
      <c r="B3" s="115"/>
      <c r="C3" s="39"/>
      <c r="D3" s="39"/>
      <c r="E3" s="39" t="s">
        <v>29</v>
      </c>
    </row>
    <row r="4" spans="1:5" ht="27.75" customHeight="1">
      <c r="A4" s="113" t="s">
        <v>17</v>
      </c>
      <c r="B4" s="113" t="s">
        <v>18</v>
      </c>
      <c r="C4" s="110" t="s">
        <v>32</v>
      </c>
      <c r="D4" s="111"/>
      <c r="E4" s="112"/>
    </row>
    <row r="5" spans="1:5" ht="25.5" customHeight="1">
      <c r="A5" s="114"/>
      <c r="B5" s="114"/>
      <c r="C5" s="23" t="s">
        <v>3</v>
      </c>
      <c r="D5" s="23" t="s">
        <v>21</v>
      </c>
      <c r="E5" s="23" t="s">
        <v>22</v>
      </c>
    </row>
    <row r="6" spans="1:5" ht="30.75" customHeight="1">
      <c r="A6" s="72">
        <v>212</v>
      </c>
      <c r="B6" s="65" t="s">
        <v>210</v>
      </c>
      <c r="C6" s="37">
        <f>SUM(D6:E6)</f>
        <v>340</v>
      </c>
      <c r="D6" s="37">
        <v>0</v>
      </c>
      <c r="E6" s="37">
        <v>340</v>
      </c>
    </row>
    <row r="7" spans="1:5" ht="30" customHeight="1">
      <c r="A7" s="72">
        <v>21209</v>
      </c>
      <c r="B7" s="73" t="s">
        <v>211</v>
      </c>
      <c r="C7" s="37">
        <f>SUM(D7:E7)</f>
        <v>340</v>
      </c>
      <c r="D7" s="37">
        <v>0</v>
      </c>
      <c r="E7" s="37">
        <v>340</v>
      </c>
    </row>
    <row r="8" spans="1:5" ht="30" customHeight="1">
      <c r="A8" s="72">
        <v>2120902</v>
      </c>
      <c r="B8" s="65" t="s">
        <v>212</v>
      </c>
      <c r="C8" s="37">
        <f>SUM(D8:E8)</f>
        <v>340</v>
      </c>
      <c r="D8" s="37">
        <v>0</v>
      </c>
      <c r="E8" s="37">
        <v>340</v>
      </c>
    </row>
    <row r="9" spans="1:5" ht="30" customHeight="1">
      <c r="A9" s="107" t="s">
        <v>213</v>
      </c>
      <c r="B9" s="108"/>
      <c r="C9" s="37">
        <f>SUM(C6)</f>
        <v>340</v>
      </c>
      <c r="D9" s="37">
        <f>SUM(D6)</f>
        <v>0</v>
      </c>
      <c r="E9" s="37">
        <f>SUM(E6)</f>
        <v>340</v>
      </c>
    </row>
  </sheetData>
  <sheetProtection/>
  <mergeCells count="6">
    <mergeCell ref="A9:B9"/>
    <mergeCell ref="A2:E2"/>
    <mergeCell ref="C4:E4"/>
    <mergeCell ref="A4:A5"/>
    <mergeCell ref="B4:B5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zoomScale="115" zoomScaleNormal="115" zoomScalePageLayoutView="0" workbookViewId="0" topLeftCell="A13">
      <selection activeCell="I13" sqref="I13"/>
    </sheetView>
  </sheetViews>
  <sheetFormatPr defaultColWidth="9.00390625" defaultRowHeight="13.5"/>
  <cols>
    <col min="1" max="1" width="25.25390625" style="7" customWidth="1"/>
    <col min="2" max="2" width="16.125" style="7" customWidth="1"/>
    <col min="3" max="3" width="25.625" style="7" customWidth="1"/>
    <col min="4" max="4" width="17.50390625" style="7" customWidth="1"/>
  </cols>
  <sheetData>
    <row r="1" spans="1:3" ht="13.5">
      <c r="A1" s="33" t="s">
        <v>33</v>
      </c>
      <c r="B1" s="27"/>
      <c r="C1" s="27"/>
    </row>
    <row r="2" spans="1:4" ht="18.75">
      <c r="A2" s="116" t="s">
        <v>99</v>
      </c>
      <c r="B2" s="117"/>
      <c r="C2" s="117"/>
      <c r="D2" s="117"/>
    </row>
    <row r="3" spans="1:4" s="34" customFormat="1" ht="17.25" customHeight="1">
      <c r="A3" s="120" t="s">
        <v>201</v>
      </c>
      <c r="B3" s="120"/>
      <c r="C3" s="55"/>
      <c r="D3" s="57" t="s">
        <v>61</v>
      </c>
    </row>
    <row r="4" spans="1:4" s="34" customFormat="1" ht="17.25" customHeight="1">
      <c r="A4" s="118" t="s">
        <v>62</v>
      </c>
      <c r="B4" s="118"/>
      <c r="C4" s="118" t="s">
        <v>67</v>
      </c>
      <c r="D4" s="118"/>
    </row>
    <row r="5" spans="1:4" s="34" customFormat="1" ht="17.25" customHeight="1">
      <c r="A5" s="56" t="s">
        <v>63</v>
      </c>
      <c r="B5" s="56" t="s">
        <v>68</v>
      </c>
      <c r="C5" s="56" t="s">
        <v>63</v>
      </c>
      <c r="D5" s="56" t="s">
        <v>68</v>
      </c>
    </row>
    <row r="6" spans="1:4" s="34" customFormat="1" ht="17.25" customHeight="1">
      <c r="A6" s="42" t="s">
        <v>101</v>
      </c>
      <c r="B6" s="69">
        <v>777.98</v>
      </c>
      <c r="C6" s="42" t="s">
        <v>69</v>
      </c>
      <c r="D6" s="43">
        <v>0</v>
      </c>
    </row>
    <row r="7" spans="1:4" s="34" customFormat="1" ht="17.25" customHeight="1">
      <c r="A7" s="44"/>
      <c r="B7" s="43"/>
      <c r="C7" s="42" t="s">
        <v>70</v>
      </c>
      <c r="D7" s="43">
        <v>0</v>
      </c>
    </row>
    <row r="8" spans="1:4" s="34" customFormat="1" ht="17.25" customHeight="1">
      <c r="A8" s="42" t="s">
        <v>102</v>
      </c>
      <c r="B8" s="69">
        <v>340</v>
      </c>
      <c r="C8" s="42" t="s">
        <v>71</v>
      </c>
      <c r="D8" s="43">
        <v>0</v>
      </c>
    </row>
    <row r="9" spans="1:4" s="34" customFormat="1" ht="17.25" customHeight="1">
      <c r="A9" s="44"/>
      <c r="B9" s="43"/>
      <c r="C9" s="42" t="s">
        <v>72</v>
      </c>
      <c r="D9" s="43">
        <v>0</v>
      </c>
    </row>
    <row r="10" spans="1:4" s="34" customFormat="1" ht="17.25" customHeight="1">
      <c r="A10" s="90" t="s">
        <v>267</v>
      </c>
      <c r="B10" s="69">
        <v>0</v>
      </c>
      <c r="C10" s="42" t="s">
        <v>73</v>
      </c>
      <c r="D10" s="43">
        <v>0</v>
      </c>
    </row>
    <row r="11" spans="2:4" s="34" customFormat="1" ht="17.25" customHeight="1">
      <c r="B11" s="43"/>
      <c r="C11" s="42" t="s">
        <v>74</v>
      </c>
      <c r="D11" s="43">
        <v>0</v>
      </c>
    </row>
    <row r="12" spans="1:4" s="34" customFormat="1" ht="17.25" customHeight="1">
      <c r="A12" s="42" t="s">
        <v>256</v>
      </c>
      <c r="B12" s="69">
        <v>0</v>
      </c>
      <c r="C12" s="42" t="s">
        <v>75</v>
      </c>
      <c r="D12" s="43">
        <v>23.4</v>
      </c>
    </row>
    <row r="13" spans="1:4" s="34" customFormat="1" ht="17.25" customHeight="1">
      <c r="A13" s="45"/>
      <c r="B13" s="43"/>
      <c r="C13" s="42" t="s">
        <v>76</v>
      </c>
      <c r="D13" s="43">
        <v>6.89</v>
      </c>
    </row>
    <row r="14" spans="1:4" s="34" customFormat="1" ht="17.25" customHeight="1">
      <c r="A14" s="42" t="s">
        <v>257</v>
      </c>
      <c r="B14" s="69">
        <v>0</v>
      </c>
      <c r="C14" s="42" t="s">
        <v>77</v>
      </c>
      <c r="D14" s="43">
        <v>735.7</v>
      </c>
    </row>
    <row r="15" spans="1:4" s="34" customFormat="1" ht="17.25" customHeight="1">
      <c r="A15" s="42"/>
      <c r="B15" s="43"/>
      <c r="C15" s="42" t="s">
        <v>78</v>
      </c>
      <c r="D15" s="43">
        <v>340</v>
      </c>
    </row>
    <row r="16" spans="1:4" s="34" customFormat="1" ht="17.25" customHeight="1">
      <c r="A16" s="42" t="s">
        <v>258</v>
      </c>
      <c r="B16" s="69">
        <v>0</v>
      </c>
      <c r="C16" s="42" t="s">
        <v>79</v>
      </c>
      <c r="D16" s="43">
        <v>0</v>
      </c>
    </row>
    <row r="17" spans="1:4" s="34" customFormat="1" ht="17.25" customHeight="1">
      <c r="A17" s="42"/>
      <c r="B17" s="43"/>
      <c r="C17" s="42" t="s">
        <v>80</v>
      </c>
      <c r="D17" s="43">
        <v>0</v>
      </c>
    </row>
    <row r="18" spans="1:4" s="34" customFormat="1" ht="17.25" customHeight="1">
      <c r="A18" s="42" t="s">
        <v>259</v>
      </c>
      <c r="B18" s="69">
        <v>0</v>
      </c>
      <c r="C18" s="42" t="s">
        <v>81</v>
      </c>
      <c r="D18" s="43">
        <v>0</v>
      </c>
    </row>
    <row r="19" spans="1:4" s="34" customFormat="1" ht="17.25" customHeight="1">
      <c r="A19" s="42"/>
      <c r="B19" s="43"/>
      <c r="C19" s="42" t="s">
        <v>82</v>
      </c>
      <c r="D19" s="43">
        <v>0</v>
      </c>
    </row>
    <row r="20" spans="1:4" s="34" customFormat="1" ht="17.25" customHeight="1">
      <c r="A20" s="42"/>
      <c r="B20" s="43"/>
      <c r="C20" s="42" t="s">
        <v>83</v>
      </c>
      <c r="D20" s="43">
        <v>0</v>
      </c>
    </row>
    <row r="21" spans="1:4" s="34" customFormat="1" ht="17.25" customHeight="1">
      <c r="A21" s="42"/>
      <c r="B21" s="43"/>
      <c r="C21" s="42" t="s">
        <v>84</v>
      </c>
      <c r="D21" s="43">
        <v>0</v>
      </c>
    </row>
    <row r="22" spans="1:4" s="34" customFormat="1" ht="17.25" customHeight="1">
      <c r="A22" s="42"/>
      <c r="B22" s="43"/>
      <c r="C22" s="51" t="s">
        <v>85</v>
      </c>
      <c r="D22" s="43">
        <v>11.99</v>
      </c>
    </row>
    <row r="23" spans="1:4" s="34" customFormat="1" ht="17.25" customHeight="1">
      <c r="A23" s="42"/>
      <c r="B23" s="43"/>
      <c r="C23" s="51" t="s">
        <v>86</v>
      </c>
      <c r="D23" s="43">
        <v>0</v>
      </c>
    </row>
    <row r="24" spans="1:4" s="34" customFormat="1" ht="17.25" customHeight="1">
      <c r="A24" s="42"/>
      <c r="B24" s="43"/>
      <c r="C24" s="89" t="s">
        <v>251</v>
      </c>
      <c r="D24" s="43"/>
    </row>
    <row r="25" spans="1:4" s="34" customFormat="1" ht="17.25" customHeight="1">
      <c r="A25" s="47"/>
      <c r="B25" s="43"/>
      <c r="C25" s="51" t="s">
        <v>260</v>
      </c>
      <c r="D25" s="43">
        <v>18.19</v>
      </c>
    </row>
    <row r="26" spans="1:4" s="34" customFormat="1" ht="17.25" customHeight="1">
      <c r="A26" s="58"/>
      <c r="B26" s="43"/>
      <c r="C26" s="51" t="s">
        <v>261</v>
      </c>
      <c r="D26" s="43">
        <v>0</v>
      </c>
    </row>
    <row r="27" spans="1:4" s="34" customFormat="1" ht="17.25" customHeight="1">
      <c r="A27" s="58"/>
      <c r="B27" s="43"/>
      <c r="C27" s="24" t="s">
        <v>262</v>
      </c>
      <c r="D27" s="43">
        <v>0</v>
      </c>
    </row>
    <row r="28" spans="1:4" s="34" customFormat="1" ht="17.25" customHeight="1">
      <c r="A28" s="58"/>
      <c r="B28" s="43"/>
      <c r="C28" s="46"/>
      <c r="D28" s="43"/>
    </row>
    <row r="29" spans="1:4" s="34" customFormat="1" ht="17.25" customHeight="1">
      <c r="A29" s="48" t="s">
        <v>87</v>
      </c>
      <c r="B29" s="49">
        <f>B6+B8+B10+B12+B14+B16</f>
        <v>1117.98</v>
      </c>
      <c r="C29" s="48" t="s">
        <v>64</v>
      </c>
      <c r="D29" s="50">
        <f>SUM(D6:D27)</f>
        <v>1136.17</v>
      </c>
    </row>
    <row r="30" spans="1:4" s="34" customFormat="1" ht="17.25" customHeight="1">
      <c r="A30" s="42" t="s">
        <v>263</v>
      </c>
      <c r="B30" s="69">
        <v>0</v>
      </c>
      <c r="C30" s="51" t="s">
        <v>88</v>
      </c>
      <c r="D30" s="43">
        <v>0</v>
      </c>
    </row>
    <row r="31" spans="1:4" s="34" customFormat="1" ht="17.25" customHeight="1">
      <c r="A31" s="42" t="s">
        <v>264</v>
      </c>
      <c r="B31" s="69">
        <v>0</v>
      </c>
      <c r="C31" s="51" t="s">
        <v>103</v>
      </c>
      <c r="D31" s="43">
        <v>0</v>
      </c>
    </row>
    <row r="32" spans="1:4" s="34" customFormat="1" ht="17.25" customHeight="1">
      <c r="A32" s="42" t="s">
        <v>265</v>
      </c>
      <c r="B32" s="69">
        <v>0</v>
      </c>
      <c r="C32" s="51" t="s">
        <v>89</v>
      </c>
      <c r="D32" s="43">
        <v>0</v>
      </c>
    </row>
    <row r="33" spans="1:4" s="34" customFormat="1" ht="17.25" customHeight="1">
      <c r="A33" s="42" t="s">
        <v>266</v>
      </c>
      <c r="B33" s="69">
        <v>18.19</v>
      </c>
      <c r="C33" s="51"/>
      <c r="D33" s="43"/>
    </row>
    <row r="34" spans="1:4" s="34" customFormat="1" ht="17.25" customHeight="1">
      <c r="A34" s="42"/>
      <c r="B34" s="43"/>
      <c r="C34" s="51"/>
      <c r="D34" s="43"/>
    </row>
    <row r="35" spans="1:4" s="34" customFormat="1" ht="17.25" customHeight="1">
      <c r="A35" s="42"/>
      <c r="B35" s="43"/>
      <c r="C35" s="51"/>
      <c r="D35" s="43"/>
    </row>
    <row r="36" spans="1:4" s="34" customFormat="1" ht="17.25" customHeight="1">
      <c r="A36" s="52" t="s">
        <v>65</v>
      </c>
      <c r="B36" s="70">
        <f>SUM(B29:B33)</f>
        <v>1136.17</v>
      </c>
      <c r="C36" s="54" t="s">
        <v>66</v>
      </c>
      <c r="D36" s="53">
        <f>SUM(D29:D32)</f>
        <v>1136.17</v>
      </c>
    </row>
    <row r="37" spans="1:4" s="34" customFormat="1" ht="17.25" customHeight="1">
      <c r="A37" s="38"/>
      <c r="B37" s="38"/>
      <c r="C37" s="38"/>
      <c r="D37" s="38"/>
    </row>
    <row r="38" spans="1:4" s="59" customFormat="1" ht="26.25" customHeight="1">
      <c r="A38" s="119"/>
      <c r="B38" s="119"/>
      <c r="C38" s="119"/>
      <c r="D38" s="119"/>
    </row>
  </sheetData>
  <sheetProtection/>
  <mergeCells count="5">
    <mergeCell ref="A2:D2"/>
    <mergeCell ref="A4:B4"/>
    <mergeCell ref="C4:D4"/>
    <mergeCell ref="A38:D38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zoomScale="130" zoomScaleNormal="130" zoomScalePageLayoutView="0" workbookViewId="0" topLeftCell="A1">
      <selection activeCell="R32" sqref="R32"/>
    </sheetView>
  </sheetViews>
  <sheetFormatPr defaultColWidth="9.00390625" defaultRowHeight="13.5"/>
  <cols>
    <col min="1" max="1" width="8.625" style="12" customWidth="1"/>
    <col min="2" max="2" width="30.00390625" style="12" customWidth="1"/>
    <col min="3" max="3" width="6.50390625" style="11" customWidth="1"/>
    <col min="4" max="6" width="6.625" style="11" customWidth="1"/>
    <col min="7" max="7" width="5.125" style="11" customWidth="1"/>
    <col min="8" max="8" width="3.75390625" style="11" customWidth="1"/>
    <col min="9" max="9" width="4.375" style="11" customWidth="1"/>
    <col min="10" max="10" width="5.50390625" style="11" customWidth="1"/>
    <col min="11" max="11" width="4.375" style="11" customWidth="1"/>
    <col min="12" max="12" width="3.875" style="11" customWidth="1"/>
    <col min="13" max="13" width="4.375" style="11" customWidth="1"/>
    <col min="14" max="14" width="5.125" style="11" customWidth="1"/>
    <col min="15" max="15" width="3.75390625" style="4" customWidth="1"/>
  </cols>
  <sheetData>
    <row r="1" spans="1:14" ht="13.5">
      <c r="A1" s="123" t="s">
        <v>45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4.25">
      <c r="A2" s="109" t="s">
        <v>51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9.5" customHeight="1">
      <c r="A3" s="121" t="s">
        <v>202</v>
      </c>
      <c r="B3" s="121"/>
      <c r="N3" s="11" t="s">
        <v>29</v>
      </c>
    </row>
    <row r="4" spans="1:14" ht="25.5" customHeight="1">
      <c r="A4" s="122" t="s">
        <v>36</v>
      </c>
      <c r="B4" s="122"/>
      <c r="C4" s="122" t="s">
        <v>28</v>
      </c>
      <c r="D4" s="122" t="s">
        <v>35</v>
      </c>
      <c r="E4" s="122" t="s">
        <v>37</v>
      </c>
      <c r="F4" s="122" t="s">
        <v>38</v>
      </c>
      <c r="G4" s="124" t="s">
        <v>268</v>
      </c>
      <c r="H4" s="126" t="s">
        <v>100</v>
      </c>
      <c r="I4" s="122" t="s">
        <v>41</v>
      </c>
      <c r="J4" s="122"/>
      <c r="K4" s="122" t="s">
        <v>42</v>
      </c>
      <c r="L4" s="122" t="s">
        <v>43</v>
      </c>
      <c r="M4" s="122" t="s">
        <v>44</v>
      </c>
      <c r="N4" s="122" t="s">
        <v>34</v>
      </c>
    </row>
    <row r="5" spans="1:14" ht="35.25" customHeight="1">
      <c r="A5" s="17" t="s">
        <v>30</v>
      </c>
      <c r="B5" s="17" t="s">
        <v>31</v>
      </c>
      <c r="C5" s="122"/>
      <c r="D5" s="122"/>
      <c r="E5" s="122"/>
      <c r="F5" s="122"/>
      <c r="G5" s="125"/>
      <c r="H5" s="127"/>
      <c r="I5" s="18" t="s">
        <v>39</v>
      </c>
      <c r="J5" s="18" t="s">
        <v>40</v>
      </c>
      <c r="K5" s="122"/>
      <c r="L5" s="122"/>
      <c r="M5" s="122"/>
      <c r="N5" s="122"/>
    </row>
    <row r="6" spans="1:14" ht="21" customHeight="1">
      <c r="A6" s="67">
        <v>208</v>
      </c>
      <c r="B6" s="71" t="s">
        <v>174</v>
      </c>
      <c r="C6" s="9">
        <f aca="true" t="shared" si="0" ref="C6:C28">SUM(D6:N6)</f>
        <v>23.4</v>
      </c>
      <c r="D6" s="9">
        <v>0</v>
      </c>
      <c r="E6" s="9">
        <v>23.4</v>
      </c>
      <c r="F6" s="9">
        <v>0</v>
      </c>
      <c r="G6" s="14" t="s">
        <v>173</v>
      </c>
      <c r="H6" s="14" t="s">
        <v>173</v>
      </c>
      <c r="I6" s="14" t="s">
        <v>173</v>
      </c>
      <c r="J6" s="14" t="s">
        <v>173</v>
      </c>
      <c r="K6" s="14" t="s">
        <v>173</v>
      </c>
      <c r="L6" s="14" t="s">
        <v>173</v>
      </c>
      <c r="M6" s="14" t="s">
        <v>173</v>
      </c>
      <c r="N6" s="14" t="s">
        <v>173</v>
      </c>
    </row>
    <row r="7" spans="1:14" ht="21" customHeight="1">
      <c r="A7" s="67">
        <v>20805</v>
      </c>
      <c r="B7" s="71" t="s">
        <v>175</v>
      </c>
      <c r="C7" s="9">
        <f t="shared" si="0"/>
        <v>23.4</v>
      </c>
      <c r="D7" s="9">
        <v>0</v>
      </c>
      <c r="E7" s="9">
        <v>23.4</v>
      </c>
      <c r="F7" s="9">
        <v>0</v>
      </c>
      <c r="G7" s="14" t="s">
        <v>173</v>
      </c>
      <c r="H7" s="14" t="s">
        <v>173</v>
      </c>
      <c r="I7" s="14" t="s">
        <v>173</v>
      </c>
      <c r="J7" s="14" t="s">
        <v>173</v>
      </c>
      <c r="K7" s="14" t="s">
        <v>173</v>
      </c>
      <c r="L7" s="14" t="s">
        <v>173</v>
      </c>
      <c r="M7" s="14" t="s">
        <v>173</v>
      </c>
      <c r="N7" s="14" t="s">
        <v>173</v>
      </c>
    </row>
    <row r="8" spans="1:14" ht="21" customHeight="1">
      <c r="A8" s="67">
        <v>2080505</v>
      </c>
      <c r="B8" s="71" t="s">
        <v>176</v>
      </c>
      <c r="C8" s="9">
        <f t="shared" si="0"/>
        <v>16.71</v>
      </c>
      <c r="D8" s="9">
        <v>0</v>
      </c>
      <c r="E8" s="9">
        <v>16.71</v>
      </c>
      <c r="F8" s="9">
        <v>0</v>
      </c>
      <c r="G8" s="14" t="s">
        <v>173</v>
      </c>
      <c r="H8" s="14" t="s">
        <v>173</v>
      </c>
      <c r="I8" s="14" t="s">
        <v>173</v>
      </c>
      <c r="J8" s="14" t="s">
        <v>173</v>
      </c>
      <c r="K8" s="14" t="s">
        <v>173</v>
      </c>
      <c r="L8" s="14" t="s">
        <v>173</v>
      </c>
      <c r="M8" s="14" t="s">
        <v>173</v>
      </c>
      <c r="N8" s="14" t="s">
        <v>173</v>
      </c>
    </row>
    <row r="9" spans="1:14" ht="21" customHeight="1">
      <c r="A9" s="67">
        <v>208050502</v>
      </c>
      <c r="B9" s="71" t="s">
        <v>177</v>
      </c>
      <c r="C9" s="9">
        <f t="shared" si="0"/>
        <v>16.71</v>
      </c>
      <c r="D9" s="9">
        <v>0</v>
      </c>
      <c r="E9" s="9">
        <v>16.71</v>
      </c>
      <c r="F9" s="9">
        <v>0</v>
      </c>
      <c r="G9" s="14" t="s">
        <v>173</v>
      </c>
      <c r="H9" s="14" t="s">
        <v>173</v>
      </c>
      <c r="I9" s="14" t="s">
        <v>173</v>
      </c>
      <c r="J9" s="14" t="s">
        <v>173</v>
      </c>
      <c r="K9" s="14" t="s">
        <v>173</v>
      </c>
      <c r="L9" s="14" t="s">
        <v>173</v>
      </c>
      <c r="M9" s="14" t="s">
        <v>173</v>
      </c>
      <c r="N9" s="14" t="s">
        <v>173</v>
      </c>
    </row>
    <row r="10" spans="1:14" ht="21" customHeight="1">
      <c r="A10" s="67">
        <v>20805050201</v>
      </c>
      <c r="B10" s="71" t="s">
        <v>178</v>
      </c>
      <c r="C10" s="9">
        <f t="shared" si="0"/>
        <v>16.71</v>
      </c>
      <c r="D10" s="9">
        <v>0</v>
      </c>
      <c r="E10" s="9">
        <v>16.71</v>
      </c>
      <c r="F10" s="9">
        <v>0</v>
      </c>
      <c r="G10" s="14" t="s">
        <v>173</v>
      </c>
      <c r="H10" s="14" t="s">
        <v>173</v>
      </c>
      <c r="I10" s="14" t="s">
        <v>173</v>
      </c>
      <c r="J10" s="14" t="s">
        <v>173</v>
      </c>
      <c r="K10" s="14" t="s">
        <v>173</v>
      </c>
      <c r="L10" s="14" t="s">
        <v>173</v>
      </c>
      <c r="M10" s="14" t="s">
        <v>173</v>
      </c>
      <c r="N10" s="14" t="s">
        <v>173</v>
      </c>
    </row>
    <row r="11" spans="1:14" ht="21" customHeight="1">
      <c r="A11" s="67">
        <v>2080506</v>
      </c>
      <c r="B11" s="71" t="s">
        <v>179</v>
      </c>
      <c r="C11" s="9">
        <f t="shared" si="0"/>
        <v>6.69</v>
      </c>
      <c r="D11" s="9">
        <v>0</v>
      </c>
      <c r="E11" s="9">
        <v>6.69</v>
      </c>
      <c r="F11" s="9">
        <v>0</v>
      </c>
      <c r="G11" s="14" t="s">
        <v>173</v>
      </c>
      <c r="H11" s="14" t="s">
        <v>173</v>
      </c>
      <c r="I11" s="14" t="s">
        <v>173</v>
      </c>
      <c r="J11" s="14" t="s">
        <v>173</v>
      </c>
      <c r="K11" s="14" t="s">
        <v>173</v>
      </c>
      <c r="L11" s="14" t="s">
        <v>173</v>
      </c>
      <c r="M11" s="14" t="s">
        <v>173</v>
      </c>
      <c r="N11" s="14" t="s">
        <v>173</v>
      </c>
    </row>
    <row r="12" spans="1:14" ht="21" customHeight="1">
      <c r="A12" s="67">
        <v>208050602</v>
      </c>
      <c r="B12" s="71" t="s">
        <v>180</v>
      </c>
      <c r="C12" s="9">
        <f t="shared" si="0"/>
        <v>6.69</v>
      </c>
      <c r="D12" s="9">
        <v>0</v>
      </c>
      <c r="E12" s="9">
        <v>6.69</v>
      </c>
      <c r="F12" s="9">
        <v>0</v>
      </c>
      <c r="G12" s="14" t="s">
        <v>173</v>
      </c>
      <c r="H12" s="14" t="s">
        <v>173</v>
      </c>
      <c r="I12" s="14" t="s">
        <v>173</v>
      </c>
      <c r="J12" s="14" t="s">
        <v>173</v>
      </c>
      <c r="K12" s="14" t="s">
        <v>173</v>
      </c>
      <c r="L12" s="14" t="s">
        <v>173</v>
      </c>
      <c r="M12" s="14" t="s">
        <v>173</v>
      </c>
      <c r="N12" s="14" t="s">
        <v>173</v>
      </c>
    </row>
    <row r="13" spans="1:14" ht="21" customHeight="1">
      <c r="A13" s="67">
        <v>20805060201</v>
      </c>
      <c r="B13" s="71" t="s">
        <v>181</v>
      </c>
      <c r="C13" s="9">
        <f t="shared" si="0"/>
        <v>6.69</v>
      </c>
      <c r="D13" s="9">
        <v>0</v>
      </c>
      <c r="E13" s="9">
        <v>6.69</v>
      </c>
      <c r="F13" s="9">
        <v>0</v>
      </c>
      <c r="G13" s="14" t="s">
        <v>173</v>
      </c>
      <c r="H13" s="14" t="s">
        <v>173</v>
      </c>
      <c r="I13" s="14" t="s">
        <v>173</v>
      </c>
      <c r="J13" s="14" t="s">
        <v>173</v>
      </c>
      <c r="K13" s="14" t="s">
        <v>173</v>
      </c>
      <c r="L13" s="14" t="s">
        <v>173</v>
      </c>
      <c r="M13" s="14" t="s">
        <v>173</v>
      </c>
      <c r="N13" s="14" t="s">
        <v>173</v>
      </c>
    </row>
    <row r="14" spans="1:14" ht="21" customHeight="1">
      <c r="A14" s="67">
        <v>210</v>
      </c>
      <c r="B14" s="71" t="s">
        <v>182</v>
      </c>
      <c r="C14" s="9">
        <f t="shared" si="0"/>
        <v>6.89</v>
      </c>
      <c r="D14" s="9">
        <v>0</v>
      </c>
      <c r="E14" s="9">
        <v>6.89</v>
      </c>
      <c r="F14" s="9">
        <v>0</v>
      </c>
      <c r="G14" s="14" t="s">
        <v>173</v>
      </c>
      <c r="H14" s="14" t="s">
        <v>173</v>
      </c>
      <c r="I14" s="14" t="s">
        <v>173</v>
      </c>
      <c r="J14" s="14" t="s">
        <v>173</v>
      </c>
      <c r="K14" s="14" t="s">
        <v>173</v>
      </c>
      <c r="L14" s="14" t="s">
        <v>173</v>
      </c>
      <c r="M14" s="14" t="s">
        <v>173</v>
      </c>
      <c r="N14" s="14" t="s">
        <v>173</v>
      </c>
    </row>
    <row r="15" spans="1:14" ht="21" customHeight="1">
      <c r="A15" s="67">
        <v>21007</v>
      </c>
      <c r="B15" s="71" t="s">
        <v>183</v>
      </c>
      <c r="C15" s="9">
        <f t="shared" si="0"/>
        <v>2.53</v>
      </c>
      <c r="D15" s="9">
        <v>0</v>
      </c>
      <c r="E15" s="9">
        <v>2.53</v>
      </c>
      <c r="F15" s="9">
        <v>0</v>
      </c>
      <c r="G15" s="14" t="s">
        <v>173</v>
      </c>
      <c r="H15" s="14" t="s">
        <v>173</v>
      </c>
      <c r="I15" s="14" t="s">
        <v>173</v>
      </c>
      <c r="J15" s="14" t="s">
        <v>173</v>
      </c>
      <c r="K15" s="14" t="s">
        <v>173</v>
      </c>
      <c r="L15" s="14" t="s">
        <v>173</v>
      </c>
      <c r="M15" s="14" t="s">
        <v>173</v>
      </c>
      <c r="N15" s="14" t="s">
        <v>173</v>
      </c>
    </row>
    <row r="16" spans="1:14" ht="21" customHeight="1">
      <c r="A16" s="67">
        <v>2100717</v>
      </c>
      <c r="B16" s="71" t="s">
        <v>184</v>
      </c>
      <c r="C16" s="9">
        <f t="shared" si="0"/>
        <v>2.53</v>
      </c>
      <c r="D16" s="9">
        <v>0</v>
      </c>
      <c r="E16" s="9">
        <v>2.53</v>
      </c>
      <c r="F16" s="9">
        <v>0</v>
      </c>
      <c r="G16" s="14" t="s">
        <v>173</v>
      </c>
      <c r="H16" s="14" t="s">
        <v>173</v>
      </c>
      <c r="I16" s="14" t="s">
        <v>173</v>
      </c>
      <c r="J16" s="14" t="s">
        <v>173</v>
      </c>
      <c r="K16" s="14" t="s">
        <v>173</v>
      </c>
      <c r="L16" s="14" t="s">
        <v>173</v>
      </c>
      <c r="M16" s="14" t="s">
        <v>173</v>
      </c>
      <c r="N16" s="14" t="s">
        <v>173</v>
      </c>
    </row>
    <row r="17" spans="1:14" ht="21" customHeight="1">
      <c r="A17" s="67">
        <v>21011</v>
      </c>
      <c r="B17" s="71" t="s">
        <v>185</v>
      </c>
      <c r="C17" s="9">
        <f t="shared" si="0"/>
        <v>4.36</v>
      </c>
      <c r="D17" s="9">
        <v>0</v>
      </c>
      <c r="E17" s="9">
        <v>4.36</v>
      </c>
      <c r="F17" s="9">
        <v>0</v>
      </c>
      <c r="G17" s="14" t="s">
        <v>173</v>
      </c>
      <c r="H17" s="14" t="s">
        <v>173</v>
      </c>
      <c r="I17" s="14" t="s">
        <v>173</v>
      </c>
      <c r="J17" s="14" t="s">
        <v>173</v>
      </c>
      <c r="K17" s="14" t="s">
        <v>173</v>
      </c>
      <c r="L17" s="14" t="s">
        <v>173</v>
      </c>
      <c r="M17" s="14" t="s">
        <v>173</v>
      </c>
      <c r="N17" s="14" t="s">
        <v>173</v>
      </c>
    </row>
    <row r="18" spans="1:14" ht="21" customHeight="1">
      <c r="A18" s="67">
        <v>2101102</v>
      </c>
      <c r="B18" s="71" t="s">
        <v>186</v>
      </c>
      <c r="C18" s="9">
        <f t="shared" si="0"/>
        <v>4.36</v>
      </c>
      <c r="D18" s="9">
        <v>0</v>
      </c>
      <c r="E18" s="9">
        <v>4.36</v>
      </c>
      <c r="F18" s="9">
        <v>0</v>
      </c>
      <c r="G18" s="14" t="s">
        <v>173</v>
      </c>
      <c r="H18" s="14" t="s">
        <v>173</v>
      </c>
      <c r="I18" s="14" t="s">
        <v>173</v>
      </c>
      <c r="J18" s="14" t="s">
        <v>173</v>
      </c>
      <c r="K18" s="14" t="s">
        <v>173</v>
      </c>
      <c r="L18" s="14" t="s">
        <v>173</v>
      </c>
      <c r="M18" s="14" t="s">
        <v>173</v>
      </c>
      <c r="N18" s="14" t="s">
        <v>173</v>
      </c>
    </row>
    <row r="19" spans="1:14" ht="21" customHeight="1">
      <c r="A19" s="67">
        <v>210110299</v>
      </c>
      <c r="B19" s="71" t="s">
        <v>187</v>
      </c>
      <c r="C19" s="9">
        <f t="shared" si="0"/>
        <v>4.36</v>
      </c>
      <c r="D19" s="9">
        <v>0</v>
      </c>
      <c r="E19" s="9">
        <v>4.36</v>
      </c>
      <c r="F19" s="9">
        <v>0</v>
      </c>
      <c r="G19" s="14" t="s">
        <v>173</v>
      </c>
      <c r="H19" s="14" t="s">
        <v>173</v>
      </c>
      <c r="I19" s="14" t="s">
        <v>173</v>
      </c>
      <c r="J19" s="14" t="s">
        <v>173</v>
      </c>
      <c r="K19" s="14" t="s">
        <v>173</v>
      </c>
      <c r="L19" s="14" t="s">
        <v>173</v>
      </c>
      <c r="M19" s="14" t="s">
        <v>173</v>
      </c>
      <c r="N19" s="14" t="s">
        <v>173</v>
      </c>
    </row>
    <row r="20" spans="1:14" ht="21" customHeight="1">
      <c r="A20" s="67">
        <v>211</v>
      </c>
      <c r="B20" s="71" t="s">
        <v>188</v>
      </c>
      <c r="C20" s="9">
        <f t="shared" si="0"/>
        <v>735.7</v>
      </c>
      <c r="D20" s="9">
        <v>0</v>
      </c>
      <c r="E20" s="9">
        <v>735.7</v>
      </c>
      <c r="F20" s="9">
        <v>0</v>
      </c>
      <c r="G20" s="14" t="s">
        <v>173</v>
      </c>
      <c r="H20" s="14" t="s">
        <v>173</v>
      </c>
      <c r="I20" s="14" t="s">
        <v>173</v>
      </c>
      <c r="J20" s="14" t="s">
        <v>173</v>
      </c>
      <c r="K20" s="14" t="s">
        <v>173</v>
      </c>
      <c r="L20" s="14" t="s">
        <v>173</v>
      </c>
      <c r="M20" s="14" t="s">
        <v>173</v>
      </c>
      <c r="N20" s="14" t="s">
        <v>173</v>
      </c>
    </row>
    <row r="21" spans="1:14" ht="21" customHeight="1">
      <c r="A21" s="67">
        <v>21103</v>
      </c>
      <c r="B21" s="71" t="s">
        <v>189</v>
      </c>
      <c r="C21" s="9">
        <f t="shared" si="0"/>
        <v>597.27</v>
      </c>
      <c r="D21" s="9">
        <v>0</v>
      </c>
      <c r="E21" s="9">
        <v>597.27</v>
      </c>
      <c r="F21" s="9">
        <v>0</v>
      </c>
      <c r="G21" s="14" t="s">
        <v>173</v>
      </c>
      <c r="H21" s="14" t="s">
        <v>173</v>
      </c>
      <c r="I21" s="14" t="s">
        <v>173</v>
      </c>
      <c r="J21" s="14" t="s">
        <v>173</v>
      </c>
      <c r="K21" s="14" t="s">
        <v>173</v>
      </c>
      <c r="L21" s="14" t="s">
        <v>173</v>
      </c>
      <c r="M21" s="14" t="s">
        <v>173</v>
      </c>
      <c r="N21" s="14" t="s">
        <v>173</v>
      </c>
    </row>
    <row r="22" spans="1:14" ht="21" customHeight="1">
      <c r="A22" s="67">
        <v>2110304</v>
      </c>
      <c r="B22" s="71" t="s">
        <v>190</v>
      </c>
      <c r="C22" s="9">
        <f t="shared" si="0"/>
        <v>597.27</v>
      </c>
      <c r="D22" s="9">
        <v>0</v>
      </c>
      <c r="E22" s="9">
        <v>597.27</v>
      </c>
      <c r="F22" s="9">
        <v>0</v>
      </c>
      <c r="G22" s="14" t="s">
        <v>173</v>
      </c>
      <c r="H22" s="14" t="s">
        <v>173</v>
      </c>
      <c r="I22" s="14" t="s">
        <v>173</v>
      </c>
      <c r="J22" s="14" t="s">
        <v>173</v>
      </c>
      <c r="K22" s="14" t="s">
        <v>173</v>
      </c>
      <c r="L22" s="14" t="s">
        <v>173</v>
      </c>
      <c r="M22" s="14" t="s">
        <v>173</v>
      </c>
      <c r="N22" s="14" t="s">
        <v>173</v>
      </c>
    </row>
    <row r="23" spans="1:14" ht="21" customHeight="1">
      <c r="A23" s="67">
        <v>21104</v>
      </c>
      <c r="B23" s="71" t="s">
        <v>191</v>
      </c>
      <c r="C23" s="9">
        <f t="shared" si="0"/>
        <v>138.43</v>
      </c>
      <c r="D23" s="9">
        <v>0</v>
      </c>
      <c r="E23" s="9">
        <v>138.43</v>
      </c>
      <c r="F23" s="9">
        <v>0</v>
      </c>
      <c r="G23" s="14" t="s">
        <v>173</v>
      </c>
      <c r="H23" s="14" t="s">
        <v>173</v>
      </c>
      <c r="I23" s="14" t="s">
        <v>173</v>
      </c>
      <c r="J23" s="14" t="s">
        <v>173</v>
      </c>
      <c r="K23" s="14" t="s">
        <v>173</v>
      </c>
      <c r="L23" s="14" t="s">
        <v>173</v>
      </c>
      <c r="M23" s="14" t="s">
        <v>173</v>
      </c>
      <c r="N23" s="14" t="s">
        <v>173</v>
      </c>
    </row>
    <row r="24" spans="1:14" ht="21" customHeight="1">
      <c r="A24" s="67">
        <v>2110402</v>
      </c>
      <c r="B24" s="71" t="s">
        <v>192</v>
      </c>
      <c r="C24" s="9">
        <f t="shared" si="0"/>
        <v>138.43</v>
      </c>
      <c r="D24" s="9">
        <v>0</v>
      </c>
      <c r="E24" s="9">
        <v>138.43</v>
      </c>
      <c r="F24" s="9">
        <v>0</v>
      </c>
      <c r="G24" s="14" t="s">
        <v>173</v>
      </c>
      <c r="H24" s="14" t="s">
        <v>173</v>
      </c>
      <c r="I24" s="14" t="s">
        <v>173</v>
      </c>
      <c r="J24" s="14" t="s">
        <v>173</v>
      </c>
      <c r="K24" s="14" t="s">
        <v>173</v>
      </c>
      <c r="L24" s="14" t="s">
        <v>173</v>
      </c>
      <c r="M24" s="14" t="s">
        <v>173</v>
      </c>
      <c r="N24" s="14" t="s">
        <v>173</v>
      </c>
    </row>
    <row r="25" spans="1:14" ht="21" customHeight="1">
      <c r="A25" s="67">
        <v>221</v>
      </c>
      <c r="B25" s="71" t="s">
        <v>193</v>
      </c>
      <c r="C25" s="9">
        <f t="shared" si="0"/>
        <v>11.99</v>
      </c>
      <c r="D25" s="9">
        <v>0</v>
      </c>
      <c r="E25" s="9">
        <v>11.99</v>
      </c>
      <c r="F25" s="9">
        <v>0</v>
      </c>
      <c r="G25" s="14" t="s">
        <v>173</v>
      </c>
      <c r="H25" s="14" t="s">
        <v>173</v>
      </c>
      <c r="I25" s="14" t="s">
        <v>173</v>
      </c>
      <c r="J25" s="14" t="s">
        <v>173</v>
      </c>
      <c r="K25" s="14" t="s">
        <v>173</v>
      </c>
      <c r="L25" s="14" t="s">
        <v>173</v>
      </c>
      <c r="M25" s="14" t="s">
        <v>173</v>
      </c>
      <c r="N25" s="14" t="s">
        <v>173</v>
      </c>
    </row>
    <row r="26" spans="1:14" ht="21" customHeight="1">
      <c r="A26" s="67">
        <v>22102</v>
      </c>
      <c r="B26" s="71" t="s">
        <v>194</v>
      </c>
      <c r="C26" s="9">
        <f t="shared" si="0"/>
        <v>11.99</v>
      </c>
      <c r="D26" s="9">
        <v>0</v>
      </c>
      <c r="E26" s="9">
        <v>11.99</v>
      </c>
      <c r="F26" s="9">
        <v>0</v>
      </c>
      <c r="G26" s="14" t="s">
        <v>173</v>
      </c>
      <c r="H26" s="14" t="s">
        <v>173</v>
      </c>
      <c r="I26" s="14" t="s">
        <v>173</v>
      </c>
      <c r="J26" s="14" t="s">
        <v>173</v>
      </c>
      <c r="K26" s="14" t="s">
        <v>173</v>
      </c>
      <c r="L26" s="14" t="s">
        <v>173</v>
      </c>
      <c r="M26" s="14" t="s">
        <v>173</v>
      </c>
      <c r="N26" s="14" t="s">
        <v>173</v>
      </c>
    </row>
    <row r="27" spans="1:14" ht="21" customHeight="1">
      <c r="A27" s="67">
        <v>2210201</v>
      </c>
      <c r="B27" s="71" t="s">
        <v>195</v>
      </c>
      <c r="C27" s="9">
        <f t="shared" si="0"/>
        <v>11.99</v>
      </c>
      <c r="D27" s="9">
        <v>0</v>
      </c>
      <c r="E27" s="9">
        <v>11.99</v>
      </c>
      <c r="F27" s="9">
        <v>0</v>
      </c>
      <c r="G27" s="14" t="s">
        <v>173</v>
      </c>
      <c r="H27" s="14" t="s">
        <v>173</v>
      </c>
      <c r="I27" s="14" t="s">
        <v>173</v>
      </c>
      <c r="J27" s="14" t="s">
        <v>173</v>
      </c>
      <c r="K27" s="14" t="s">
        <v>173</v>
      </c>
      <c r="L27" s="14" t="s">
        <v>173</v>
      </c>
      <c r="M27" s="14" t="s">
        <v>173</v>
      </c>
      <c r="N27" s="14" t="s">
        <v>173</v>
      </c>
    </row>
    <row r="28" spans="1:14" ht="21" customHeight="1">
      <c r="A28" s="67">
        <v>221020101</v>
      </c>
      <c r="B28" s="71" t="s">
        <v>196</v>
      </c>
      <c r="C28" s="9">
        <f t="shared" si="0"/>
        <v>11.99</v>
      </c>
      <c r="D28" s="9">
        <v>0</v>
      </c>
      <c r="E28" s="9">
        <v>11.99</v>
      </c>
      <c r="F28" s="9">
        <v>0</v>
      </c>
      <c r="G28" s="14" t="s">
        <v>173</v>
      </c>
      <c r="H28" s="14" t="s">
        <v>173</v>
      </c>
      <c r="I28" s="14" t="s">
        <v>173</v>
      </c>
      <c r="J28" s="14" t="s">
        <v>173</v>
      </c>
      <c r="K28" s="14" t="s">
        <v>173</v>
      </c>
      <c r="L28" s="14" t="s">
        <v>173</v>
      </c>
      <c r="M28" s="14" t="s">
        <v>173</v>
      </c>
      <c r="N28" s="14" t="s">
        <v>173</v>
      </c>
    </row>
    <row r="29" spans="1:14" ht="21" customHeight="1">
      <c r="A29" s="67">
        <v>212</v>
      </c>
      <c r="B29" s="74" t="s">
        <v>197</v>
      </c>
      <c r="C29" s="9">
        <f aca="true" t="shared" si="1" ref="C29:C34">SUM(D29:N29)</f>
        <v>340</v>
      </c>
      <c r="D29" s="9">
        <v>0</v>
      </c>
      <c r="E29" s="9">
        <v>0</v>
      </c>
      <c r="F29" s="9">
        <v>340</v>
      </c>
      <c r="G29" s="14" t="s">
        <v>173</v>
      </c>
      <c r="H29" s="14" t="s">
        <v>173</v>
      </c>
      <c r="I29" s="14" t="s">
        <v>173</v>
      </c>
      <c r="J29" s="14" t="s">
        <v>173</v>
      </c>
      <c r="K29" s="14" t="s">
        <v>173</v>
      </c>
      <c r="L29" s="14" t="s">
        <v>173</v>
      </c>
      <c r="M29" s="14" t="s">
        <v>173</v>
      </c>
      <c r="N29" s="14" t="s">
        <v>173</v>
      </c>
    </row>
    <row r="30" spans="1:14" ht="21" customHeight="1">
      <c r="A30" s="67">
        <v>21209</v>
      </c>
      <c r="B30" s="71" t="s">
        <v>198</v>
      </c>
      <c r="C30" s="9">
        <f t="shared" si="1"/>
        <v>340</v>
      </c>
      <c r="D30" s="9">
        <v>0</v>
      </c>
      <c r="E30" s="9">
        <v>0</v>
      </c>
      <c r="F30" s="9">
        <v>340</v>
      </c>
      <c r="G30" s="14" t="s">
        <v>173</v>
      </c>
      <c r="H30" s="14" t="s">
        <v>173</v>
      </c>
      <c r="I30" s="14" t="s">
        <v>173</v>
      </c>
      <c r="J30" s="14" t="s">
        <v>173</v>
      </c>
      <c r="K30" s="14" t="s">
        <v>173</v>
      </c>
      <c r="L30" s="14" t="s">
        <v>173</v>
      </c>
      <c r="M30" s="14" t="s">
        <v>173</v>
      </c>
      <c r="N30" s="14" t="s">
        <v>173</v>
      </c>
    </row>
    <row r="31" spans="1:14" ht="21" customHeight="1">
      <c r="A31" s="67">
        <v>2120902</v>
      </c>
      <c r="B31" s="71" t="s">
        <v>199</v>
      </c>
      <c r="C31" s="9">
        <f t="shared" si="1"/>
        <v>340</v>
      </c>
      <c r="D31" s="9">
        <v>0</v>
      </c>
      <c r="E31" s="9">
        <v>0</v>
      </c>
      <c r="F31" s="9">
        <v>340</v>
      </c>
      <c r="G31" s="14" t="s">
        <v>173</v>
      </c>
      <c r="H31" s="14" t="s">
        <v>173</v>
      </c>
      <c r="I31" s="14" t="s">
        <v>173</v>
      </c>
      <c r="J31" s="14" t="s">
        <v>173</v>
      </c>
      <c r="K31" s="14" t="s">
        <v>173</v>
      </c>
      <c r="L31" s="14" t="s">
        <v>173</v>
      </c>
      <c r="M31" s="14" t="s">
        <v>173</v>
      </c>
      <c r="N31" s="14" t="s">
        <v>173</v>
      </c>
    </row>
    <row r="32" spans="1:14" ht="21" customHeight="1">
      <c r="A32" s="67">
        <v>229</v>
      </c>
      <c r="B32" s="71" t="s">
        <v>204</v>
      </c>
      <c r="C32" s="9">
        <f t="shared" si="1"/>
        <v>18.19</v>
      </c>
      <c r="D32" s="9">
        <v>18.19</v>
      </c>
      <c r="E32" s="9">
        <v>0</v>
      </c>
      <c r="F32" s="9">
        <v>0</v>
      </c>
      <c r="G32" s="14" t="s">
        <v>173</v>
      </c>
      <c r="H32" s="14" t="s">
        <v>173</v>
      </c>
      <c r="I32" s="14" t="s">
        <v>173</v>
      </c>
      <c r="J32" s="14" t="s">
        <v>173</v>
      </c>
      <c r="K32" s="14" t="s">
        <v>173</v>
      </c>
      <c r="L32" s="14" t="s">
        <v>173</v>
      </c>
      <c r="M32" s="14" t="s">
        <v>173</v>
      </c>
      <c r="N32" s="14" t="s">
        <v>173</v>
      </c>
    </row>
    <row r="33" spans="1:14" ht="21" customHeight="1">
      <c r="A33" s="67">
        <v>22999</v>
      </c>
      <c r="B33" s="71" t="s">
        <v>205</v>
      </c>
      <c r="C33" s="9">
        <f t="shared" si="1"/>
        <v>18.19</v>
      </c>
      <c r="D33" s="9">
        <v>18.19</v>
      </c>
      <c r="E33" s="9">
        <v>0</v>
      </c>
      <c r="F33" s="9">
        <v>0</v>
      </c>
      <c r="G33" s="14" t="s">
        <v>173</v>
      </c>
      <c r="H33" s="14" t="s">
        <v>173</v>
      </c>
      <c r="I33" s="14" t="s">
        <v>173</v>
      </c>
      <c r="J33" s="14" t="s">
        <v>173</v>
      </c>
      <c r="K33" s="14" t="s">
        <v>173</v>
      </c>
      <c r="L33" s="14" t="s">
        <v>173</v>
      </c>
      <c r="M33" s="14" t="s">
        <v>173</v>
      </c>
      <c r="N33" s="14" t="s">
        <v>173</v>
      </c>
    </row>
    <row r="34" spans="1:14" ht="21" customHeight="1">
      <c r="A34" s="67">
        <v>2299901</v>
      </c>
      <c r="B34" s="71" t="s">
        <v>206</v>
      </c>
      <c r="C34" s="9">
        <f t="shared" si="1"/>
        <v>18.19</v>
      </c>
      <c r="D34" s="9">
        <v>18.19</v>
      </c>
      <c r="E34" s="9">
        <v>0</v>
      </c>
      <c r="F34" s="9">
        <v>0</v>
      </c>
      <c r="G34" s="14" t="s">
        <v>173</v>
      </c>
      <c r="H34" s="14" t="s">
        <v>173</v>
      </c>
      <c r="I34" s="14" t="s">
        <v>173</v>
      </c>
      <c r="J34" s="14" t="s">
        <v>173</v>
      </c>
      <c r="K34" s="14" t="s">
        <v>173</v>
      </c>
      <c r="L34" s="14" t="s">
        <v>173</v>
      </c>
      <c r="M34" s="14" t="s">
        <v>173</v>
      </c>
      <c r="N34" s="14" t="s">
        <v>173</v>
      </c>
    </row>
    <row r="35" spans="1:15" ht="21" customHeight="1">
      <c r="A35" s="67"/>
      <c r="B35" s="68" t="s">
        <v>200</v>
      </c>
      <c r="C35" s="66">
        <f>C6+C14+C20+C25+C29+C32</f>
        <v>1136.17</v>
      </c>
      <c r="D35" s="66">
        <f>D6+D14+D20+D25+D29+D32</f>
        <v>18.19</v>
      </c>
      <c r="E35" s="66">
        <f>E6+E14+E20+E25+E29+E32</f>
        <v>777.98</v>
      </c>
      <c r="F35" s="66">
        <f>F6+F14+F20+F25+F29+F32</f>
        <v>340</v>
      </c>
      <c r="G35" s="14" t="s">
        <v>173</v>
      </c>
      <c r="H35" s="14" t="s">
        <v>173</v>
      </c>
      <c r="I35" s="14" t="s">
        <v>173</v>
      </c>
      <c r="J35" s="14" t="s">
        <v>173</v>
      </c>
      <c r="K35" s="14" t="s">
        <v>173</v>
      </c>
      <c r="L35" s="14" t="s">
        <v>173</v>
      </c>
      <c r="M35" s="14" t="s">
        <v>173</v>
      </c>
      <c r="N35" s="14" t="s">
        <v>173</v>
      </c>
      <c r="O35" s="61"/>
    </row>
  </sheetData>
  <sheetProtection/>
  <mergeCells count="15">
    <mergeCell ref="K4:K5"/>
    <mergeCell ref="G4:G5"/>
    <mergeCell ref="L4:L5"/>
    <mergeCell ref="M4:M5"/>
    <mergeCell ref="H4:H5"/>
    <mergeCell ref="A3:B3"/>
    <mergeCell ref="N4:N5"/>
    <mergeCell ref="A1:N1"/>
    <mergeCell ref="A2:N2"/>
    <mergeCell ref="A4:B4"/>
    <mergeCell ref="C4:C5"/>
    <mergeCell ref="D4:D5"/>
    <mergeCell ref="E4:E5"/>
    <mergeCell ref="F4:F5"/>
    <mergeCell ref="I4:J4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zoomScale="130" zoomScaleNormal="130" zoomScalePageLayoutView="0" workbookViewId="0" topLeftCell="A1">
      <selection activeCell="H33" sqref="H33"/>
    </sheetView>
  </sheetViews>
  <sheetFormatPr defaultColWidth="9.00390625" defaultRowHeight="13.5"/>
  <cols>
    <col min="1" max="1" width="10.75390625" style="2" customWidth="1"/>
    <col min="2" max="2" width="37.00390625" style="19" customWidth="1"/>
    <col min="3" max="3" width="8.625" style="11" customWidth="1"/>
    <col min="4" max="4" width="9.00390625" style="11" customWidth="1"/>
    <col min="5" max="5" width="8.625" style="11" customWidth="1"/>
    <col min="6" max="6" width="9.00390625" style="11" customWidth="1"/>
  </cols>
  <sheetData>
    <row r="1" ht="13.5">
      <c r="A1" s="31" t="s">
        <v>46</v>
      </c>
    </row>
    <row r="2" spans="1:6" ht="19.5" customHeight="1">
      <c r="A2" s="101" t="s">
        <v>50</v>
      </c>
      <c r="B2" s="101"/>
      <c r="C2" s="101"/>
      <c r="D2" s="101"/>
      <c r="E2" s="101"/>
      <c r="F2" s="101"/>
    </row>
    <row r="3" spans="1:6" ht="21.75" customHeight="1">
      <c r="A3" s="128" t="s">
        <v>209</v>
      </c>
      <c r="B3" s="128"/>
      <c r="C3" s="80"/>
      <c r="D3" s="80"/>
      <c r="E3" s="80"/>
      <c r="F3" s="80" t="s">
        <v>214</v>
      </c>
    </row>
    <row r="4" spans="1:6" ht="32.25" customHeight="1">
      <c r="A4" s="75" t="s">
        <v>215</v>
      </c>
      <c r="B4" s="75" t="s">
        <v>216</v>
      </c>
      <c r="C4" s="76" t="s">
        <v>217</v>
      </c>
      <c r="D4" s="76" t="s">
        <v>218</v>
      </c>
      <c r="E4" s="76" t="s">
        <v>219</v>
      </c>
      <c r="F4" s="76" t="s">
        <v>220</v>
      </c>
    </row>
    <row r="5" spans="1:6" ht="18" customHeight="1">
      <c r="A5" s="78">
        <v>208</v>
      </c>
      <c r="B5" s="77" t="s">
        <v>221</v>
      </c>
      <c r="C5" s="81">
        <f aca="true" t="shared" si="0" ref="C5:C14">D5+E5</f>
        <v>23.4</v>
      </c>
      <c r="D5" s="81">
        <v>23.4</v>
      </c>
      <c r="E5" s="81">
        <v>0</v>
      </c>
      <c r="F5" s="82">
        <v>0</v>
      </c>
    </row>
    <row r="6" spans="1:6" ht="18" customHeight="1">
      <c r="A6" s="78">
        <v>20805</v>
      </c>
      <c r="B6" s="78" t="s">
        <v>222</v>
      </c>
      <c r="C6" s="81">
        <f t="shared" si="0"/>
        <v>23.4</v>
      </c>
      <c r="D6" s="81">
        <v>23.4</v>
      </c>
      <c r="E6" s="81">
        <v>0</v>
      </c>
      <c r="F6" s="82">
        <v>0</v>
      </c>
    </row>
    <row r="7" spans="1:6" ht="18" customHeight="1">
      <c r="A7" s="78">
        <v>2080505</v>
      </c>
      <c r="B7" s="71" t="s">
        <v>223</v>
      </c>
      <c r="C7" s="81">
        <f t="shared" si="0"/>
        <v>16.71</v>
      </c>
      <c r="D7" s="81">
        <v>16.71</v>
      </c>
      <c r="E7" s="81">
        <v>0</v>
      </c>
      <c r="F7" s="82">
        <v>0</v>
      </c>
    </row>
    <row r="8" spans="1:6" ht="18" customHeight="1">
      <c r="A8" s="78">
        <v>208050502</v>
      </c>
      <c r="B8" s="71" t="s">
        <v>224</v>
      </c>
      <c r="C8" s="81">
        <f t="shared" si="0"/>
        <v>16.71</v>
      </c>
      <c r="D8" s="81">
        <v>16.71</v>
      </c>
      <c r="E8" s="81">
        <v>0</v>
      </c>
      <c r="F8" s="82">
        <v>0</v>
      </c>
    </row>
    <row r="9" spans="1:6" ht="18" customHeight="1">
      <c r="A9" s="78">
        <v>20805050201</v>
      </c>
      <c r="B9" s="71" t="s">
        <v>225</v>
      </c>
      <c r="C9" s="81">
        <f t="shared" si="0"/>
        <v>16.71</v>
      </c>
      <c r="D9" s="81">
        <v>16.71</v>
      </c>
      <c r="E9" s="81">
        <v>0</v>
      </c>
      <c r="F9" s="82">
        <v>0</v>
      </c>
    </row>
    <row r="10" spans="1:6" ht="18" customHeight="1">
      <c r="A10" s="78">
        <v>2080506</v>
      </c>
      <c r="B10" s="71" t="s">
        <v>226</v>
      </c>
      <c r="C10" s="81">
        <f t="shared" si="0"/>
        <v>6.69</v>
      </c>
      <c r="D10" s="81">
        <v>6.69</v>
      </c>
      <c r="E10" s="81">
        <v>0</v>
      </c>
      <c r="F10" s="82">
        <v>0</v>
      </c>
    </row>
    <row r="11" spans="1:6" ht="18" customHeight="1">
      <c r="A11" s="78">
        <v>208050602</v>
      </c>
      <c r="B11" s="71" t="s">
        <v>227</v>
      </c>
      <c r="C11" s="81">
        <f t="shared" si="0"/>
        <v>6.69</v>
      </c>
      <c r="D11" s="81">
        <v>6.69</v>
      </c>
      <c r="E11" s="81">
        <v>0</v>
      </c>
      <c r="F11" s="82">
        <v>0</v>
      </c>
    </row>
    <row r="12" spans="1:6" ht="18" customHeight="1">
      <c r="A12" s="78">
        <v>20805060201</v>
      </c>
      <c r="B12" s="71" t="s">
        <v>228</v>
      </c>
      <c r="C12" s="81">
        <f t="shared" si="0"/>
        <v>6.69</v>
      </c>
      <c r="D12" s="81">
        <v>6.69</v>
      </c>
      <c r="E12" s="81">
        <v>0</v>
      </c>
      <c r="F12" s="82">
        <v>0</v>
      </c>
    </row>
    <row r="13" spans="1:6" ht="18" customHeight="1">
      <c r="A13" s="78">
        <v>210</v>
      </c>
      <c r="B13" s="71" t="s">
        <v>229</v>
      </c>
      <c r="C13" s="81">
        <f t="shared" si="0"/>
        <v>6.89</v>
      </c>
      <c r="D13" s="81">
        <v>6.89</v>
      </c>
      <c r="E13" s="81">
        <v>0</v>
      </c>
      <c r="F13" s="82">
        <v>0</v>
      </c>
    </row>
    <row r="14" spans="1:6" ht="18" customHeight="1">
      <c r="A14" s="78">
        <v>21007</v>
      </c>
      <c r="B14" s="71" t="s">
        <v>230</v>
      </c>
      <c r="C14" s="81">
        <f t="shared" si="0"/>
        <v>2.53</v>
      </c>
      <c r="D14" s="81">
        <v>2.53</v>
      </c>
      <c r="E14" s="81">
        <v>0</v>
      </c>
      <c r="F14" s="82">
        <v>0</v>
      </c>
    </row>
    <row r="15" spans="1:6" ht="18" customHeight="1">
      <c r="A15" s="78">
        <v>2100717</v>
      </c>
      <c r="B15" s="71" t="s">
        <v>231</v>
      </c>
      <c r="C15" s="81">
        <f aca="true" t="shared" si="1" ref="C15:C27">D15+E15</f>
        <v>2.53</v>
      </c>
      <c r="D15" s="81">
        <v>2.53</v>
      </c>
      <c r="E15" s="81">
        <v>0</v>
      </c>
      <c r="F15" s="82">
        <v>0</v>
      </c>
    </row>
    <row r="16" spans="1:6" ht="18" customHeight="1">
      <c r="A16" s="78">
        <v>21011</v>
      </c>
      <c r="B16" s="71" t="s">
        <v>232</v>
      </c>
      <c r="C16" s="81">
        <f t="shared" si="1"/>
        <v>4.36</v>
      </c>
      <c r="D16" s="81">
        <v>4.36</v>
      </c>
      <c r="E16" s="81">
        <v>0</v>
      </c>
      <c r="F16" s="82">
        <v>0</v>
      </c>
    </row>
    <row r="17" spans="1:6" ht="18" customHeight="1">
      <c r="A17" s="78">
        <v>2101102</v>
      </c>
      <c r="B17" s="71" t="s">
        <v>233</v>
      </c>
      <c r="C17" s="81">
        <f t="shared" si="1"/>
        <v>4.36</v>
      </c>
      <c r="D17" s="81">
        <v>4.36</v>
      </c>
      <c r="E17" s="81">
        <v>0</v>
      </c>
      <c r="F17" s="82">
        <v>0</v>
      </c>
    </row>
    <row r="18" spans="1:6" ht="18" customHeight="1">
      <c r="A18" s="78">
        <v>210110299</v>
      </c>
      <c r="B18" s="71" t="s">
        <v>234</v>
      </c>
      <c r="C18" s="81">
        <f t="shared" si="1"/>
        <v>4.36</v>
      </c>
      <c r="D18" s="81">
        <v>4.36</v>
      </c>
      <c r="E18" s="81">
        <v>0</v>
      </c>
      <c r="F18" s="82">
        <v>0</v>
      </c>
    </row>
    <row r="19" spans="1:6" ht="18" customHeight="1">
      <c r="A19" s="78">
        <v>211</v>
      </c>
      <c r="B19" s="71" t="s">
        <v>235</v>
      </c>
      <c r="C19" s="81">
        <f t="shared" si="1"/>
        <v>735.7</v>
      </c>
      <c r="D19" s="81">
        <v>257.27</v>
      </c>
      <c r="E19" s="81">
        <v>478.43</v>
      </c>
      <c r="F19" s="82">
        <v>0</v>
      </c>
    </row>
    <row r="20" spans="1:6" ht="18" customHeight="1">
      <c r="A20" s="78">
        <v>21103</v>
      </c>
      <c r="B20" s="71" t="s">
        <v>236</v>
      </c>
      <c r="C20" s="81">
        <f t="shared" si="1"/>
        <v>597.27</v>
      </c>
      <c r="D20" s="81">
        <v>257.27</v>
      </c>
      <c r="E20" s="81">
        <v>340</v>
      </c>
      <c r="F20" s="82">
        <v>0</v>
      </c>
    </row>
    <row r="21" spans="1:6" ht="18" customHeight="1">
      <c r="A21" s="78">
        <v>2110304</v>
      </c>
      <c r="B21" s="71" t="s">
        <v>237</v>
      </c>
      <c r="C21" s="81">
        <f t="shared" si="1"/>
        <v>597.27</v>
      </c>
      <c r="D21" s="81">
        <v>257.27</v>
      </c>
      <c r="E21" s="81">
        <v>340</v>
      </c>
      <c r="F21" s="82">
        <v>0</v>
      </c>
    </row>
    <row r="22" spans="1:6" ht="18" customHeight="1">
      <c r="A22" s="78">
        <v>21104</v>
      </c>
      <c r="B22" s="71" t="s">
        <v>238</v>
      </c>
      <c r="C22" s="81">
        <f t="shared" si="1"/>
        <v>138.42</v>
      </c>
      <c r="D22" s="81">
        <v>0</v>
      </c>
      <c r="E22" s="81">
        <v>138.42</v>
      </c>
      <c r="F22" s="82">
        <v>0</v>
      </c>
    </row>
    <row r="23" spans="1:6" ht="18" customHeight="1">
      <c r="A23" s="78">
        <v>2110402</v>
      </c>
      <c r="B23" s="71" t="s">
        <v>239</v>
      </c>
      <c r="C23" s="81">
        <f t="shared" si="1"/>
        <v>138.42</v>
      </c>
      <c r="D23" s="81">
        <v>0</v>
      </c>
      <c r="E23" s="81">
        <v>138.42</v>
      </c>
      <c r="F23" s="82">
        <v>0</v>
      </c>
    </row>
    <row r="24" spans="1:6" ht="18" customHeight="1">
      <c r="A24" s="78">
        <v>221</v>
      </c>
      <c r="B24" s="71" t="s">
        <v>240</v>
      </c>
      <c r="C24" s="81">
        <f t="shared" si="1"/>
        <v>11.99</v>
      </c>
      <c r="D24" s="81">
        <v>11.99</v>
      </c>
      <c r="E24" s="81">
        <v>0</v>
      </c>
      <c r="F24" s="82">
        <v>0</v>
      </c>
    </row>
    <row r="25" spans="1:6" ht="18" customHeight="1">
      <c r="A25" s="78">
        <v>22102</v>
      </c>
      <c r="B25" s="71" t="s">
        <v>241</v>
      </c>
      <c r="C25" s="81">
        <f t="shared" si="1"/>
        <v>11.99</v>
      </c>
      <c r="D25" s="81">
        <v>11.99</v>
      </c>
      <c r="E25" s="81">
        <v>0</v>
      </c>
      <c r="F25" s="82">
        <v>0</v>
      </c>
    </row>
    <row r="26" spans="1:6" ht="18" customHeight="1">
      <c r="A26" s="78">
        <v>2210201</v>
      </c>
      <c r="B26" s="71" t="s">
        <v>242</v>
      </c>
      <c r="C26" s="81">
        <f t="shared" si="1"/>
        <v>11.99</v>
      </c>
      <c r="D26" s="81">
        <v>11.99</v>
      </c>
      <c r="E26" s="81">
        <v>0</v>
      </c>
      <c r="F26" s="82">
        <v>0</v>
      </c>
    </row>
    <row r="27" spans="1:6" ht="18" customHeight="1">
      <c r="A27" s="78">
        <v>221020101</v>
      </c>
      <c r="B27" s="71" t="s">
        <v>243</v>
      </c>
      <c r="C27" s="81">
        <f t="shared" si="1"/>
        <v>11.99</v>
      </c>
      <c r="D27" s="81">
        <v>11.99</v>
      </c>
      <c r="E27" s="81">
        <v>0</v>
      </c>
      <c r="F27" s="82">
        <v>0</v>
      </c>
    </row>
    <row r="28" spans="1:6" ht="18" customHeight="1">
      <c r="A28" s="74">
        <v>212</v>
      </c>
      <c r="B28" s="74" t="s">
        <v>244</v>
      </c>
      <c r="C28" s="82">
        <v>340</v>
      </c>
      <c r="D28" s="82">
        <v>0</v>
      </c>
      <c r="E28" s="82">
        <v>340</v>
      </c>
      <c r="F28" s="82">
        <v>0</v>
      </c>
    </row>
    <row r="29" spans="1:6" ht="18.75" customHeight="1">
      <c r="A29" s="74">
        <v>21209</v>
      </c>
      <c r="B29" s="71" t="s">
        <v>245</v>
      </c>
      <c r="C29" s="82">
        <f>SUM(D29:F29)</f>
        <v>340</v>
      </c>
      <c r="D29" s="82">
        <v>0</v>
      </c>
      <c r="E29" s="82">
        <v>340</v>
      </c>
      <c r="F29" s="82">
        <v>0</v>
      </c>
    </row>
    <row r="30" spans="1:6" ht="18" customHeight="1">
      <c r="A30" s="74">
        <v>2120902</v>
      </c>
      <c r="B30" s="71" t="s">
        <v>246</v>
      </c>
      <c r="C30" s="82">
        <f>SUM(D30:F30)</f>
        <v>340</v>
      </c>
      <c r="D30" s="82">
        <v>0</v>
      </c>
      <c r="E30" s="82">
        <v>340</v>
      </c>
      <c r="F30" s="82">
        <v>0</v>
      </c>
    </row>
    <row r="31" spans="1:6" ht="18" customHeight="1">
      <c r="A31" s="74">
        <v>229</v>
      </c>
      <c r="B31" s="71" t="s">
        <v>247</v>
      </c>
      <c r="C31" s="82">
        <v>18.19</v>
      </c>
      <c r="D31" s="82">
        <v>18.19</v>
      </c>
      <c r="E31" s="82">
        <v>0</v>
      </c>
      <c r="F31" s="82">
        <v>0</v>
      </c>
    </row>
    <row r="32" spans="1:6" ht="18" customHeight="1">
      <c r="A32" s="74">
        <v>22999</v>
      </c>
      <c r="B32" s="71" t="s">
        <v>248</v>
      </c>
      <c r="C32" s="82">
        <f>SUM(D32:F32)</f>
        <v>18.19</v>
      </c>
      <c r="D32" s="82">
        <v>18.19</v>
      </c>
      <c r="E32" s="82">
        <v>0</v>
      </c>
      <c r="F32" s="82">
        <v>0</v>
      </c>
    </row>
    <row r="33" spans="1:6" ht="18" customHeight="1">
      <c r="A33" s="74">
        <v>2299901</v>
      </c>
      <c r="B33" s="71" t="s">
        <v>249</v>
      </c>
      <c r="C33" s="82">
        <f>SUM(D33:F33)</f>
        <v>18.19</v>
      </c>
      <c r="D33" s="82">
        <v>18.19</v>
      </c>
      <c r="E33" s="82">
        <v>0</v>
      </c>
      <c r="F33" s="82">
        <v>0</v>
      </c>
    </row>
    <row r="34" spans="1:6" ht="18" customHeight="1">
      <c r="A34" s="78"/>
      <c r="B34" s="79" t="s">
        <v>217</v>
      </c>
      <c r="C34" s="82">
        <f>C5+C13+C19+C24+C28+C31</f>
        <v>1136.17</v>
      </c>
      <c r="D34" s="82">
        <f>D5+D13+D19+D24+D28+D31</f>
        <v>317.74</v>
      </c>
      <c r="E34" s="82">
        <f>E5+E13+E19+E24+E28+E31</f>
        <v>818.4300000000001</v>
      </c>
      <c r="F34" s="82">
        <v>0</v>
      </c>
    </row>
  </sheetData>
  <sheetProtection/>
  <mergeCells count="2">
    <mergeCell ref="A2:F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2017-03-31T09:30:13Z</cp:lastPrinted>
  <dcterms:created xsi:type="dcterms:W3CDTF">2006-09-13T11:21:51Z</dcterms:created>
  <dcterms:modified xsi:type="dcterms:W3CDTF">2017-04-01T02:36:13Z</dcterms:modified>
  <cp:category/>
  <cp:version/>
  <cp:contentType/>
  <cp:contentStatus/>
</cp:coreProperties>
</file>