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人大工作\雅瑶镇十七届人大第八次会议\（财政）2025年3月人大开会资料\"/>
    </mc:Choice>
  </mc:AlternateContent>
  <xr:revisionPtr revIDLastSave="0" documentId="13_ncr:1_{B9E8AAA5-38B3-4EB8-9A8C-FA492A5A6EE3}" xr6:coauthVersionLast="45" xr6:coauthVersionMax="45" xr10:uidLastSave="{00000000-0000-0000-0000-000000000000}"/>
  <bookViews>
    <workbookView xWindow="-120" yWindow="-120" windowWidth="29040" windowHeight="15840" tabRatio="748" xr2:uid="{00000000-000D-0000-FFFF-FFFF00000000}"/>
  </bookViews>
  <sheets>
    <sheet name="镇收支总表" sheetId="13" r:id="rId1"/>
    <sheet name="镇一般预算收入" sheetId="14" r:id="rId2"/>
    <sheet name="镇一般预算支出-功能" sheetId="20" r:id="rId3"/>
    <sheet name="镇一般预算支出-经济" sheetId="16" r:id="rId4"/>
    <sheet name="Sheet2" sheetId="18" state="hidden" r:id="rId5"/>
  </sheets>
  <definedNames>
    <definedName name="_xlnm._FilterDatabase" localSheetId="1" hidden="1">镇一般预算收入!$A$5:$D$79</definedName>
    <definedName name="_xlnm._FilterDatabase" localSheetId="2" hidden="1">'镇一般预算支出-功能'!$A$7:$F$1307</definedName>
    <definedName name="_xlnm._FilterDatabase" localSheetId="3" hidden="1">'镇一般预算支出-经济'!$A$7:$C$83</definedName>
    <definedName name="_xlnm.Print_Titles" localSheetId="1">镇一般预算收入!$4:$4</definedName>
    <definedName name="_xlnm.Print_Titles" localSheetId="2">'镇一般预算支出-功能'!$5:$5</definedName>
    <definedName name="_xlnm.Print_Titles" localSheetId="3">'镇一般预算支出-经济'!$5:$5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13" l="1"/>
  <c r="C1334" i="20"/>
  <c r="C1333" i="20" s="1"/>
  <c r="F31" i="13" s="1"/>
  <c r="C1328" i="20"/>
  <c r="C1325" i="20"/>
  <c r="C1324" i="20"/>
  <c r="C1323" i="20"/>
  <c r="C1321" i="20"/>
  <c r="C1320" i="20"/>
  <c r="C1319" i="20"/>
  <c r="C1318" i="20"/>
  <c r="C1316" i="20"/>
  <c r="C1315" i="20"/>
  <c r="C1313" i="20"/>
  <c r="C1312" i="20" s="1"/>
  <c r="C1311" i="20"/>
  <c r="C1310" i="20" s="1"/>
  <c r="C1308" i="20"/>
  <c r="F26" i="13" s="1"/>
  <c r="C1305" i="20"/>
  <c r="C1304" i="20"/>
  <c r="C1303" i="20"/>
  <c r="C1301" i="20"/>
  <c r="C1300" i="20"/>
  <c r="C1299" i="20"/>
  <c r="C1297" i="20"/>
  <c r="C1296" i="20"/>
  <c r="C1295" i="20"/>
  <c r="C1294" i="20"/>
  <c r="C1293" i="20"/>
  <c r="C1292" i="20"/>
  <c r="C1291" i="20"/>
  <c r="C1290" i="20"/>
  <c r="C1289" i="20"/>
  <c r="C1288" i="20"/>
  <c r="C1287" i="20"/>
  <c r="C1286" i="20"/>
  <c r="C1284" i="20"/>
  <c r="C1283" i="20"/>
  <c r="C1282" i="20"/>
  <c r="C1281" i="20"/>
  <c r="C1280" i="20"/>
  <c r="C1279" i="20"/>
  <c r="C1278" i="20"/>
  <c r="C1274" i="20"/>
  <c r="C1273" i="20"/>
  <c r="C1272" i="20"/>
  <c r="C1271" i="20"/>
  <c r="C1268" i="20"/>
  <c r="C1267" i="20"/>
  <c r="C1266" i="20"/>
  <c r="C1264" i="20"/>
  <c r="C1263" i="20"/>
  <c r="C1262" i="20"/>
  <c r="C1261" i="20"/>
  <c r="C1260" i="20"/>
  <c r="C1257" i="20"/>
  <c r="C1255" i="20"/>
  <c r="C1254" i="20"/>
  <c r="C1253" i="20"/>
  <c r="C1252" i="20"/>
  <c r="C1251" i="20"/>
  <c r="C1250" i="20"/>
  <c r="C1249" i="20"/>
  <c r="C1248" i="20"/>
  <c r="C1247" i="20"/>
  <c r="C1246" i="20"/>
  <c r="C1244" i="20"/>
  <c r="C1243" i="20"/>
  <c r="C1242" i="20"/>
  <c r="C1241" i="20"/>
  <c r="C1240" i="20"/>
  <c r="C1238" i="20"/>
  <c r="C1236" i="20"/>
  <c r="C1235" i="20"/>
  <c r="C1234" i="20"/>
  <c r="C1233" i="20"/>
  <c r="C1231" i="20"/>
  <c r="C1230" i="20"/>
  <c r="C1229" i="20"/>
  <c r="C1228" i="20"/>
  <c r="C1227" i="20"/>
  <c r="C1226" i="20"/>
  <c r="C1225" i="20"/>
  <c r="C1224" i="20"/>
  <c r="C1223" i="20"/>
  <c r="C1222" i="20"/>
  <c r="C1221" i="20"/>
  <c r="C1220" i="20"/>
  <c r="C1219" i="20"/>
  <c r="C1218" i="20"/>
  <c r="C1217" i="20"/>
  <c r="C1216" i="20"/>
  <c r="C1215" i="20"/>
  <c r="C1212" i="20"/>
  <c r="C1211" i="20"/>
  <c r="C1210" i="20"/>
  <c r="C1207" i="20"/>
  <c r="C1204" i="20"/>
  <c r="C1200" i="20"/>
  <c r="C1199" i="20"/>
  <c r="C1198" i="20"/>
  <c r="C1197" i="20"/>
  <c r="C1196" i="20"/>
  <c r="C1193" i="20"/>
  <c r="C1192" i="20" s="1"/>
  <c r="C1191" i="20"/>
  <c r="C1190" i="20"/>
  <c r="C1189" i="20"/>
  <c r="C1188" i="20"/>
  <c r="C1187" i="20"/>
  <c r="C1186" i="20"/>
  <c r="C1185" i="20"/>
  <c r="C1184" i="20"/>
  <c r="C1183" i="20"/>
  <c r="C1182" i="20"/>
  <c r="C1181" i="20"/>
  <c r="C1180" i="20"/>
  <c r="C1179" i="20"/>
  <c r="C1178" i="20"/>
  <c r="C1176" i="20"/>
  <c r="C1175" i="20"/>
  <c r="C1174" i="20"/>
  <c r="C1173" i="20"/>
  <c r="C1172" i="20"/>
  <c r="C1171" i="20"/>
  <c r="C1170" i="20"/>
  <c r="C1169" i="20"/>
  <c r="C1168" i="20"/>
  <c r="C1167" i="20"/>
  <c r="C1166" i="20"/>
  <c r="C1165" i="20"/>
  <c r="C1164" i="20"/>
  <c r="C1163" i="20"/>
  <c r="C1162" i="20"/>
  <c r="C1161" i="20"/>
  <c r="C1160" i="20"/>
  <c r="C1159" i="20"/>
  <c r="C1158" i="20"/>
  <c r="C1157" i="20"/>
  <c r="C1156" i="20"/>
  <c r="C1155" i="20"/>
  <c r="C1154" i="20"/>
  <c r="C1153" i="20"/>
  <c r="C1152" i="20"/>
  <c r="C1151" i="20"/>
  <c r="C1139" i="20"/>
  <c r="C1138" i="20"/>
  <c r="C1137" i="20" s="1"/>
  <c r="C1136" i="20"/>
  <c r="C1135" i="20"/>
  <c r="C1133" i="20"/>
  <c r="C1132" i="20"/>
  <c r="C1131" i="20"/>
  <c r="C1130" i="20"/>
  <c r="C1129" i="20"/>
  <c r="C1127" i="20"/>
  <c r="C1126" i="20"/>
  <c r="C1125" i="20"/>
  <c r="C1124" i="20"/>
  <c r="C1123" i="20"/>
  <c r="C1122" i="20"/>
  <c r="C1121" i="20"/>
  <c r="C1120" i="20"/>
  <c r="C1119" i="20"/>
  <c r="C1117" i="20"/>
  <c r="C1116" i="20"/>
  <c r="C1115" i="20"/>
  <c r="C1114" i="20"/>
  <c r="C1113" i="20"/>
  <c r="C1112" i="20"/>
  <c r="C1108" i="20"/>
  <c r="C1106" i="20"/>
  <c r="C1105" i="20"/>
  <c r="C1104" i="20"/>
  <c r="C1103" i="20"/>
  <c r="C1102" i="20"/>
  <c r="C1100" i="20"/>
  <c r="C1099" i="20"/>
  <c r="C1098" i="20"/>
  <c r="C1097" i="20"/>
  <c r="C1096" i="20"/>
  <c r="C1095" i="20"/>
  <c r="C1094" i="20"/>
  <c r="C1093" i="20"/>
  <c r="C1092" i="20"/>
  <c r="C1089" i="20"/>
  <c r="C1088" i="20"/>
  <c r="C1087" i="20"/>
  <c r="C1086" i="20"/>
  <c r="C1085" i="20"/>
  <c r="C1083" i="20"/>
  <c r="C1082" i="20"/>
  <c r="C1081" i="20"/>
  <c r="C1080" i="20"/>
  <c r="C1079" i="20"/>
  <c r="C1078" i="20"/>
  <c r="C1076" i="20"/>
  <c r="C1075" i="20"/>
  <c r="C1074" i="20"/>
  <c r="C1073" i="20"/>
  <c r="C1072" i="20"/>
  <c r="C1071" i="20"/>
  <c r="C1069" i="20"/>
  <c r="C1068" i="20"/>
  <c r="C1067" i="20"/>
  <c r="C1066" i="20"/>
  <c r="C1065" i="20"/>
  <c r="C1064" i="20"/>
  <c r="C1063" i="20"/>
  <c r="C1062" i="20"/>
  <c r="C1061" i="20"/>
  <c r="C1060" i="20"/>
  <c r="C1058" i="20"/>
  <c r="C1057" i="20"/>
  <c r="C1056" i="20"/>
  <c r="C1055" i="20"/>
  <c r="C1052" i="20"/>
  <c r="C1051" i="20"/>
  <c r="C1050" i="20"/>
  <c r="C1049" i="20"/>
  <c r="C1048" i="20"/>
  <c r="C1047" i="20"/>
  <c r="C1046" i="20"/>
  <c r="C1045" i="20"/>
  <c r="C1044" i="20"/>
  <c r="C1043" i="20"/>
  <c r="C1042" i="20"/>
  <c r="C1041" i="20"/>
  <c r="C1040" i="20"/>
  <c r="C1039" i="20"/>
  <c r="C1037" i="20"/>
  <c r="C1036" i="20"/>
  <c r="C1035" i="20"/>
  <c r="C1034" i="20"/>
  <c r="C1033" i="20"/>
  <c r="C1032" i="20"/>
  <c r="C1031" i="20"/>
  <c r="C1030" i="20"/>
  <c r="C1029" i="20"/>
  <c r="C1026" i="20"/>
  <c r="C1023" i="20"/>
  <c r="C1022" i="20"/>
  <c r="C1021" i="20"/>
  <c r="C1020" i="20"/>
  <c r="C1019" i="20"/>
  <c r="C1018" i="20"/>
  <c r="C1016" i="20"/>
  <c r="C1015" i="20"/>
  <c r="C1014" i="20"/>
  <c r="C1013" i="20"/>
  <c r="C1012" i="20"/>
  <c r="C1011" i="20"/>
  <c r="C1010" i="20"/>
  <c r="C1009" i="20"/>
  <c r="C1008" i="20"/>
  <c r="C1006" i="20"/>
  <c r="C1005" i="20"/>
  <c r="C1004" i="20"/>
  <c r="C1003" i="20"/>
  <c r="C1002" i="20"/>
  <c r="C1001" i="20"/>
  <c r="C1000" i="20"/>
  <c r="C999" i="20"/>
  <c r="C998" i="20"/>
  <c r="C996" i="20"/>
  <c r="C995" i="20"/>
  <c r="C994" i="20"/>
  <c r="C993" i="20"/>
  <c r="C992" i="20"/>
  <c r="C991" i="20"/>
  <c r="C990" i="20"/>
  <c r="C989" i="20"/>
  <c r="C988" i="20"/>
  <c r="C987" i="20"/>
  <c r="C986" i="20"/>
  <c r="C985" i="20"/>
  <c r="C984" i="20"/>
  <c r="C983" i="20"/>
  <c r="C982" i="20"/>
  <c r="C980" i="20"/>
  <c r="C979" i="20"/>
  <c r="C978" i="20"/>
  <c r="C977" i="20"/>
  <c r="C973" i="20"/>
  <c r="C971" i="20"/>
  <c r="C970" i="20"/>
  <c r="C968" i="20"/>
  <c r="C967" i="20"/>
  <c r="C966" i="20"/>
  <c r="C964" i="20"/>
  <c r="C961" i="20"/>
  <c r="C960" i="20"/>
  <c r="C958" i="20"/>
  <c r="C956" i="20"/>
  <c r="C955" i="20"/>
  <c r="C954" i="20"/>
  <c r="C953" i="20"/>
  <c r="C952" i="20"/>
  <c r="C951" i="20"/>
  <c r="C949" i="20"/>
  <c r="C948" i="20"/>
  <c r="C947" i="20"/>
  <c r="C946" i="20"/>
  <c r="C945" i="20"/>
  <c r="C944" i="20"/>
  <c r="C943" i="20"/>
  <c r="C942" i="20"/>
  <c r="C941" i="20"/>
  <c r="C940" i="20"/>
  <c r="C939" i="20"/>
  <c r="C938" i="20"/>
  <c r="C937" i="20"/>
  <c r="C936" i="20"/>
  <c r="C935" i="20"/>
  <c r="C934" i="20"/>
  <c r="C933" i="20"/>
  <c r="C932" i="20"/>
  <c r="C931" i="20"/>
  <c r="C930" i="20"/>
  <c r="C929" i="20"/>
  <c r="C928" i="20"/>
  <c r="C927" i="20"/>
  <c r="C926" i="20"/>
  <c r="C925" i="20"/>
  <c r="C924" i="20"/>
  <c r="C923" i="20"/>
  <c r="C921" i="20"/>
  <c r="C919" i="20"/>
  <c r="C918" i="20"/>
  <c r="C917" i="20"/>
  <c r="C916" i="20"/>
  <c r="C915" i="20"/>
  <c r="C914" i="20"/>
  <c r="C913" i="20"/>
  <c r="C912" i="20"/>
  <c r="C911" i="20"/>
  <c r="C910" i="20"/>
  <c r="C909" i="20"/>
  <c r="C908" i="20"/>
  <c r="C906" i="20"/>
  <c r="C905" i="20"/>
  <c r="C904" i="20"/>
  <c r="C903" i="20"/>
  <c r="C902" i="20"/>
  <c r="C901" i="20"/>
  <c r="C900" i="20"/>
  <c r="C897" i="20"/>
  <c r="C896" i="20"/>
  <c r="C895" i="20"/>
  <c r="C894" i="20"/>
  <c r="C893" i="20"/>
  <c r="C891" i="20"/>
  <c r="C890" i="20"/>
  <c r="C889" i="20"/>
  <c r="C888" i="20"/>
  <c r="C887" i="20"/>
  <c r="C886" i="20"/>
  <c r="C885" i="20"/>
  <c r="C884" i="20"/>
  <c r="C883" i="20"/>
  <c r="C882" i="20"/>
  <c r="C881" i="20"/>
  <c r="C880" i="20"/>
  <c r="C879" i="20"/>
  <c r="C878" i="20"/>
  <c r="C877" i="20"/>
  <c r="C875" i="20"/>
  <c r="C874" i="20"/>
  <c r="C869" i="20"/>
  <c r="C868" i="20" s="1"/>
  <c r="C864" i="20"/>
  <c r="C862" i="20"/>
  <c r="C861" i="20" s="1"/>
  <c r="C859" i="20"/>
  <c r="C858" i="20"/>
  <c r="C857" i="20"/>
  <c r="C856" i="20"/>
  <c r="C855" i="20"/>
  <c r="C853" i="20"/>
  <c r="C852" i="20"/>
  <c r="C851" i="20"/>
  <c r="C848" i="20"/>
  <c r="C847" i="20" s="1"/>
  <c r="C846" i="20"/>
  <c r="C845" i="20"/>
  <c r="C844" i="20"/>
  <c r="C843" i="20"/>
  <c r="C842" i="20"/>
  <c r="C841" i="20"/>
  <c r="C840" i="20"/>
  <c r="C839" i="20"/>
  <c r="C838" i="20"/>
  <c r="C837" i="20"/>
  <c r="C835" i="20"/>
  <c r="C834" i="20" s="1"/>
  <c r="C832" i="20"/>
  <c r="C831" i="20" s="1"/>
  <c r="C830" i="20"/>
  <c r="C829" i="20"/>
  <c r="C828" i="20"/>
  <c r="C827" i="20"/>
  <c r="C826" i="20"/>
  <c r="C824" i="20"/>
  <c r="C823" i="20" s="1"/>
  <c r="C822" i="20"/>
  <c r="C821" i="20" s="1"/>
  <c r="C820" i="20"/>
  <c r="C819" i="20"/>
  <c r="C817" i="20"/>
  <c r="C816" i="20"/>
  <c r="C814" i="20"/>
  <c r="C813" i="20"/>
  <c r="C812" i="20"/>
  <c r="C811" i="20"/>
  <c r="C810" i="20"/>
  <c r="C809" i="20"/>
  <c r="C807" i="20"/>
  <c r="C804" i="20"/>
  <c r="C803" i="20"/>
  <c r="C802" i="20"/>
  <c r="C799" i="20"/>
  <c r="C798" i="20"/>
  <c r="C797" i="20"/>
  <c r="C796" i="20"/>
  <c r="C795" i="20"/>
  <c r="C794" i="20"/>
  <c r="C793" i="20"/>
  <c r="C791" i="20"/>
  <c r="C790" i="20"/>
  <c r="C789" i="20"/>
  <c r="C787" i="20"/>
  <c r="C786" i="20"/>
  <c r="C785" i="20"/>
  <c r="C784" i="20"/>
  <c r="C783" i="20"/>
  <c r="C782" i="20"/>
  <c r="C781" i="20"/>
  <c r="C780" i="20"/>
  <c r="C779" i="20"/>
  <c r="C762" i="20"/>
  <c r="C761" i="20"/>
  <c r="C760" i="20"/>
  <c r="C759" i="20"/>
  <c r="C758" i="20"/>
  <c r="C757" i="20"/>
  <c r="C756" i="20"/>
  <c r="C755" i="20"/>
  <c r="C753" i="20"/>
  <c r="C752" i="20"/>
  <c r="C749" i="20"/>
  <c r="C748" i="20"/>
  <c r="C746" i="20"/>
  <c r="C744" i="20"/>
  <c r="C742" i="20"/>
  <c r="C735" i="20"/>
  <c r="C732" i="20"/>
  <c r="C731" i="20"/>
  <c r="C729" i="20"/>
  <c r="C728" i="20"/>
  <c r="C727" i="20"/>
  <c r="C726" i="20"/>
  <c r="C725" i="20"/>
  <c r="C724" i="20"/>
  <c r="C723" i="20"/>
  <c r="C719" i="20"/>
  <c r="C717" i="20"/>
  <c r="C715" i="20"/>
  <c r="C714" i="20"/>
  <c r="C713" i="20"/>
  <c r="C712" i="20"/>
  <c r="C711" i="20"/>
  <c r="C710" i="20"/>
  <c r="C709" i="20"/>
  <c r="C708" i="20"/>
  <c r="C707" i="20"/>
  <c r="C706" i="20"/>
  <c r="C705" i="20"/>
  <c r="C704" i="20"/>
  <c r="C702" i="20"/>
  <c r="C701" i="20"/>
  <c r="C700" i="20"/>
  <c r="C699" i="20"/>
  <c r="C694" i="20"/>
  <c r="C693" i="20"/>
  <c r="C690" i="20"/>
  <c r="C688" i="20"/>
  <c r="C687" i="20"/>
  <c r="C686" i="20"/>
  <c r="C685" i="20"/>
  <c r="C684" i="20"/>
  <c r="C682" i="20"/>
  <c r="C681" i="20"/>
  <c r="C680" i="20"/>
  <c r="C678" i="20"/>
  <c r="C677" i="20"/>
  <c r="C676" i="20"/>
  <c r="C671" i="20"/>
  <c r="C670" i="20"/>
  <c r="C665" i="20"/>
  <c r="C659" i="20"/>
  <c r="C657" i="20"/>
  <c r="C656" i="20"/>
  <c r="C655" i="20"/>
  <c r="C652" i="20"/>
  <c r="C651" i="20"/>
  <c r="C650" i="20"/>
  <c r="C649" i="20"/>
  <c r="C648" i="20"/>
  <c r="C647" i="20"/>
  <c r="C646" i="20"/>
  <c r="C643" i="20"/>
  <c r="C642" i="20"/>
  <c r="C640" i="20"/>
  <c r="C636" i="20"/>
  <c r="C635" i="20"/>
  <c r="C634" i="20"/>
  <c r="C633" i="20"/>
  <c r="C632" i="20"/>
  <c r="C631" i="20"/>
  <c r="C626" i="20"/>
  <c r="C624" i="20"/>
  <c r="C623" i="20"/>
  <c r="C622" i="20"/>
  <c r="C620" i="20"/>
  <c r="C619" i="20"/>
  <c r="C618" i="20"/>
  <c r="C617" i="20"/>
  <c r="C616" i="20"/>
  <c r="C615" i="20"/>
  <c r="C614" i="20"/>
  <c r="C613" i="20"/>
  <c r="C612" i="20"/>
  <c r="C610" i="20"/>
  <c r="C609" i="20"/>
  <c r="C608" i="20"/>
  <c r="C605" i="20"/>
  <c r="C604" i="20"/>
  <c r="C601" i="20"/>
  <c r="C597" i="20"/>
  <c r="C596" i="20" s="1"/>
  <c r="C593" i="20"/>
  <c r="C592" i="20"/>
  <c r="C591" i="20"/>
  <c r="C590" i="20"/>
  <c r="C589" i="20"/>
  <c r="C586" i="20"/>
  <c r="C585" i="20"/>
  <c r="C584" i="20"/>
  <c r="C583" i="20"/>
  <c r="C582" i="20"/>
  <c r="C580" i="20"/>
  <c r="C579" i="20"/>
  <c r="C578" i="20"/>
  <c r="C577" i="20"/>
  <c r="C576" i="20"/>
  <c r="C574" i="20"/>
  <c r="C573" i="20"/>
  <c r="C572" i="20"/>
  <c r="C571" i="20"/>
  <c r="C570" i="20"/>
  <c r="C566" i="20"/>
  <c r="C564" i="20"/>
  <c r="C563" i="20"/>
  <c r="C562" i="20"/>
  <c r="C561" i="20"/>
  <c r="C560" i="20"/>
  <c r="C559" i="20"/>
  <c r="C558" i="20"/>
  <c r="C556" i="20"/>
  <c r="C555" i="20"/>
  <c r="C554" i="20"/>
  <c r="C553" i="20"/>
  <c r="C552" i="20"/>
  <c r="C551" i="20"/>
  <c r="C550" i="20"/>
  <c r="C549" i="20"/>
  <c r="C547" i="20"/>
  <c r="C546" i="20"/>
  <c r="C545" i="20"/>
  <c r="C544" i="20"/>
  <c r="C543" i="20"/>
  <c r="C542" i="20"/>
  <c r="C541" i="20"/>
  <c r="C540" i="20"/>
  <c r="C539" i="20"/>
  <c r="C538" i="20"/>
  <c r="C536" i="20"/>
  <c r="C535" i="20"/>
  <c r="C534" i="20"/>
  <c r="C533" i="20"/>
  <c r="C532" i="20"/>
  <c r="C531" i="20"/>
  <c r="C530" i="20"/>
  <c r="C527" i="20"/>
  <c r="C526" i="20"/>
  <c r="C525" i="20"/>
  <c r="C524" i="20"/>
  <c r="C523" i="20"/>
  <c r="C522" i="20"/>
  <c r="C521" i="20"/>
  <c r="C520" i="20"/>
  <c r="C519" i="20"/>
  <c r="C518" i="20"/>
  <c r="C517" i="20"/>
  <c r="C516" i="20"/>
  <c r="C515" i="20"/>
  <c r="C514" i="20"/>
  <c r="C510" i="20"/>
  <c r="C509" i="20"/>
  <c r="C508" i="20"/>
  <c r="C506" i="20"/>
  <c r="C505" i="20"/>
  <c r="C504" i="20"/>
  <c r="C502" i="20"/>
  <c r="C501" i="20"/>
  <c r="C500" i="20"/>
  <c r="C498" i="20"/>
  <c r="C497" i="20"/>
  <c r="C496" i="20"/>
  <c r="C495" i="20"/>
  <c r="C494" i="20"/>
  <c r="C493" i="20"/>
  <c r="C491" i="20"/>
  <c r="C490" i="20"/>
  <c r="C489" i="20"/>
  <c r="C488" i="20"/>
  <c r="C486" i="20"/>
  <c r="C485" i="20"/>
  <c r="C484" i="20"/>
  <c r="C483" i="20"/>
  <c r="C481" i="20"/>
  <c r="C480" i="20"/>
  <c r="C479" i="20"/>
  <c r="C478" i="20"/>
  <c r="C476" i="20"/>
  <c r="C475" i="20"/>
  <c r="C474" i="20"/>
  <c r="C473" i="20"/>
  <c r="C472" i="20"/>
  <c r="C470" i="20"/>
  <c r="C469" i="20"/>
  <c r="C468" i="20"/>
  <c r="C467" i="20"/>
  <c r="C466" i="20"/>
  <c r="C465" i="20"/>
  <c r="C464" i="20"/>
  <c r="C463" i="20"/>
  <c r="C461" i="20"/>
  <c r="C460" i="20"/>
  <c r="C459" i="20"/>
  <c r="C458" i="20"/>
  <c r="C452" i="20"/>
  <c r="C451" i="20"/>
  <c r="C450" i="20"/>
  <c r="C449" i="20"/>
  <c r="C445" i="20"/>
  <c r="C444" i="20"/>
  <c r="C443" i="20"/>
  <c r="C442" i="20"/>
  <c r="C440" i="20"/>
  <c r="C439" i="20"/>
  <c r="C436" i="20"/>
  <c r="C435" i="20"/>
  <c r="C434" i="20"/>
  <c r="C432" i="20"/>
  <c r="C431" i="20"/>
  <c r="C430" i="20"/>
  <c r="C428" i="20"/>
  <c r="C427" i="20"/>
  <c r="C426" i="20"/>
  <c r="C425" i="20"/>
  <c r="C424" i="20"/>
  <c r="C422" i="20"/>
  <c r="C421" i="20"/>
  <c r="C420" i="20"/>
  <c r="C418" i="20"/>
  <c r="C415" i="20"/>
  <c r="C409" i="20"/>
  <c r="C408" i="20"/>
  <c r="C407" i="20"/>
  <c r="C406" i="20"/>
  <c r="C402" i="20"/>
  <c r="C400" i="20"/>
  <c r="C399" i="20"/>
  <c r="C398" i="20"/>
  <c r="C397" i="20"/>
  <c r="C396" i="20"/>
  <c r="C394" i="20"/>
  <c r="C393" i="20"/>
  <c r="C392" i="20"/>
  <c r="C391" i="20"/>
  <c r="C390" i="20"/>
  <c r="C389" i="20"/>
  <c r="C388" i="20"/>
  <c r="C386" i="20"/>
  <c r="C385" i="20"/>
  <c r="C384" i="20"/>
  <c r="C383" i="20"/>
  <c r="C382" i="20"/>
  <c r="C381" i="20"/>
  <c r="C380" i="20"/>
  <c r="C379" i="20"/>
  <c r="C378" i="20"/>
  <c r="C376" i="20"/>
  <c r="C375" i="20"/>
  <c r="C374" i="20"/>
  <c r="C373" i="20"/>
  <c r="C372" i="20"/>
  <c r="C371" i="20"/>
  <c r="C370" i="20"/>
  <c r="C369" i="20"/>
  <c r="C368" i="20"/>
  <c r="C365" i="20"/>
  <c r="C363" i="20"/>
  <c r="C361" i="20"/>
  <c r="C360" i="20"/>
  <c r="C359" i="20"/>
  <c r="C358" i="20"/>
  <c r="C356" i="20"/>
  <c r="C355" i="20"/>
  <c r="C352" i="20"/>
  <c r="C351" i="20"/>
  <c r="C350" i="20"/>
  <c r="C349" i="20"/>
  <c r="C348" i="20"/>
  <c r="C347" i="20"/>
  <c r="C346" i="20"/>
  <c r="C345" i="20"/>
  <c r="C343" i="20"/>
  <c r="C342" i="20"/>
  <c r="C341" i="20"/>
  <c r="C340" i="20"/>
  <c r="C339" i="20"/>
  <c r="C338" i="20"/>
  <c r="C337" i="20"/>
  <c r="C335" i="20"/>
  <c r="C334" i="20"/>
  <c r="C333" i="20"/>
  <c r="C332" i="20"/>
  <c r="C331" i="20"/>
  <c r="C330" i="20"/>
  <c r="C327" i="20"/>
  <c r="C326" i="20"/>
  <c r="C325" i="20"/>
  <c r="C324" i="20"/>
  <c r="C323" i="20"/>
  <c r="C322" i="20"/>
  <c r="C321" i="20"/>
  <c r="C320" i="20"/>
  <c r="C317" i="20"/>
  <c r="C316" i="20"/>
  <c r="C310" i="20"/>
  <c r="C308" i="20"/>
  <c r="C307" i="20"/>
  <c r="C306" i="20"/>
  <c r="C303" i="20"/>
  <c r="C302" i="20" s="1"/>
  <c r="C301" i="20"/>
  <c r="C300" i="20" s="1"/>
  <c r="C297" i="20"/>
  <c r="C296" i="20" s="1"/>
  <c r="C294" i="20"/>
  <c r="C293" i="20" s="1"/>
  <c r="C292" i="20"/>
  <c r="C291" i="20"/>
  <c r="C290" i="20"/>
  <c r="C289" i="20"/>
  <c r="C288" i="20"/>
  <c r="C286" i="20"/>
  <c r="C285" i="20"/>
  <c r="C284" i="20"/>
  <c r="C283" i="20"/>
  <c r="C281" i="20"/>
  <c r="C280" i="20" s="1"/>
  <c r="C279" i="20"/>
  <c r="C278" i="20"/>
  <c r="C277" i="20"/>
  <c r="C276" i="20"/>
  <c r="C274" i="20"/>
  <c r="C273" i="20"/>
  <c r="C272" i="20"/>
  <c r="C271" i="20"/>
  <c r="C270" i="20"/>
  <c r="C268" i="20"/>
  <c r="C267" i="20"/>
  <c r="C265" i="20"/>
  <c r="C264" i="20"/>
  <c r="C262" i="20"/>
  <c r="C261" i="20"/>
  <c r="C260" i="20"/>
  <c r="C259" i="20"/>
  <c r="C258" i="20"/>
  <c r="C257" i="20"/>
  <c r="C253" i="20"/>
  <c r="C231" i="20"/>
  <c r="C230" i="20"/>
  <c r="C228" i="20"/>
  <c r="C227" i="20"/>
  <c r="C226" i="20"/>
  <c r="C225" i="20"/>
  <c r="C224" i="20"/>
  <c r="C223" i="20"/>
  <c r="C222" i="20"/>
  <c r="C221" i="20"/>
  <c r="C220" i="20"/>
  <c r="C219" i="20"/>
  <c r="C218" i="20"/>
  <c r="C216" i="20"/>
  <c r="C215" i="20"/>
  <c r="C214" i="20"/>
  <c r="C213" i="20"/>
  <c r="C212" i="20"/>
  <c r="C211" i="20"/>
  <c r="C209" i="20"/>
  <c r="C208" i="20"/>
  <c r="C207" i="20"/>
  <c r="C206" i="20"/>
  <c r="C205" i="20"/>
  <c r="C203" i="20"/>
  <c r="C202" i="20"/>
  <c r="C201" i="20"/>
  <c r="C200" i="20"/>
  <c r="C199" i="20"/>
  <c r="C196" i="20"/>
  <c r="C195" i="20"/>
  <c r="C194" i="20"/>
  <c r="C193" i="20"/>
  <c r="C192" i="20"/>
  <c r="C191" i="20"/>
  <c r="C188" i="20"/>
  <c r="C187" i="20"/>
  <c r="C186" i="20"/>
  <c r="C185" i="20"/>
  <c r="C184" i="20"/>
  <c r="C181" i="20"/>
  <c r="C180" i="20"/>
  <c r="C179" i="20"/>
  <c r="C178" i="20"/>
  <c r="C177" i="20"/>
  <c r="C175" i="20"/>
  <c r="C174" i="20"/>
  <c r="C173" i="20"/>
  <c r="C172" i="20"/>
  <c r="C171" i="20"/>
  <c r="C170" i="20"/>
  <c r="C167" i="20"/>
  <c r="C166" i="20"/>
  <c r="C165" i="20"/>
  <c r="C164" i="20"/>
  <c r="C163" i="20"/>
  <c r="C161" i="20"/>
  <c r="C160" i="20"/>
  <c r="C159" i="20"/>
  <c r="C158" i="20"/>
  <c r="C157" i="20"/>
  <c r="C156" i="20"/>
  <c r="C153" i="20"/>
  <c r="C152" i="20"/>
  <c r="C151" i="20"/>
  <c r="C150" i="20"/>
  <c r="C148" i="20"/>
  <c r="C147" i="20"/>
  <c r="C146" i="20"/>
  <c r="C145" i="20"/>
  <c r="C144" i="20"/>
  <c r="C143" i="20"/>
  <c r="C142" i="20"/>
  <c r="C140" i="20"/>
  <c r="C139" i="20"/>
  <c r="C138" i="20"/>
  <c r="C137" i="20"/>
  <c r="C136" i="20"/>
  <c r="C135" i="20"/>
  <c r="C133" i="20"/>
  <c r="C132" i="20"/>
  <c r="C131" i="20"/>
  <c r="C130" i="20"/>
  <c r="C129" i="20"/>
  <c r="C128" i="20"/>
  <c r="C127" i="20"/>
  <c r="C126" i="20"/>
  <c r="C125" i="20"/>
  <c r="C124" i="20"/>
  <c r="C123" i="20"/>
  <c r="C120" i="20"/>
  <c r="C118" i="20"/>
  <c r="C117" i="20"/>
  <c r="C116" i="20"/>
  <c r="C115" i="20"/>
  <c r="C114" i="20"/>
  <c r="C113" i="20"/>
  <c r="C112" i="20"/>
  <c r="C109" i="20"/>
  <c r="C108" i="20"/>
  <c r="C107" i="20"/>
  <c r="C106" i="20"/>
  <c r="C105" i="20"/>
  <c r="C104" i="20"/>
  <c r="C103" i="20"/>
  <c r="C101" i="20"/>
  <c r="C100" i="20"/>
  <c r="C99" i="20"/>
  <c r="C98" i="20"/>
  <c r="C97" i="20"/>
  <c r="C96" i="20"/>
  <c r="C95" i="20"/>
  <c r="C94" i="20"/>
  <c r="C93" i="20"/>
  <c r="C92" i="20"/>
  <c r="C91" i="20"/>
  <c r="C90" i="20"/>
  <c r="C88" i="20"/>
  <c r="C87" i="20"/>
  <c r="C86" i="20"/>
  <c r="C85" i="20"/>
  <c r="C84" i="20"/>
  <c r="C83" i="20"/>
  <c r="C82" i="20"/>
  <c r="C81" i="20"/>
  <c r="C79" i="20"/>
  <c r="C78" i="20"/>
  <c r="C77" i="20"/>
  <c r="C76" i="20"/>
  <c r="C75" i="20"/>
  <c r="C74" i="20"/>
  <c r="C73" i="20"/>
  <c r="C70" i="20"/>
  <c r="C69" i="20"/>
  <c r="C68" i="20"/>
  <c r="C67" i="20"/>
  <c r="C66" i="20"/>
  <c r="C65" i="20"/>
  <c r="C64" i="20"/>
  <c r="C63" i="20"/>
  <c r="C59" i="20"/>
  <c r="C58" i="20"/>
  <c r="C57" i="20"/>
  <c r="C56" i="20"/>
  <c r="C55" i="20"/>
  <c r="C54" i="20"/>
  <c r="C53" i="20"/>
  <c r="C52" i="20"/>
  <c r="C51" i="20"/>
  <c r="C49" i="20"/>
  <c r="C48" i="20"/>
  <c r="C47" i="20"/>
  <c r="C46" i="20"/>
  <c r="C45" i="20"/>
  <c r="C44" i="20"/>
  <c r="C43" i="20"/>
  <c r="C42" i="20"/>
  <c r="C41" i="20"/>
  <c r="C40" i="20"/>
  <c r="C36" i="20"/>
  <c r="C35" i="20"/>
  <c r="C34" i="20"/>
  <c r="C33" i="20"/>
  <c r="C32" i="20"/>
  <c r="C27" i="20"/>
  <c r="C26" i="20"/>
  <c r="C25" i="20"/>
  <c r="C24" i="20"/>
  <c r="C23" i="20"/>
  <c r="C22" i="20"/>
  <c r="C21" i="20"/>
  <c r="C18" i="20"/>
  <c r="C17" i="20"/>
  <c r="C16" i="20"/>
  <c r="C15" i="20"/>
  <c r="C14" i="20"/>
  <c r="C13" i="20"/>
  <c r="C12" i="20"/>
  <c r="C11" i="20"/>
  <c r="C10" i="20"/>
  <c r="C9" i="20"/>
  <c r="C1326" i="20" l="1"/>
  <c r="F30" i="13" s="1"/>
  <c r="C76" i="16"/>
  <c r="C1134" i="20"/>
  <c r="C266" i="20"/>
  <c r="C1317" i="20"/>
  <c r="C1314" i="20" s="1"/>
  <c r="F28" i="13" s="1"/>
  <c r="C287" i="20"/>
  <c r="C80" i="20"/>
  <c r="C263" i="20"/>
  <c r="C836" i="20"/>
  <c r="C1298" i="20"/>
  <c r="C1309" i="20"/>
  <c r="F27" i="13" s="1"/>
  <c r="C344" i="20"/>
  <c r="C503" i="20"/>
  <c r="C669" i="20"/>
  <c r="C969" i="20"/>
  <c r="C1028" i="20"/>
  <c r="C1128" i="20"/>
  <c r="C1150" i="20"/>
  <c r="C141" i="20"/>
  <c r="C169" i="20"/>
  <c r="C269" i="20"/>
  <c r="C315" i="20"/>
  <c r="C471" i="20"/>
  <c r="C487" i="20"/>
  <c r="C815" i="20"/>
  <c r="C1084" i="20"/>
  <c r="C1214" i="20"/>
  <c r="C336" i="20"/>
  <c r="C423" i="20"/>
  <c r="C499" i="20"/>
  <c r="C607" i="20"/>
  <c r="C692" i="20"/>
  <c r="C703" i="20"/>
  <c r="C751" i="20"/>
  <c r="C808" i="20"/>
  <c r="C950" i="20"/>
  <c r="C1111" i="20"/>
  <c r="C134" i="20"/>
  <c r="C395" i="20"/>
  <c r="C630" i="20"/>
  <c r="C778" i="20"/>
  <c r="C1118" i="20"/>
  <c r="C1177" i="20"/>
  <c r="C1239" i="20"/>
  <c r="C89" i="20"/>
  <c r="C72" i="20"/>
  <c r="C204" i="20"/>
  <c r="C256" i="20"/>
  <c r="C282" i="20"/>
  <c r="C377" i="20"/>
  <c r="C405" i="20"/>
  <c r="C433" i="20"/>
  <c r="C529" i="20"/>
  <c r="C611" i="20"/>
  <c r="C675" i="20"/>
  <c r="C754" i="20"/>
  <c r="C801" i="20"/>
  <c r="C922" i="20"/>
  <c r="C997" i="20"/>
  <c r="C1007" i="20"/>
  <c r="C1101" i="20"/>
  <c r="C1195" i="20"/>
  <c r="C1277" i="20"/>
  <c r="C39" i="20"/>
  <c r="C155" i="20"/>
  <c r="C198" i="20"/>
  <c r="C275" i="20"/>
  <c r="C387" i="20"/>
  <c r="C429" i="20"/>
  <c r="C477" i="20"/>
  <c r="C482" i="20"/>
  <c r="C557" i="20"/>
  <c r="C654" i="20"/>
  <c r="C698" i="20"/>
  <c r="C788" i="20"/>
  <c r="C818" i="20"/>
  <c r="C1070" i="20"/>
  <c r="C1209" i="20"/>
  <c r="C1232" i="20"/>
  <c r="C1245" i="20"/>
  <c r="C1302" i="20"/>
  <c r="C122" i="20"/>
  <c r="C210" i="20"/>
  <c r="C329" i="20"/>
  <c r="C367" i="20"/>
  <c r="C457" i="20"/>
  <c r="C462" i="20"/>
  <c r="C492" i="20"/>
  <c r="C537" i="20"/>
  <c r="C548" i="20"/>
  <c r="C679" i="20"/>
  <c r="C825" i="20"/>
  <c r="C1017" i="20"/>
  <c r="C1054" i="20"/>
  <c r="C1059" i="20"/>
  <c r="C1077" i="20"/>
  <c r="C1091" i="20"/>
  <c r="C1285" i="20"/>
  <c r="C1322" i="20"/>
  <c r="F29" i="13" s="1"/>
  <c r="C1110" i="20" l="1"/>
  <c r="F21" i="13" s="1"/>
  <c r="C1213" i="20"/>
  <c r="F24" i="13" s="1"/>
  <c r="C1149" i="20"/>
  <c r="F22" i="13" s="1"/>
  <c r="C255" i="20"/>
  <c r="C1307" i="20" l="1"/>
  <c r="C1306" i="20" s="1"/>
  <c r="C1265" i="20"/>
  <c r="C1053" i="20"/>
  <c r="C1038" i="20" s="1"/>
  <c r="C1027" i="20" s="1"/>
  <c r="F19" i="13" s="1"/>
  <c r="C1025" i="20"/>
  <c r="C1024" i="20" s="1"/>
  <c r="C981" i="20"/>
  <c r="C976" i="20" s="1"/>
  <c r="C962" i="20"/>
  <c r="C876" i="20"/>
  <c r="C867" i="20"/>
  <c r="C866" i="20" s="1"/>
  <c r="C865" i="20"/>
  <c r="C863" i="20" s="1"/>
  <c r="C854" i="20"/>
  <c r="C800" i="20"/>
  <c r="C792" i="20" s="1"/>
  <c r="C777" i="20" s="1"/>
  <c r="F15" i="13" s="1"/>
  <c r="C77" i="18"/>
  <c r="D77" i="18" s="1"/>
  <c r="C76" i="18"/>
  <c r="D76" i="18" s="1"/>
  <c r="C75" i="18"/>
  <c r="C74" i="18"/>
  <c r="D74" i="18" s="1"/>
  <c r="C73" i="18"/>
  <c r="D73" i="18" s="1"/>
  <c r="C72" i="18"/>
  <c r="D72" i="18" s="1"/>
  <c r="C71" i="18"/>
  <c r="D71" i="18" s="1"/>
  <c r="C70" i="18"/>
  <c r="D70" i="18" s="1"/>
  <c r="C69" i="18"/>
  <c r="D69" i="18" s="1"/>
  <c r="C68" i="18"/>
  <c r="D68" i="18" s="1"/>
  <c r="C67" i="18"/>
  <c r="D67" i="18" s="1"/>
  <c r="C66" i="18"/>
  <c r="D66" i="18" s="1"/>
  <c r="C65" i="18"/>
  <c r="D65" i="18" s="1"/>
  <c r="C64" i="18"/>
  <c r="D64" i="18" s="1"/>
  <c r="C63" i="18"/>
  <c r="D63" i="18" s="1"/>
  <c r="C62" i="18"/>
  <c r="D62" i="18" s="1"/>
  <c r="C61" i="18"/>
  <c r="D61" i="18" s="1"/>
  <c r="C60" i="18"/>
  <c r="D60" i="18" s="1"/>
  <c r="C59" i="18"/>
  <c r="D59" i="18" s="1"/>
  <c r="C58" i="18"/>
  <c r="D58" i="18" s="1"/>
  <c r="C57" i="18"/>
  <c r="D57" i="18" s="1"/>
  <c r="C56" i="18"/>
  <c r="D56" i="18" s="1"/>
  <c r="C55" i="18"/>
  <c r="D55" i="18" s="1"/>
  <c r="C54" i="18"/>
  <c r="D54" i="18" s="1"/>
  <c r="C53" i="18"/>
  <c r="D53" i="18" s="1"/>
  <c r="C52" i="18"/>
  <c r="D52" i="18" s="1"/>
  <c r="C51" i="18"/>
  <c r="D51" i="18" s="1"/>
  <c r="C50" i="18"/>
  <c r="D50" i="18" s="1"/>
  <c r="C595" i="20"/>
  <c r="C588" i="20" s="1"/>
  <c r="C49" i="18"/>
  <c r="D49" i="18" s="1"/>
  <c r="C48" i="18"/>
  <c r="D48" i="18" s="1"/>
  <c r="C581" i="20"/>
  <c r="C47" i="18"/>
  <c r="D47" i="18" s="1"/>
  <c r="C46" i="18"/>
  <c r="C45" i="18"/>
  <c r="D45" i="18" s="1"/>
  <c r="C44" i="18"/>
  <c r="D44" i="18" s="1"/>
  <c r="C511" i="20"/>
  <c r="C507" i="20" s="1"/>
  <c r="C456" i="20" s="1"/>
  <c r="F11" i="13" s="1"/>
  <c r="C43" i="18"/>
  <c r="C42" i="18"/>
  <c r="D42" i="18" s="1"/>
  <c r="C453" i="20"/>
  <c r="C41" i="18"/>
  <c r="C40" i="18"/>
  <c r="D40" i="18" s="1"/>
  <c r="C446" i="20"/>
  <c r="C441" i="20" s="1"/>
  <c r="C39" i="18"/>
  <c r="D39" i="18" s="1"/>
  <c r="C38" i="18"/>
  <c r="D38" i="18" s="1"/>
  <c r="C37" i="18"/>
  <c r="D37" i="18" s="1"/>
  <c r="C36" i="18"/>
  <c r="D36" i="18" s="1"/>
  <c r="C35" i="18"/>
  <c r="C34" i="18"/>
  <c r="D34" i="18" s="1"/>
  <c r="C33" i="18"/>
  <c r="D33" i="18" s="1"/>
  <c r="C32" i="18"/>
  <c r="D32" i="18" s="1"/>
  <c r="C31" i="18"/>
  <c r="D31" i="18" s="1"/>
  <c r="C30" i="18"/>
  <c r="D30" i="18" s="1"/>
  <c r="C29" i="18"/>
  <c r="C28" i="18"/>
  <c r="D28" i="18" s="1"/>
  <c r="C27" i="18"/>
  <c r="C26" i="18"/>
  <c r="D26" i="18" s="1"/>
  <c r="C25" i="18"/>
  <c r="D25" i="18" s="1"/>
  <c r="C24" i="18"/>
  <c r="D24" i="18" s="1"/>
  <c r="H23" i="18"/>
  <c r="I23" i="18" s="1"/>
  <c r="C23" i="18"/>
  <c r="D23" i="18" s="1"/>
  <c r="H22" i="18"/>
  <c r="I22" i="18" s="1"/>
  <c r="C22" i="18"/>
  <c r="D22" i="18" s="1"/>
  <c r="H21" i="18"/>
  <c r="I21" i="18" s="1"/>
  <c r="C56" i="16" s="1"/>
  <c r="C21" i="18"/>
  <c r="D21" i="18" s="1"/>
  <c r="H20" i="18"/>
  <c r="I20" i="18" s="1"/>
  <c r="C55" i="16" s="1"/>
  <c r="C20" i="18"/>
  <c r="D20" i="18" s="1"/>
  <c r="H19" i="18"/>
  <c r="I19" i="18" s="1"/>
  <c r="C19" i="18"/>
  <c r="D19" i="18" s="1"/>
  <c r="H18" i="18"/>
  <c r="I18" i="18" s="1"/>
  <c r="C18" i="18"/>
  <c r="D18" i="18" s="1"/>
  <c r="H17" i="18"/>
  <c r="I17" i="18" s="1"/>
  <c r="C43" i="16" s="1"/>
  <c r="C17" i="18"/>
  <c r="D17" i="18" s="1"/>
  <c r="H16" i="18"/>
  <c r="I16" i="18" s="1"/>
  <c r="C16" i="18"/>
  <c r="D16" i="18" s="1"/>
  <c r="H15" i="18"/>
  <c r="C15" i="18"/>
  <c r="D15" i="18" s="1"/>
  <c r="H14" i="18"/>
  <c r="I14" i="18" s="1"/>
  <c r="C14" i="18"/>
  <c r="D14" i="18" s="1"/>
  <c r="H13" i="18"/>
  <c r="I13" i="18" s="1"/>
  <c r="C13" i="18"/>
  <c r="D13" i="18" s="1"/>
  <c r="H12" i="18"/>
  <c r="I12" i="18" s="1"/>
  <c r="C12" i="18"/>
  <c r="D12" i="18" s="1"/>
  <c r="H11" i="18"/>
  <c r="I11" i="18" s="1"/>
  <c r="C11" i="18"/>
  <c r="D11" i="18" s="1"/>
  <c r="H10" i="18"/>
  <c r="I10" i="18" s="1"/>
  <c r="C10" i="18"/>
  <c r="D10" i="18" s="1"/>
  <c r="H9" i="18"/>
  <c r="I9" i="18" s="1"/>
  <c r="C9" i="18"/>
  <c r="D9" i="18" s="1"/>
  <c r="H8" i="18"/>
  <c r="I8" i="18" s="1"/>
  <c r="C8" i="18"/>
  <c r="D8" i="18" s="1"/>
  <c r="H7" i="18"/>
  <c r="C7" i="18"/>
  <c r="D7" i="18" s="1"/>
  <c r="H6" i="18"/>
  <c r="I6" i="18" s="1"/>
  <c r="C6" i="18"/>
  <c r="D6" i="18" s="1"/>
  <c r="H5" i="18"/>
  <c r="I5" i="18" s="1"/>
  <c r="C5" i="18"/>
  <c r="D5" i="18" s="1"/>
  <c r="H4" i="18"/>
  <c r="C4" i="18"/>
  <c r="D4" i="18" s="1"/>
  <c r="H3" i="18"/>
  <c r="I3" i="18" s="1"/>
  <c r="C8" i="16" s="1"/>
  <c r="C3" i="18"/>
  <c r="D3" i="18" s="1"/>
  <c r="C19" i="20" s="1"/>
  <c r="C8" i="20" s="1"/>
  <c r="C78" i="16"/>
  <c r="C77" i="16" s="1"/>
  <c r="C73" i="16"/>
  <c r="C72" i="16"/>
  <c r="C71" i="16"/>
  <c r="C70" i="16"/>
  <c r="C68" i="16"/>
  <c r="C67" i="16"/>
  <c r="C65" i="16"/>
  <c r="C64" i="16"/>
  <c r="C63" i="16"/>
  <c r="C62" i="16"/>
  <c r="C60" i="16"/>
  <c r="C59" i="16"/>
  <c r="C57" i="16"/>
  <c r="C54" i="16"/>
  <c r="C51" i="16"/>
  <c r="C50" i="16"/>
  <c r="C48" i="16"/>
  <c r="C47" i="16"/>
  <c r="C46" i="16"/>
  <c r="C44" i="16"/>
  <c r="C41" i="16"/>
  <c r="C40" i="16"/>
  <c r="C39" i="16"/>
  <c r="C37" i="16"/>
  <c r="C36" i="16"/>
  <c r="C35" i="16"/>
  <c r="C34" i="16"/>
  <c r="C33" i="16"/>
  <c r="C32" i="16"/>
  <c r="C30" i="16"/>
  <c r="C29" i="16"/>
  <c r="C28" i="16"/>
  <c r="C27" i="16"/>
  <c r="C26" i="16"/>
  <c r="C25" i="16"/>
  <c r="C24" i="16"/>
  <c r="C22" i="16"/>
  <c r="C19" i="16"/>
  <c r="C16" i="16"/>
  <c r="C77" i="14"/>
  <c r="C17" i="13" s="1"/>
  <c r="C74" i="14"/>
  <c r="C73" i="14"/>
  <c r="C71" i="14"/>
  <c r="C15" i="13" s="1"/>
  <c r="C68" i="14"/>
  <c r="C14" i="13" s="1"/>
  <c r="C61" i="14"/>
  <c r="C13" i="13" s="1"/>
  <c r="C39" i="14"/>
  <c r="C11" i="13" s="1"/>
  <c r="C33" i="14"/>
  <c r="C10" i="13" s="1"/>
  <c r="C22" i="14"/>
  <c r="C21" i="14" s="1"/>
  <c r="C8" i="13" s="1"/>
  <c r="C6" i="14"/>
  <c r="C7" i="13" s="1"/>
  <c r="C16" i="13"/>
  <c r="C12" i="13"/>
  <c r="C625" i="20" l="1"/>
  <c r="D41" i="18"/>
  <c r="D35" i="18"/>
  <c r="C567" i="20" s="1"/>
  <c r="C565" i="20" s="1"/>
  <c r="C575" i="20"/>
  <c r="D46" i="18"/>
  <c r="C736" i="20"/>
  <c r="D75" i="18"/>
  <c r="C1208" i="20" s="1"/>
  <c r="I7" i="18"/>
  <c r="C13" i="16" s="1"/>
  <c r="C638" i="20"/>
  <c r="D43" i="18"/>
  <c r="C9" i="16"/>
  <c r="C11" i="16"/>
  <c r="C14" i="16"/>
  <c r="C17" i="16"/>
  <c r="C20" i="16"/>
  <c r="C53" i="16"/>
  <c r="C52" i="16" s="1"/>
  <c r="C10" i="16"/>
  <c r="C15" i="16"/>
  <c r="C18" i="16"/>
  <c r="C21" i="16"/>
  <c r="C411" i="20"/>
  <c r="C664" i="20"/>
  <c r="C663" i="20" s="1"/>
  <c r="C776" i="20"/>
  <c r="C775" i="20" s="1"/>
  <c r="C721" i="20"/>
  <c r="C737" i="20"/>
  <c r="C1269" i="20"/>
  <c r="C1259" i="20" s="1"/>
  <c r="C860" i="20"/>
  <c r="C850" i="20" s="1"/>
  <c r="C419" i="20"/>
  <c r="C417" i="20" s="1"/>
  <c r="C438" i="20"/>
  <c r="C437" i="20" s="1"/>
  <c r="C600" i="20"/>
  <c r="C606" i="20"/>
  <c r="C653" i="20"/>
  <c r="C645" i="20" s="1"/>
  <c r="C667" i="20"/>
  <c r="C691" i="20"/>
  <c r="C683" i="20" s="1"/>
  <c r="C730" i="20"/>
  <c r="C739" i="20"/>
  <c r="C750" i="20"/>
  <c r="C747" i="20" s="1"/>
  <c r="C448" i="20"/>
  <c r="C447" i="20" s="1"/>
  <c r="C603" i="20"/>
  <c r="C587" i="20"/>
  <c r="C644" i="20"/>
  <c r="C1206" i="20"/>
  <c r="C1205" i="20" s="1"/>
  <c r="C1194" i="20" s="1"/>
  <c r="F23" i="13" s="1"/>
  <c r="C60" i="20"/>
  <c r="C50" i="20" s="1"/>
  <c r="C71" i="20"/>
  <c r="C119" i="20"/>
  <c r="C197" i="20"/>
  <c r="C190" i="20" s="1"/>
  <c r="C229" i="20"/>
  <c r="C217" i="20" s="1"/>
  <c r="C311" i="20"/>
  <c r="C366" i="20"/>
  <c r="C414" i="20"/>
  <c r="C416" i="20"/>
  <c r="C528" i="20"/>
  <c r="C513" i="20" s="1"/>
  <c r="C639" i="20"/>
  <c r="C602" i="20"/>
  <c r="C674" i="20"/>
  <c r="C661" i="20"/>
  <c r="C668" i="20"/>
  <c r="C696" i="20"/>
  <c r="C695" i="20" s="1"/>
  <c r="C959" i="20"/>
  <c r="C957" i="20" s="1"/>
  <c r="C733" i="20"/>
  <c r="C740" i="20"/>
  <c r="C898" i="20"/>
  <c r="C965" i="20"/>
  <c r="C963" i="20" s="1"/>
  <c r="C28" i="20"/>
  <c r="C20" i="20" s="1"/>
  <c r="C30" i="20"/>
  <c r="C31" i="20"/>
  <c r="C38" i="20"/>
  <c r="C62" i="20"/>
  <c r="C110" i="20"/>
  <c r="C102" i="20" s="1"/>
  <c r="C182" i="20"/>
  <c r="C176" i="20" s="1"/>
  <c r="C121" i="20"/>
  <c r="C313" i="20"/>
  <c r="C312" i="20" s="1"/>
  <c r="C189" i="20"/>
  <c r="C183" i="20" s="1"/>
  <c r="C328" i="20"/>
  <c r="C254" i="20"/>
  <c r="C252" i="20" s="1"/>
  <c r="C357" i="20"/>
  <c r="C364" i="20"/>
  <c r="C319" i="20"/>
  <c r="C403" i="20"/>
  <c r="C401" i="20" s="1"/>
  <c r="C354" i="20"/>
  <c r="C412" i="20"/>
  <c r="C745" i="20"/>
  <c r="C743" i="20" s="1"/>
  <c r="C37" i="20"/>
  <c r="C168" i="20"/>
  <c r="C162" i="20" s="1"/>
  <c r="C154" i="20"/>
  <c r="C149" i="20" s="1"/>
  <c r="C309" i="20"/>
  <c r="C305" i="20"/>
  <c r="C362" i="20"/>
  <c r="C413" i="20"/>
  <c r="C455" i="20"/>
  <c r="C454" i="20" s="1"/>
  <c r="C629" i="20"/>
  <c r="C621" i="20" s="1"/>
  <c r="C599" i="20"/>
  <c r="C641" i="20"/>
  <c r="C662" i="20"/>
  <c r="C673" i="20"/>
  <c r="C892" i="20"/>
  <c r="C720" i="20"/>
  <c r="C741" i="20"/>
  <c r="C871" i="20"/>
  <c r="C870" i="20" s="1"/>
  <c r="C907" i="20"/>
  <c r="C899" i="20" s="1"/>
  <c r="C974" i="20"/>
  <c r="C972" i="20" s="1"/>
  <c r="C1109" i="20"/>
  <c r="C1107" i="20" s="1"/>
  <c r="C1090" i="20" s="1"/>
  <c r="F20" i="13" s="1"/>
  <c r="C1276" i="20"/>
  <c r="C1270" i="20" s="1"/>
  <c r="C32" i="14"/>
  <c r="C9" i="13"/>
  <c r="C34" i="13" s="1"/>
  <c r="C6" i="13"/>
  <c r="C5" i="14"/>
  <c r="C66" i="16"/>
  <c r="C42" i="16"/>
  <c r="C58" i="16"/>
  <c r="C38" i="16"/>
  <c r="C61" i="16"/>
  <c r="C975" i="20"/>
  <c r="F18" i="13" s="1"/>
  <c r="C31" i="16"/>
  <c r="C49" i="16"/>
  <c r="C23" i="16"/>
  <c r="C45" i="16"/>
  <c r="C69" i="16"/>
  <c r="C74" i="16"/>
  <c r="C512" i="20" l="1"/>
  <c r="F12" i="13" s="1"/>
  <c r="C569" i="20"/>
  <c r="C734" i="20"/>
  <c r="C1258" i="20"/>
  <c r="F25" i="13" s="1"/>
  <c r="C718" i="20"/>
  <c r="C849" i="20"/>
  <c r="F16" i="13" s="1"/>
  <c r="C79" i="14"/>
  <c r="C1339" i="20" s="1"/>
  <c r="C12" i="16"/>
  <c r="C410" i="20"/>
  <c r="C404" i="20" s="1"/>
  <c r="F10" i="13" s="1"/>
  <c r="C29" i="20"/>
  <c r="C598" i="20"/>
  <c r="C637" i="20"/>
  <c r="C7" i="16"/>
  <c r="C318" i="20"/>
  <c r="C722" i="20"/>
  <c r="C666" i="20"/>
  <c r="C873" i="20"/>
  <c r="C872" i="20" s="1"/>
  <c r="F17" i="13" s="1"/>
  <c r="C738" i="20"/>
  <c r="C660" i="20"/>
  <c r="C304" i="20"/>
  <c r="C295" i="20" s="1"/>
  <c r="F8" i="13" s="1"/>
  <c r="C672" i="20"/>
  <c r="C61" i="20"/>
  <c r="C353" i="20"/>
  <c r="C111" i="20"/>
  <c r="C83" i="16"/>
  <c r="C697" i="20" l="1"/>
  <c r="F14" i="13" s="1"/>
  <c r="C314" i="20"/>
  <c r="F9" i="13" s="1"/>
  <c r="C6" i="16"/>
  <c r="C81" i="16" s="1"/>
  <c r="C80" i="16" s="1"/>
  <c r="C568" i="20"/>
  <c r="F13" i="13" s="1"/>
  <c r="C7" i="20"/>
  <c r="F7" i="13" s="1"/>
  <c r="F6" i="13" l="1"/>
  <c r="C6" i="20"/>
  <c r="C1337" i="20" s="1"/>
  <c r="C1336" i="20" s="1"/>
  <c r="F32" i="13" s="1"/>
  <c r="F34" i="13" l="1"/>
  <c r="E37" i="13" s="1"/>
</calcChain>
</file>

<file path=xl/sharedStrings.xml><?xml version="1.0" encoding="utf-8"?>
<sst xmlns="http://schemas.openxmlformats.org/spreadsheetml/2006/main" count="2960" uniqueCount="2492">
  <si>
    <t>单位:万元</t>
  </si>
  <si>
    <t>收入项目</t>
  </si>
  <si>
    <t>支出项目</t>
  </si>
  <si>
    <t>科目号</t>
  </si>
  <si>
    <t>科目名称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</si>
  <si>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</si>
  <si>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</si>
  <si>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</si>
  <si>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</si>
  <si>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</si>
  <si>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</si>
  <si>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</si>
  <si>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</si>
  <si>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</si>
  <si>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</si>
  <si>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</si>
  <si>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</si>
  <si>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</si>
  <si>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</si>
  <si>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</si>
  <si>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</si>
  <si>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</si>
  <si>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</si>
  <si>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</si>
  <si>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</si>
  <si>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</si>
  <si>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</si>
  <si>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</si>
  <si>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</si>
  <si>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</si>
  <si>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</si>
  <si>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</si>
  <si>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</si>
  <si>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</si>
  <si>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</si>
  <si>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</si>
  <si>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</si>
  <si>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</si>
  <si>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</si>
  <si>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</si>
  <si>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</si>
  <si>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</si>
  <si>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</si>
  <si>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</si>
  <si>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</si>
  <si>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</si>
  <si>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</si>
  <si>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</si>
  <si>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</si>
  <si>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</si>
  <si>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</si>
  <si>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</si>
  <si>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</si>
  <si>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</si>
  <si>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</si>
  <si>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</si>
  <si>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</si>
  <si>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</si>
  <si>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</si>
  <si>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</si>
  <si>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</si>
  <si>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</si>
  <si>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</si>
  <si>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</si>
  <si>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</si>
  <si>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</si>
  <si>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</si>
  <si>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</si>
  <si>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</si>
  <si>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</si>
  <si>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</si>
  <si>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</si>
  <si>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</si>
  <si>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</si>
  <si>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</si>
  <si>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四税体制改革基数返还，每年固定值961万元。</t>
  </si>
  <si>
    <t>预下达到各镇街的一般性转移支付（中央、省、江门级）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</si>
  <si>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</si>
  <si>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</si>
  <si>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</si>
  <si>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</si>
  <si>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</si>
  <si>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</si>
  <si>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</si>
  <si>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</si>
  <si>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</si>
  <si>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农村税费改革补助，每年固定值83.94万元，其中农村税费改革补助38万，教育转移支付46万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</si>
  <si>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</si>
  <si>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</si>
  <si>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</si>
  <si>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</si>
  <si>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</si>
  <si>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</si>
  <si>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</si>
  <si>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</si>
  <si>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</si>
  <si>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</si>
  <si>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</si>
  <si>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社区工资和社保市直负担及城市低保2002年基数，社区工资和社保市直负担每年固定27万元，城市低保2002年基数每年固定34万元</t>
  </si>
  <si>
    <t>预下达到各镇街的2021年专项转移支付（中央、省、江门级）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</si>
  <si>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</si>
  <si>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</si>
  <si>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</si>
  <si>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</si>
  <si>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</si>
  <si>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</si>
  <si>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</si>
  <si>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</si>
  <si>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</si>
  <si>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</si>
  <si>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</si>
  <si>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</si>
  <si>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</si>
  <si>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</si>
  <si>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</si>
  <si>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</si>
  <si>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</si>
  <si>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</si>
  <si>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</si>
  <si>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</si>
  <si>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</si>
  <si>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</si>
  <si>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</si>
  <si>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</si>
  <si>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</si>
  <si>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</si>
  <si>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</si>
  <si>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</si>
  <si>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</si>
  <si>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</si>
  <si>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</si>
  <si>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</si>
  <si>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</si>
  <si>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</si>
  <si>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</si>
  <si>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</si>
  <si>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</si>
  <si>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</si>
  <si>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</si>
  <si>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</si>
  <si>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</si>
  <si>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</si>
  <si>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</si>
  <si>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</si>
  <si>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</si>
  <si>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</si>
  <si>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</si>
  <si>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</si>
  <si>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</si>
  <si>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</si>
  <si>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</si>
  <si>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</si>
  <si>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</si>
  <si>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</si>
  <si>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</si>
  <si>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</si>
  <si>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</si>
  <si>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</si>
  <si>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</si>
  <si>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</si>
  <si>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</si>
  <si>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</si>
  <si>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</si>
  <si>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</si>
  <si>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</si>
  <si>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</si>
  <si>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</si>
  <si>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</si>
  <si>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</si>
  <si>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</si>
  <si>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</si>
  <si>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</si>
  <si>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</si>
  <si>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</si>
  <si>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</si>
  <si>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</si>
  <si>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</si>
  <si>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</si>
  <si>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</si>
  <si>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</si>
  <si>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</si>
  <si>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</si>
  <si>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</si>
  <si>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</si>
  <si>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</si>
  <si>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</si>
  <si>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</si>
  <si>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</si>
  <si>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</si>
  <si>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</si>
  <si>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</si>
  <si>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</si>
  <si>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</si>
  <si>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</si>
  <si>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</si>
  <si>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</si>
  <si>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</si>
  <si>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</si>
  <si>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</si>
  <si>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</si>
  <si>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</si>
  <si>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</si>
  <si>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</si>
  <si>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</si>
  <si>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</si>
  <si>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</si>
  <si>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</si>
  <si>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</si>
  <si>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</si>
  <si>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</si>
  <si>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</si>
  <si>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</si>
  <si>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</si>
  <si>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</si>
  <si>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</si>
  <si>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</si>
  <si>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</si>
  <si>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</si>
  <si>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</si>
  <si>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</si>
  <si>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</si>
  <si>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</si>
  <si>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</si>
  <si>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</si>
  <si>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</si>
  <si>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</si>
  <si>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</si>
  <si>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</si>
  <si>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</si>
  <si>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</si>
  <si>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</si>
  <si>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</si>
  <si>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</si>
  <si>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</si>
  <si>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</si>
  <si>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</si>
  <si>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</si>
  <si>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</si>
  <si>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</si>
  <si>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</si>
  <si>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</si>
  <si>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</si>
  <si>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</si>
  <si>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</si>
  <si>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</si>
  <si>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</si>
  <si>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</si>
  <si>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</si>
  <si>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</si>
  <si>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</si>
  <si>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</si>
  <si>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</si>
  <si>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</si>
  <si>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</si>
  <si>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</si>
  <si>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</si>
  <si>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</si>
  <si>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</si>
  <si>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</si>
  <si>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</si>
  <si>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</si>
  <si>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</si>
  <si>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</si>
  <si>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</si>
  <si>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</si>
  <si>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</si>
  <si>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</si>
  <si>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</si>
  <si>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</si>
  <si>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</si>
  <si>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</si>
  <si>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</si>
  <si>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</si>
  <si>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</si>
  <si>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</si>
  <si>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</si>
  <si>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</si>
  <si>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</si>
  <si>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</si>
  <si>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</si>
  <si>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</si>
  <si>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</si>
  <si>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</si>
  <si>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</si>
  <si>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</si>
  <si>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</si>
  <si>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</si>
  <si>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</si>
  <si>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</si>
  <si>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</si>
  <si>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</si>
  <si>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</si>
  <si>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</si>
  <si>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</si>
  <si>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</si>
  <si>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</si>
  <si>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</si>
  <si>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</si>
  <si>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</si>
  <si>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</si>
  <si>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</si>
  <si>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</si>
  <si>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</si>
  <si>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</si>
  <si>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</si>
  <si>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</si>
  <si>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</si>
  <si>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</si>
  <si>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</si>
  <si>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</si>
  <si>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</si>
  <si>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</si>
  <si>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</si>
  <si>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</si>
  <si>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</si>
  <si>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</si>
  <si>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</si>
  <si>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</si>
  <si>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</si>
  <si>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</si>
  <si>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</si>
  <si>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</si>
  <si>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</si>
  <si>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</si>
  <si>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</si>
  <si>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</si>
  <si>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</si>
  <si>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</si>
  <si>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</si>
  <si>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</si>
  <si>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</si>
  <si>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</si>
  <si>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</si>
  <si>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</si>
  <si>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</si>
  <si>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</si>
  <si>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</si>
  <si>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</si>
  <si>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</si>
  <si>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</si>
  <si>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</si>
  <si>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</si>
  <si>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</si>
  <si>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</si>
  <si>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</si>
  <si>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</si>
  <si>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</si>
  <si>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</si>
  <si>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</si>
  <si>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</si>
  <si>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</si>
  <si>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</si>
  <si>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</si>
  <si>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</si>
  <si>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</si>
  <si>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</si>
  <si>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</si>
  <si>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</si>
  <si>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</si>
  <si>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</si>
  <si>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</si>
  <si>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</si>
  <si>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</si>
  <si>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</si>
  <si>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</si>
  <si>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</si>
  <si>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</si>
  <si>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</si>
  <si>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</si>
  <si>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</si>
  <si>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</si>
  <si>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</si>
  <si>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</si>
  <si>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</si>
  <si>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</si>
  <si>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</si>
  <si>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</si>
  <si>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</si>
  <si>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</si>
  <si>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</si>
  <si>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</si>
  <si>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</si>
  <si>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</si>
  <si>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</si>
  <si>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</si>
  <si>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</si>
  <si>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</si>
  <si>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</si>
  <si>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</si>
  <si>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</si>
  <si>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</si>
  <si>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</si>
  <si>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</si>
  <si>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</si>
  <si>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</si>
  <si>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</si>
  <si>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</si>
  <si>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</si>
  <si>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</si>
  <si>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</si>
  <si>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</si>
  <si>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</si>
  <si>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</si>
  <si>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</si>
  <si>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</si>
  <si>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</si>
  <si>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</si>
  <si>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</si>
  <si>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</si>
  <si>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</si>
  <si>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</si>
  <si>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</si>
  <si>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</si>
  <si>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</si>
  <si>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</si>
  <si>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</si>
  <si>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</si>
  <si>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</si>
  <si>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</si>
  <si>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</si>
  <si>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</si>
  <si>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</si>
  <si>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</si>
  <si>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</si>
  <si>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</si>
  <si>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</si>
  <si>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</si>
  <si>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</si>
  <si>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</si>
  <si>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</si>
  <si>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</si>
  <si>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</si>
  <si>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</si>
  <si>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</si>
  <si>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</si>
  <si>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</si>
  <si>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</si>
  <si>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</si>
  <si>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</si>
  <si>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</si>
  <si>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</si>
  <si>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</si>
  <si>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</si>
  <si>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</si>
  <si>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</si>
  <si>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</si>
  <si>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</si>
  <si>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</si>
  <si>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</si>
  <si>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</si>
  <si>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</si>
  <si>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</si>
  <si>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</si>
  <si>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</si>
  <si>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</si>
  <si>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</si>
  <si>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</si>
  <si>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</si>
  <si>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</si>
  <si>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</si>
  <si>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</si>
  <si>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</si>
  <si>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</si>
  <si>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</si>
  <si>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</si>
  <si>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</si>
  <si>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</si>
  <si>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</si>
  <si>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</si>
  <si>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</si>
  <si>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</si>
  <si>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</si>
  <si>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</si>
  <si>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</si>
  <si>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</si>
  <si>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</si>
  <si>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</si>
  <si>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</si>
  <si>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</si>
  <si>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</si>
  <si>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</si>
  <si>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</si>
  <si>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</si>
  <si>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</si>
  <si>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</si>
  <si>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</si>
  <si>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</si>
  <si>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</si>
  <si>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</si>
  <si>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</si>
  <si>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</si>
  <si>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</si>
  <si>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</si>
  <si>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</si>
  <si>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</si>
  <si>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</si>
  <si>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</si>
  <si>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</si>
  <si>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</si>
  <si>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</si>
  <si>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</si>
  <si>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</si>
  <si>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</si>
  <si>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</si>
  <si>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</si>
  <si>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</si>
  <si>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</si>
  <si>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</si>
  <si>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</si>
  <si>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</si>
  <si>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</si>
  <si>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</si>
  <si>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</si>
  <si>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</si>
  <si>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</si>
  <si>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</si>
  <si>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</si>
  <si>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</si>
  <si>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</si>
  <si>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</si>
  <si>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</si>
  <si>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</si>
  <si>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</si>
  <si>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</si>
  <si>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</si>
  <si>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</si>
  <si>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</si>
  <si>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</si>
  <si>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</si>
  <si>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</si>
  <si>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</si>
  <si>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</si>
  <si>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</si>
  <si>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</si>
  <si>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</si>
  <si>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</si>
  <si>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</si>
  <si>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</si>
  <si>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</si>
  <si>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</si>
  <si>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>2030101</t>
  </si>
  <si>
    <t>现役部队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</si>
  <si>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</si>
  <si>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</si>
  <si>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</si>
  <si>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</si>
  <si>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</si>
  <si>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</si>
  <si>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</si>
  <si>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</si>
  <si>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</si>
  <si>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</si>
  <si>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</si>
  <si>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</si>
  <si>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</si>
  <si>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</si>
  <si>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</si>
  <si>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</si>
  <si>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</si>
  <si>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</si>
  <si>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</si>
  <si>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</si>
  <si>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</si>
  <si>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</si>
  <si>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</si>
  <si>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</si>
  <si>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</si>
  <si>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</si>
  <si>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</si>
  <si>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</si>
  <si>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</si>
  <si>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</si>
  <si>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</si>
  <si>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</si>
  <si>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</si>
  <si>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</si>
  <si>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</si>
  <si>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</si>
  <si>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</si>
  <si>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</si>
  <si>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</si>
  <si>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</si>
  <si>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</si>
  <si>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</si>
  <si>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</si>
  <si>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</si>
  <si>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</si>
  <si>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</si>
  <si>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</si>
  <si>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</si>
  <si>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</si>
  <si>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</si>
  <si>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</si>
  <si>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</si>
  <si>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</si>
  <si>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</si>
  <si>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</si>
  <si>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</si>
  <si>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</si>
  <si>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</si>
  <si>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</si>
  <si>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</si>
  <si>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</si>
  <si>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</si>
  <si>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</si>
  <si>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</si>
  <si>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</si>
  <si>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</si>
  <si>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</si>
  <si>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</si>
  <si>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</si>
  <si>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</si>
  <si>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</si>
  <si>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</si>
  <si>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</si>
  <si>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</si>
  <si>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</si>
  <si>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</si>
  <si>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</si>
  <si>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</si>
  <si>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</si>
  <si>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</si>
  <si>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</si>
  <si>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</si>
  <si>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</si>
  <si>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</si>
  <si>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</si>
  <si>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</si>
  <si>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</si>
  <si>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</si>
  <si>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</si>
  <si>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</si>
  <si>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</si>
  <si>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</si>
  <si>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</si>
  <si>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</si>
  <si>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</si>
  <si>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</si>
  <si>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</si>
  <si>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</si>
  <si>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</si>
  <si>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</si>
  <si>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</si>
  <si>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</si>
  <si>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</si>
  <si>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</si>
  <si>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</si>
  <si>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</si>
  <si>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</si>
  <si>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</si>
  <si>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</si>
  <si>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</si>
  <si>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</si>
  <si>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</si>
  <si>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</si>
  <si>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</si>
  <si>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</si>
  <si>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</si>
  <si>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2040705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</si>
  <si>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</si>
  <si>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</si>
  <si>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</si>
  <si>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</si>
  <si>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</si>
  <si>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</si>
  <si>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</si>
  <si>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</si>
  <si>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</si>
  <si>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</si>
  <si>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</si>
  <si>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</si>
  <si>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</si>
  <si>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</si>
  <si>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</si>
  <si>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</si>
  <si>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</si>
  <si>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</si>
  <si>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</si>
  <si>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</si>
  <si>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</si>
  <si>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</si>
  <si>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</si>
  <si>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</si>
  <si>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</si>
  <si>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</si>
  <si>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</si>
  <si>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</si>
  <si>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</si>
  <si>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</si>
  <si>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</si>
  <si>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</si>
  <si>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</si>
  <si>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</si>
  <si>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</si>
  <si>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</si>
  <si>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</si>
  <si>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</si>
  <si>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</si>
  <si>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</si>
  <si>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</si>
  <si>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</si>
  <si>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</si>
  <si>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</si>
  <si>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</si>
  <si>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</si>
  <si>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</si>
  <si>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</si>
  <si>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</si>
  <si>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</si>
  <si>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</si>
  <si>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</si>
  <si>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</si>
  <si>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</si>
  <si>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</si>
  <si>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</si>
  <si>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</si>
  <si>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</si>
  <si>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</si>
  <si>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</si>
  <si>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</si>
  <si>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</si>
  <si>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</si>
  <si>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</si>
  <si>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</si>
  <si>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</si>
  <si>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</si>
  <si>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</si>
  <si>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</si>
  <si>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</si>
  <si>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</si>
  <si>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</si>
  <si>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</si>
  <si>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</si>
  <si>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</si>
  <si>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</si>
  <si>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</si>
  <si>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</si>
  <si>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</si>
  <si>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</si>
  <si>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</si>
  <si>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</si>
  <si>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</si>
  <si>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</si>
  <si>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</si>
  <si>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</si>
  <si>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</si>
  <si>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</si>
  <si>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</si>
  <si>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</si>
  <si>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</si>
  <si>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</si>
  <si>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</si>
  <si>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</si>
  <si>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</si>
  <si>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</si>
  <si>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</si>
  <si>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</si>
  <si>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</si>
  <si>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</si>
  <si>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</si>
  <si>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</si>
  <si>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</si>
  <si>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</si>
  <si>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</si>
  <si>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</si>
  <si>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</si>
  <si>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</si>
  <si>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</si>
  <si>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</si>
  <si>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</si>
  <si>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</si>
  <si>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</si>
  <si>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</si>
  <si>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</si>
  <si>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</si>
  <si>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</si>
  <si>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</si>
  <si>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</si>
  <si>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</si>
  <si>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</si>
  <si>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</si>
  <si>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</si>
  <si>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</si>
  <si>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</si>
  <si>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</si>
  <si>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</si>
  <si>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</si>
  <si>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</si>
  <si>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</si>
  <si>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</si>
  <si>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</si>
  <si>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</si>
  <si>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</si>
  <si>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</si>
  <si>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</si>
  <si>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</si>
  <si>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</si>
  <si>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</si>
  <si>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</si>
  <si>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</si>
  <si>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</si>
  <si>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</si>
  <si>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</si>
  <si>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</si>
  <si>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</si>
  <si>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</si>
  <si>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</si>
  <si>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</si>
  <si>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</si>
  <si>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</si>
  <si>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</si>
  <si>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</si>
  <si>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</si>
  <si>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</si>
  <si>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</si>
  <si>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</si>
  <si>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</si>
  <si>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</si>
  <si>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</si>
  <si>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</si>
  <si>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</si>
  <si>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</si>
  <si>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</si>
  <si>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</si>
  <si>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</si>
  <si>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</si>
  <si>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</si>
  <si>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</si>
  <si>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</si>
  <si>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</si>
  <si>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</si>
  <si>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</si>
  <si>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</si>
  <si>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</si>
  <si>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</si>
  <si>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</si>
  <si>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</si>
  <si>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</si>
  <si>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</si>
  <si>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</si>
  <si>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</si>
  <si>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</si>
  <si>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</si>
  <si>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</si>
  <si>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</si>
  <si>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</si>
  <si>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</si>
  <si>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</si>
  <si>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</si>
  <si>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</si>
  <si>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</si>
  <si>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</si>
  <si>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</si>
  <si>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</si>
  <si>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</si>
  <si>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</si>
  <si>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</si>
  <si>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</si>
  <si>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</si>
  <si>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</si>
  <si>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</si>
  <si>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</si>
  <si>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</si>
  <si>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</si>
  <si>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</si>
  <si>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</si>
  <si>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</si>
  <si>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</si>
  <si>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</si>
  <si>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</si>
  <si>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</si>
  <si>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</si>
  <si>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</si>
  <si>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</si>
  <si>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</si>
  <si>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</si>
  <si>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</si>
  <si>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</si>
  <si>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</si>
  <si>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</si>
  <si>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</si>
  <si>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</si>
  <si>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</si>
  <si>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</si>
  <si>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</si>
  <si>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</si>
  <si>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</si>
  <si>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</si>
  <si>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</si>
  <si>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</si>
  <si>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</si>
  <si>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</si>
  <si>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</si>
  <si>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</si>
  <si>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</si>
  <si>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</si>
  <si>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</si>
  <si>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</si>
  <si>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</si>
  <si>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</si>
  <si>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</si>
  <si>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</si>
  <si>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</si>
  <si>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</si>
  <si>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</si>
  <si>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</si>
  <si>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</si>
  <si>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</si>
  <si>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</si>
  <si>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</si>
  <si>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</si>
  <si>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</si>
  <si>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</si>
  <si>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</si>
  <si>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</si>
  <si>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</si>
  <si>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</si>
  <si>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</si>
  <si>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</si>
  <si>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</si>
  <si>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</si>
  <si>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</si>
  <si>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</si>
  <si>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</si>
  <si>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</si>
  <si>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</si>
  <si>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</si>
  <si>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</si>
  <si>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</si>
  <si>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</si>
  <si>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</si>
  <si>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</si>
  <si>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</si>
  <si>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</si>
  <si>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</si>
  <si>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</si>
  <si>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</si>
  <si>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</si>
  <si>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</si>
  <si>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</si>
  <si>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</si>
  <si>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</si>
  <si>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</si>
  <si>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</si>
  <si>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</si>
  <si>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</si>
  <si>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</si>
  <si>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</si>
  <si>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</si>
  <si>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</si>
  <si>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</si>
  <si>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</si>
  <si>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</si>
  <si>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</si>
  <si>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</si>
  <si>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</si>
  <si>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</si>
  <si>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</si>
  <si>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</si>
  <si>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</si>
  <si>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</si>
  <si>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</si>
  <si>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</si>
  <si>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</si>
  <si>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</si>
  <si>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</si>
  <si>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</si>
  <si>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</si>
  <si>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</si>
  <si>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</si>
  <si>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</si>
  <si>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</si>
  <si>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</si>
  <si>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</si>
  <si>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</si>
  <si>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</si>
  <si>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</si>
  <si>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</si>
  <si>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</si>
  <si>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</si>
  <si>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</si>
  <si>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</si>
  <si>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</si>
  <si>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</si>
  <si>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</si>
  <si>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</si>
  <si>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</si>
  <si>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</si>
  <si>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</si>
  <si>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</si>
  <si>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</si>
  <si>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</si>
  <si>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</si>
  <si>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</si>
  <si>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</si>
  <si>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</si>
  <si>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</si>
  <si>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</si>
  <si>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</si>
  <si>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</si>
  <si>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</si>
  <si>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</si>
  <si>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</si>
  <si>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</si>
  <si>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</si>
  <si>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</si>
  <si>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</si>
  <si>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</si>
  <si>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</si>
  <si>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</si>
  <si>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</si>
  <si>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</si>
  <si>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</si>
  <si>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</si>
  <si>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</si>
  <si>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</si>
  <si>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</si>
  <si>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</si>
  <si>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</si>
  <si>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</si>
  <si>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</si>
  <si>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</si>
  <si>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</si>
  <si>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</si>
  <si>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</si>
  <si>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</si>
  <si>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</si>
  <si>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</si>
  <si>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</si>
  <si>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</si>
  <si>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</si>
  <si>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</si>
  <si>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</si>
  <si>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</si>
  <si>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</si>
  <si>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</si>
  <si>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</si>
  <si>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</si>
  <si>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</si>
  <si>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</si>
  <si>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</si>
  <si>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</si>
  <si>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</si>
  <si>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</si>
  <si>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</si>
  <si>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</si>
  <si>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</si>
  <si>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</si>
  <si>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</si>
  <si>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</si>
  <si>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</si>
  <si>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</si>
  <si>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</si>
  <si>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</si>
  <si>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</si>
  <si>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</si>
  <si>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</si>
  <si>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</si>
  <si>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</si>
  <si>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</si>
  <si>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</si>
  <si>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</si>
  <si>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</si>
  <si>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</si>
  <si>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</si>
  <si>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</si>
  <si>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</si>
  <si>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</si>
  <si>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</si>
  <si>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</si>
  <si>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</si>
  <si>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</si>
  <si>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</si>
  <si>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</si>
  <si>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</si>
  <si>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</si>
  <si>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</si>
  <si>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</si>
  <si>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</si>
  <si>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</si>
  <si>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</si>
  <si>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</si>
  <si>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</si>
  <si>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</si>
  <si>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</si>
  <si>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</si>
  <si>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</si>
  <si>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</si>
  <si>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</si>
  <si>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</si>
  <si>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</si>
  <si>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</si>
  <si>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</si>
  <si>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</si>
  <si>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</si>
  <si>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</si>
  <si>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</si>
  <si>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</si>
  <si>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</si>
  <si>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</si>
  <si>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</si>
  <si>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</si>
  <si>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</si>
  <si>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</si>
  <si>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</si>
  <si>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</si>
  <si>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</si>
  <si>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</si>
  <si>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</si>
  <si>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</si>
  <si>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</si>
  <si>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</si>
  <si>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</si>
  <si>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</si>
  <si>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</si>
  <si>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</si>
  <si>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</si>
  <si>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</si>
  <si>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</si>
  <si>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</si>
  <si>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</si>
  <si>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</si>
  <si>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</si>
  <si>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</si>
  <si>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</si>
  <si>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</si>
  <si>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</si>
  <si>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</si>
  <si>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</si>
  <si>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</si>
  <si>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</si>
  <si>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</si>
  <si>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</si>
  <si>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</si>
  <si>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</si>
  <si>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</si>
  <si>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</si>
  <si>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</si>
  <si>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</si>
  <si>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</si>
  <si>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</si>
  <si>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</si>
  <si>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</si>
  <si>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</si>
  <si>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</si>
  <si>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</si>
  <si>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</si>
  <si>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</si>
  <si>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</si>
  <si>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</si>
  <si>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</si>
  <si>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</si>
  <si>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</si>
  <si>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</si>
  <si>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</si>
  <si>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</si>
  <si>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</si>
  <si>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</si>
  <si>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</si>
  <si>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</si>
  <si>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</si>
  <si>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</si>
  <si>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</si>
  <si>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</si>
  <si>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</si>
  <si>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</si>
  <si>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</si>
  <si>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</si>
  <si>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</si>
  <si>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</si>
  <si>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</si>
  <si>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</si>
  <si>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</si>
  <si>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</si>
  <si>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</si>
  <si>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</si>
  <si>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</si>
  <si>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</si>
  <si>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</si>
  <si>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</si>
  <si>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</si>
  <si>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</si>
  <si>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</si>
  <si>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</si>
  <si>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</si>
  <si>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</si>
  <si>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</si>
  <si>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</si>
  <si>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</si>
  <si>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</si>
  <si>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</si>
  <si>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</si>
  <si>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</si>
  <si>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</si>
  <si>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</si>
  <si>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</si>
  <si>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</si>
  <si>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</si>
  <si>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</si>
  <si>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</si>
  <si>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</si>
  <si>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</si>
  <si>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</si>
  <si>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</si>
  <si>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</si>
  <si>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</si>
  <si>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</si>
  <si>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</si>
  <si>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</si>
  <si>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</si>
  <si>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</si>
  <si>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</si>
  <si>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</si>
  <si>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</si>
  <si>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</si>
  <si>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</si>
  <si>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</si>
  <si>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</si>
  <si>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</si>
  <si>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</si>
  <si>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</si>
  <si>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</si>
  <si>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</si>
  <si>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</si>
  <si>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</si>
  <si>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</si>
  <si>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</si>
  <si>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</si>
  <si>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</si>
  <si>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</si>
  <si>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</si>
  <si>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</si>
  <si>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</si>
  <si>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</si>
  <si>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</si>
  <si>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</si>
  <si>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</si>
  <si>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</si>
  <si>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</si>
  <si>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</si>
  <si>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</si>
  <si>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</si>
  <si>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</si>
  <si>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</si>
  <si>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</si>
  <si>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</si>
  <si>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</si>
  <si>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</si>
  <si>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</si>
  <si>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</si>
  <si>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</si>
  <si>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</si>
  <si>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</si>
  <si>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</si>
  <si>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</si>
  <si>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</si>
  <si>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</si>
  <si>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</si>
  <si>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</si>
  <si>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</si>
  <si>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</si>
  <si>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</si>
  <si>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</si>
  <si>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</si>
  <si>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</si>
  <si>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</si>
  <si>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</si>
  <si>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</si>
  <si>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</si>
  <si>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</si>
  <si>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</si>
  <si>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</si>
  <si>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</si>
  <si>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</si>
  <si>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</si>
  <si>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</si>
  <si>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</si>
  <si>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</si>
  <si>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</si>
  <si>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</si>
  <si>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</si>
  <si>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</si>
  <si>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</si>
  <si>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</si>
  <si>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</si>
  <si>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</si>
  <si>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</si>
  <si>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</si>
  <si>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</si>
  <si>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</si>
  <si>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</si>
  <si>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</si>
  <si>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</si>
  <si>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</si>
  <si>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</si>
  <si>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</si>
  <si>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</si>
  <si>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</si>
  <si>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2100499</t>
  </si>
  <si>
    <t>其他公共卫生支出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</si>
  <si>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</si>
  <si>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</si>
  <si>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</si>
  <si>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</si>
  <si>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</si>
  <si>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</si>
  <si>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</si>
  <si>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</si>
  <si>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</si>
  <si>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</si>
  <si>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</si>
  <si>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</si>
  <si>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</si>
  <si>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</si>
  <si>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</si>
  <si>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</si>
  <si>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</si>
  <si>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</si>
  <si>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</si>
  <si>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</si>
  <si>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</si>
  <si>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</si>
  <si>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</si>
  <si>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</si>
  <si>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</si>
  <si>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</si>
  <si>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</si>
  <si>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</si>
  <si>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</si>
  <si>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</si>
  <si>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</si>
  <si>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</si>
  <si>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</si>
  <si>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</si>
  <si>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</si>
  <si>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</si>
  <si>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</si>
  <si>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</si>
  <si>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</si>
  <si>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</si>
  <si>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</si>
  <si>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</si>
  <si>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</si>
  <si>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</si>
  <si>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</si>
  <si>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</si>
  <si>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</si>
  <si>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</si>
  <si>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</si>
  <si>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</si>
  <si>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</si>
  <si>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</si>
  <si>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</si>
  <si>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</si>
  <si>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</si>
  <si>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</si>
  <si>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</si>
  <si>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</si>
  <si>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</si>
  <si>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</si>
  <si>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</si>
  <si>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</si>
  <si>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</si>
  <si>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</si>
  <si>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</si>
  <si>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</si>
  <si>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</si>
  <si>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</si>
  <si>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</si>
  <si>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</si>
  <si>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</si>
  <si>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</si>
  <si>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</si>
  <si>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</si>
  <si>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</si>
  <si>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</si>
  <si>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</si>
  <si>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</si>
  <si>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</si>
  <si>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</si>
  <si>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</si>
  <si>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</si>
  <si>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</si>
  <si>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</si>
  <si>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</si>
  <si>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</si>
  <si>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</si>
  <si>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</si>
  <si>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</si>
  <si>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</si>
  <si>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</si>
  <si>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</si>
  <si>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</si>
  <si>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</si>
  <si>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</si>
  <si>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</si>
  <si>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</si>
  <si>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</si>
  <si>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</si>
  <si>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</si>
  <si>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</si>
  <si>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</si>
  <si>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</si>
  <si>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</si>
  <si>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</si>
  <si>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</si>
  <si>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</si>
  <si>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</si>
  <si>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</si>
  <si>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</si>
  <si>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</si>
  <si>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</si>
  <si>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</si>
  <si>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</si>
  <si>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</si>
  <si>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</si>
  <si>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</si>
  <si>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</si>
  <si>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</si>
  <si>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</si>
  <si>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</si>
  <si>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</si>
  <si>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</si>
  <si>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</si>
  <si>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</si>
  <si>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</si>
  <si>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</si>
  <si>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</si>
  <si>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</si>
  <si>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</si>
  <si>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</si>
  <si>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</si>
  <si>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</si>
  <si>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</si>
  <si>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</si>
  <si>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</si>
  <si>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</si>
  <si>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</si>
  <si>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</si>
  <si>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</si>
  <si>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</si>
  <si>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</si>
  <si>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</si>
  <si>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</si>
  <si>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</si>
  <si>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</si>
  <si>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</si>
  <si>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</si>
  <si>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</si>
  <si>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</si>
  <si>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</si>
  <si>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</si>
  <si>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</si>
  <si>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</si>
  <si>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</si>
  <si>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</si>
  <si>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</si>
  <si>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</si>
  <si>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</si>
  <si>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</si>
  <si>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</si>
  <si>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</si>
  <si>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</si>
  <si>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</si>
  <si>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</si>
  <si>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</si>
  <si>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</si>
  <si>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</si>
  <si>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</si>
  <si>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</si>
  <si>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</si>
  <si>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</si>
  <si>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</si>
  <si>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</si>
  <si>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</si>
  <si>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</si>
  <si>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</si>
  <si>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</si>
  <si>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</si>
  <si>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</si>
  <si>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</si>
  <si>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</si>
  <si>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</si>
  <si>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</si>
  <si>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</si>
  <si>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</si>
  <si>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</si>
  <si>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</si>
  <si>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</si>
  <si>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</si>
  <si>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</si>
  <si>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</si>
  <si>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</si>
  <si>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</si>
  <si>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</si>
  <si>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</si>
  <si>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</si>
  <si>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</si>
  <si>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</si>
  <si>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</si>
  <si>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</si>
  <si>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</si>
  <si>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</si>
  <si>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</si>
  <si>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</si>
  <si>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</si>
  <si>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</si>
  <si>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</si>
  <si>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</si>
  <si>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</si>
  <si>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</si>
  <si>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</si>
  <si>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</si>
  <si>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</si>
  <si>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</si>
  <si>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</si>
  <si>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</si>
  <si>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</si>
  <si>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</si>
  <si>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</si>
  <si>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</si>
  <si>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</si>
  <si>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</si>
  <si>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</si>
  <si>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</si>
  <si>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</si>
  <si>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</si>
  <si>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</si>
  <si>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</si>
  <si>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</si>
  <si>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</si>
  <si>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</si>
  <si>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</si>
  <si>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</si>
  <si>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</si>
  <si>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</si>
  <si>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</si>
  <si>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</si>
  <si>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</si>
  <si>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</si>
  <si>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</si>
  <si>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</si>
  <si>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</si>
  <si>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</si>
  <si>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</si>
  <si>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</si>
  <si>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</si>
  <si>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</si>
  <si>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</si>
  <si>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</si>
  <si>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</si>
  <si>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</si>
  <si>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</si>
  <si>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</si>
  <si>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</si>
  <si>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</si>
  <si>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</si>
  <si>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</si>
  <si>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</si>
  <si>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</si>
  <si>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</si>
  <si>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</si>
  <si>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</si>
  <si>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</si>
  <si>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2130142</t>
  </si>
  <si>
    <t>2130148</t>
  </si>
  <si>
    <t>2130152</t>
  </si>
  <si>
    <t>对高校毕业生到基层任职补助</t>
  </si>
  <si>
    <t>2130153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</si>
  <si>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</si>
  <si>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</si>
  <si>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</si>
  <si>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</si>
  <si>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</si>
  <si>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</si>
  <si>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</si>
  <si>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</si>
  <si>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</si>
  <si>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</si>
  <si>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</si>
  <si>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</si>
  <si>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</si>
  <si>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</si>
  <si>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</si>
  <si>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</si>
  <si>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</si>
  <si>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</si>
  <si>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</si>
  <si>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</si>
  <si>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</si>
  <si>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</si>
  <si>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</si>
  <si>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</si>
  <si>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</si>
  <si>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</si>
  <si>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</si>
  <si>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</si>
  <si>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</si>
  <si>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</si>
  <si>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</si>
  <si>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</si>
  <si>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</si>
  <si>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</si>
  <si>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</si>
  <si>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</si>
  <si>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</si>
  <si>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</si>
  <si>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</si>
  <si>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</si>
  <si>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</si>
  <si>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</si>
  <si>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</si>
  <si>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</si>
  <si>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</si>
  <si>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</si>
  <si>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</si>
  <si>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</si>
  <si>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</si>
  <si>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</si>
  <si>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</si>
  <si>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</si>
  <si>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</si>
  <si>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</si>
  <si>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</si>
  <si>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</si>
  <si>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</si>
  <si>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</si>
  <si>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</si>
  <si>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</si>
  <si>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</si>
  <si>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</si>
  <si>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</si>
  <si>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</si>
  <si>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</si>
  <si>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</si>
  <si>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</si>
  <si>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</si>
  <si>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</si>
  <si>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</si>
  <si>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</si>
  <si>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</si>
  <si>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</si>
  <si>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</si>
  <si>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</si>
  <si>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</si>
  <si>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</si>
  <si>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</si>
  <si>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</si>
  <si>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</si>
  <si>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</si>
  <si>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</si>
  <si>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</si>
  <si>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</si>
  <si>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</si>
  <si>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</si>
  <si>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</si>
  <si>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</si>
  <si>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</si>
  <si>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</si>
  <si>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</si>
  <si>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</si>
  <si>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</si>
  <si>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</si>
  <si>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</si>
  <si>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</si>
  <si>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</si>
  <si>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</si>
  <si>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</si>
  <si>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</si>
  <si>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</si>
  <si>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2130508</t>
  </si>
  <si>
    <t>“三西”农业建设专项补助</t>
  </si>
  <si>
    <t>2130599</t>
  </si>
  <si>
    <t>21307</t>
  </si>
  <si>
    <t xml:space="preserve"> 农村综合改革</t>
  </si>
  <si>
    <t>2130701</t>
  </si>
  <si>
    <t>对村级公益事业建设的补助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</si>
  <si>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</si>
  <si>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</si>
  <si>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</si>
  <si>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</si>
  <si>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</si>
  <si>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</si>
  <si>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</si>
  <si>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</si>
  <si>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</si>
  <si>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</si>
  <si>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</si>
  <si>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</si>
  <si>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2130803</t>
  </si>
  <si>
    <t>农业保险保费补贴</t>
  </si>
  <si>
    <t>2130804</t>
  </si>
  <si>
    <t>2130805</t>
  </si>
  <si>
    <t>补充创业担保贷款基金</t>
  </si>
  <si>
    <t>2130899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</si>
  <si>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</si>
  <si>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</si>
  <si>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</si>
  <si>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</si>
  <si>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</si>
  <si>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</si>
  <si>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</si>
  <si>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</si>
  <si>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</si>
  <si>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</si>
  <si>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</si>
  <si>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</si>
  <si>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</si>
  <si>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</si>
  <si>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</si>
  <si>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</si>
  <si>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</si>
  <si>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</si>
  <si>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</si>
  <si>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</si>
  <si>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</si>
  <si>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</si>
  <si>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</si>
  <si>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</si>
  <si>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</si>
  <si>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</si>
  <si>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2140112</t>
  </si>
  <si>
    <t>公路运输管理</t>
  </si>
  <si>
    <t>2140114</t>
  </si>
  <si>
    <t>公路和运输技术标准化建设</t>
  </si>
  <si>
    <t>2140122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</si>
  <si>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</si>
  <si>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</si>
  <si>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</si>
  <si>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</si>
  <si>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</si>
  <si>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</si>
  <si>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</si>
  <si>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</si>
  <si>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</si>
  <si>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</si>
  <si>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</si>
  <si>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</si>
  <si>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</si>
  <si>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</si>
  <si>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</si>
  <si>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</si>
  <si>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</si>
  <si>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</si>
  <si>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</si>
  <si>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</si>
  <si>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</si>
  <si>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</si>
  <si>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</si>
  <si>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</si>
  <si>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</si>
  <si>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</si>
  <si>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</si>
  <si>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</si>
  <si>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</si>
  <si>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</si>
  <si>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</si>
  <si>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</si>
  <si>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</si>
  <si>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</si>
  <si>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</si>
  <si>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</si>
  <si>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</si>
  <si>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</si>
  <si>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</si>
  <si>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</si>
  <si>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</si>
  <si>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</si>
  <si>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</si>
  <si>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</si>
  <si>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</si>
  <si>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</si>
  <si>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</si>
  <si>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</si>
  <si>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</si>
  <si>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</si>
  <si>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</si>
  <si>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</si>
  <si>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</si>
  <si>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</si>
  <si>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</si>
  <si>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</si>
  <si>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</si>
  <si>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</si>
  <si>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</si>
  <si>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</si>
  <si>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</si>
  <si>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</si>
  <si>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</si>
  <si>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</si>
  <si>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</si>
  <si>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</si>
  <si>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</si>
  <si>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</si>
  <si>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</si>
  <si>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</si>
  <si>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</si>
  <si>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</si>
  <si>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</si>
  <si>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</si>
  <si>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</si>
  <si>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</si>
  <si>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</si>
  <si>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</si>
  <si>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</si>
  <si>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</si>
  <si>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</si>
  <si>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</si>
  <si>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</si>
  <si>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</si>
  <si>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</si>
  <si>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</si>
  <si>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</si>
  <si>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</si>
  <si>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</si>
  <si>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</si>
  <si>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</si>
  <si>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</si>
  <si>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</si>
  <si>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</si>
  <si>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</si>
  <si>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</si>
  <si>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</si>
  <si>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</si>
  <si>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</si>
  <si>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</si>
  <si>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</si>
  <si>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</si>
  <si>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</si>
  <si>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</si>
  <si>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</si>
  <si>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</si>
  <si>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</si>
  <si>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</si>
  <si>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</si>
  <si>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</si>
  <si>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</si>
  <si>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</si>
  <si>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</si>
  <si>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</si>
  <si>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</si>
  <si>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</si>
  <si>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</si>
  <si>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</si>
  <si>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</si>
  <si>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</si>
  <si>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</si>
  <si>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</si>
  <si>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</si>
  <si>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</si>
  <si>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</si>
  <si>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</si>
  <si>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</si>
  <si>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</si>
  <si>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</si>
  <si>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</si>
  <si>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</si>
  <si>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</si>
  <si>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</si>
  <si>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</si>
  <si>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</si>
  <si>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</si>
  <si>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</si>
  <si>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</si>
  <si>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</si>
  <si>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</si>
  <si>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</si>
  <si>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</si>
  <si>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</si>
  <si>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</si>
  <si>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</si>
  <si>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</si>
  <si>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</si>
  <si>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</si>
  <si>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</si>
  <si>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</si>
  <si>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</si>
  <si>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</si>
  <si>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</si>
  <si>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</si>
  <si>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</si>
  <si>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</si>
  <si>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</si>
  <si>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</si>
  <si>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</si>
  <si>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</si>
  <si>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</si>
  <si>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</si>
  <si>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</si>
  <si>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</si>
  <si>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</si>
  <si>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</si>
  <si>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</si>
  <si>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</si>
  <si>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</si>
  <si>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</si>
  <si>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</si>
  <si>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</si>
  <si>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</si>
  <si>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</si>
  <si>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</si>
  <si>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</si>
  <si>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</si>
  <si>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</si>
  <si>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</si>
  <si>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</si>
  <si>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</si>
  <si>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</si>
  <si>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</si>
  <si>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</si>
  <si>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</si>
  <si>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</si>
  <si>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</si>
  <si>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</si>
  <si>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</si>
  <si>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</si>
  <si>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</si>
  <si>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</si>
  <si>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</si>
  <si>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</si>
  <si>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</si>
  <si>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</si>
  <si>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</si>
  <si>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</si>
  <si>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</si>
  <si>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</si>
  <si>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</si>
  <si>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</si>
  <si>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</si>
  <si>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</si>
  <si>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</si>
  <si>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</si>
  <si>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</si>
  <si>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</si>
  <si>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</si>
  <si>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</si>
  <si>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</si>
  <si>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</si>
  <si>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</si>
  <si>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</si>
  <si>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</si>
  <si>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</si>
  <si>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</si>
  <si>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</si>
  <si>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</si>
  <si>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</si>
  <si>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</si>
  <si>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</si>
  <si>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</si>
  <si>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</si>
  <si>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</si>
  <si>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</si>
  <si>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</si>
  <si>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</si>
  <si>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</si>
  <si>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</si>
  <si>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</si>
  <si>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</si>
  <si>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</si>
  <si>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</si>
  <si>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</si>
  <si>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</si>
  <si>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</si>
  <si>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</si>
  <si>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</si>
  <si>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</si>
  <si>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</si>
  <si>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</si>
  <si>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</si>
  <si>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</si>
  <si>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</si>
  <si>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</si>
  <si>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</si>
  <si>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</si>
  <si>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</si>
  <si>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</si>
  <si>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</si>
  <si>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</si>
  <si>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</si>
  <si>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</si>
  <si>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</si>
  <si>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</si>
  <si>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</si>
  <si>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</si>
  <si>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</si>
  <si>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</si>
  <si>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</si>
  <si>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</si>
  <si>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</si>
  <si>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</si>
  <si>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</si>
  <si>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</si>
  <si>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</si>
  <si>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</si>
  <si>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>21904</t>
  </si>
  <si>
    <t>21905</t>
  </si>
  <si>
    <t xml:space="preserve"> 节能环保</t>
  </si>
  <si>
    <t>21906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</si>
  <si>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</si>
  <si>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</si>
  <si>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</si>
  <si>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</si>
  <si>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</si>
  <si>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</si>
  <si>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</si>
  <si>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</si>
  <si>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</si>
  <si>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</si>
  <si>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</si>
  <si>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</si>
  <si>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</si>
  <si>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</si>
  <si>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</si>
  <si>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</si>
  <si>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</si>
  <si>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</si>
  <si>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</si>
  <si>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</si>
  <si>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</si>
  <si>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</si>
  <si>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</si>
  <si>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</si>
  <si>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</si>
  <si>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</si>
  <si>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</si>
  <si>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</si>
  <si>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</si>
  <si>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</si>
  <si>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</si>
  <si>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</si>
  <si>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</si>
  <si>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</si>
  <si>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</si>
  <si>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</si>
  <si>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</si>
  <si>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</si>
  <si>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</si>
  <si>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</si>
  <si>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</si>
  <si>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</si>
  <si>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</si>
  <si>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</si>
  <si>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</si>
  <si>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</si>
  <si>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</si>
  <si>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</si>
  <si>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</si>
  <si>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</si>
  <si>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</si>
  <si>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</si>
  <si>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</si>
  <si>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</si>
  <si>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</si>
  <si>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</si>
  <si>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</si>
  <si>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</si>
  <si>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</si>
  <si>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</si>
  <si>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</si>
  <si>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</si>
  <si>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</si>
  <si>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</si>
  <si>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</si>
  <si>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</si>
  <si>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</si>
  <si>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</si>
  <si>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</si>
  <si>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</si>
  <si>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</si>
  <si>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</si>
  <si>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</si>
  <si>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</si>
  <si>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</si>
  <si>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</si>
  <si>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</si>
  <si>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</si>
  <si>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</si>
  <si>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</si>
  <si>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</si>
  <si>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</si>
  <si>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</si>
  <si>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</si>
  <si>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</si>
  <si>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</si>
  <si>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</si>
  <si>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</si>
  <si>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</si>
  <si>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</si>
  <si>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</si>
  <si>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</si>
  <si>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</si>
  <si>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</si>
  <si>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</si>
  <si>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</si>
  <si>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</si>
  <si>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</si>
  <si>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2210108</t>
  </si>
  <si>
    <t>老旧小区改造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</si>
  <si>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</si>
  <si>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</si>
  <si>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</si>
  <si>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</si>
  <si>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</si>
  <si>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</si>
  <si>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</si>
  <si>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</si>
  <si>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</si>
  <si>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</si>
  <si>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</si>
  <si>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</si>
  <si>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</si>
  <si>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</si>
  <si>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</si>
  <si>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</si>
  <si>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</si>
  <si>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</si>
  <si>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</si>
  <si>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</si>
  <si>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</si>
  <si>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</si>
  <si>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</si>
  <si>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</si>
  <si>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</si>
  <si>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</si>
  <si>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</si>
  <si>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</si>
  <si>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</si>
  <si>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</si>
  <si>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</si>
  <si>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</si>
  <si>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</si>
  <si>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</si>
  <si>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</si>
  <si>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</si>
  <si>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</si>
  <si>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</si>
  <si>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</si>
  <si>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</si>
  <si>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</si>
  <si>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</si>
  <si>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</si>
  <si>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</si>
  <si>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</si>
  <si>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</si>
  <si>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</si>
  <si>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</si>
  <si>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</si>
  <si>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</si>
  <si>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</si>
  <si>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</si>
  <si>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</si>
  <si>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</si>
  <si>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</si>
  <si>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</si>
  <si>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</si>
  <si>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</si>
  <si>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</si>
  <si>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</si>
  <si>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</si>
  <si>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</si>
  <si>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</si>
  <si>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</si>
  <si>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</si>
  <si>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</si>
  <si>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</si>
  <si>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</si>
  <si>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</si>
  <si>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</si>
  <si>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</si>
  <si>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</si>
  <si>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</si>
  <si>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</si>
  <si>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</si>
  <si>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</si>
  <si>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</si>
  <si>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</si>
  <si>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</si>
  <si>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</si>
  <si>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</si>
  <si>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</si>
  <si>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</si>
  <si>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</si>
  <si>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</si>
  <si>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</si>
  <si>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</si>
  <si>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</si>
  <si>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</si>
  <si>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</si>
  <si>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</si>
  <si>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</si>
  <si>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</si>
  <si>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</si>
  <si>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</si>
  <si>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</si>
  <si>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</si>
  <si>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</si>
  <si>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</si>
  <si>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</si>
  <si>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</si>
  <si>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</si>
  <si>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</si>
  <si>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</si>
  <si>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</si>
  <si>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</si>
  <si>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</si>
  <si>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</si>
  <si>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</si>
  <si>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</si>
  <si>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</si>
  <si>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</si>
  <si>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</si>
  <si>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</si>
  <si>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</si>
  <si>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</si>
  <si>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</si>
  <si>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>2240201</t>
  </si>
  <si>
    <t>2240202</t>
  </si>
  <si>
    <t>2240203</t>
  </si>
  <si>
    <t>2240204</t>
  </si>
  <si>
    <t>消防应急救援</t>
  </si>
  <si>
    <t>2240299</t>
  </si>
  <si>
    <t>22404</t>
  </si>
  <si>
    <t>2240401</t>
  </si>
  <si>
    <t>2240402</t>
  </si>
  <si>
    <t>2240403</t>
  </si>
  <si>
    <t>2240404</t>
  </si>
  <si>
    <t>2240405</t>
  </si>
  <si>
    <t>2240450</t>
  </si>
  <si>
    <t>2240499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</si>
  <si>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</si>
  <si>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</si>
  <si>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</si>
  <si>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</si>
  <si>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</si>
  <si>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</si>
  <si>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</si>
  <si>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</si>
  <si>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</si>
  <si>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</si>
  <si>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</si>
  <si>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</si>
  <si>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</si>
  <si>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</si>
  <si>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</si>
  <si>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</si>
  <si>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</si>
  <si>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</si>
  <si>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</si>
  <si>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</si>
  <si>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</si>
  <si>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</si>
  <si>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</si>
  <si>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</si>
  <si>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</si>
  <si>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</si>
  <si>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</si>
  <si>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</si>
  <si>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</si>
  <si>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</si>
  <si>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</si>
  <si>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</si>
  <si>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</si>
  <si>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</si>
  <si>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</si>
  <si>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</si>
  <si>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</si>
  <si>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</si>
  <si>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</si>
  <si>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</si>
  <si>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</si>
  <si>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</si>
  <si>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</si>
  <si>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</si>
  <si>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</si>
  <si>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</si>
  <si>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</si>
  <si>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</si>
  <si>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</si>
  <si>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</si>
  <si>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</si>
  <si>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</si>
  <si>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</si>
  <si>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</si>
  <si>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</si>
  <si>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</si>
  <si>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</si>
  <si>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</si>
  <si>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</si>
  <si>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</si>
  <si>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</si>
  <si>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</si>
  <si>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</si>
  <si>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</si>
  <si>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</si>
  <si>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</si>
  <si>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</si>
  <si>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</si>
  <si>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</si>
  <si>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</si>
  <si>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</si>
  <si>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</si>
  <si>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</si>
  <si>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</si>
  <si>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</si>
  <si>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</si>
  <si>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</si>
  <si>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</si>
  <si>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</si>
  <si>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</si>
  <si>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</si>
  <si>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</si>
  <si>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</si>
  <si>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</si>
  <si>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</si>
  <si>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</si>
  <si>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</si>
  <si>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</si>
  <si>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</si>
  <si>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</si>
  <si>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</si>
  <si>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</si>
  <si>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</si>
  <si>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</si>
  <si>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</si>
  <si>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</si>
  <si>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</si>
  <si>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</si>
  <si>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306+46教育费附加及转移支付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</si>
  <si>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</si>
  <si>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</si>
  <si>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</si>
  <si>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</si>
  <si>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</si>
  <si>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</si>
  <si>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</si>
  <si>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</si>
  <si>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</si>
  <si>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</si>
  <si>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</si>
  <si>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</si>
  <si>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</si>
  <si>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</si>
  <si>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</si>
  <si>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</si>
  <si>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</si>
  <si>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</si>
  <si>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</si>
  <si>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</si>
  <si>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</si>
  <si>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</si>
  <si>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</si>
  <si>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</si>
  <si>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</si>
  <si>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</si>
  <si>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</si>
  <si>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</si>
  <si>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</si>
  <si>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</si>
  <si>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</si>
  <si>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</si>
  <si>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</si>
  <si>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</si>
  <si>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</si>
  <si>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</si>
  <si>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</si>
  <si>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</si>
  <si>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</si>
  <si>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</si>
  <si>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</si>
  <si>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</si>
  <si>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</si>
  <si>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</si>
  <si>
    <t xml:space="preserve"> 军费</t>
  </si>
  <si>
    <t>法治建设</t>
  </si>
  <si>
    <t>罪犯生活及医疗卫生</t>
  </si>
  <si>
    <t>监狱业务及罪犯改造</t>
  </si>
  <si>
    <t>残疾人就业</t>
  </si>
  <si>
    <t>对道路交通事故社会救助基金的补助</t>
  </si>
  <si>
    <t>军供保障</t>
  </si>
  <si>
    <t>突发公共卫生事件应急处置</t>
  </si>
  <si>
    <t xml:space="preserve"> 森林保护修复</t>
  </si>
  <si>
    <t>其他森林保护修复支出</t>
  </si>
  <si>
    <t>农业生态资源保护</t>
  </si>
  <si>
    <t>乡村道路建设</t>
  </si>
  <si>
    <t>渔业发展</t>
  </si>
  <si>
    <t>耕地建设与利用</t>
  </si>
  <si>
    <t>农村供水</t>
  </si>
  <si>
    <t xml:space="preserve"> 巩固脱贫攻坚成果衔接乡村振兴</t>
  </si>
  <si>
    <t>贷款奖补和贴息</t>
  </si>
  <si>
    <t>其他巩固脱贫攻坚成果衔接乡村振兴支出</t>
  </si>
  <si>
    <t>创业担保贷款贴息及奖补</t>
  </si>
  <si>
    <t>其他普惠金融发展支出</t>
  </si>
  <si>
    <t>水运建设</t>
  </si>
  <si>
    <t>工程建设及运行维护</t>
  </si>
  <si>
    <t xml:space="preserve"> 文化旅游体育与传媒</t>
  </si>
  <si>
    <t xml:space="preserve"> 卫生健康</t>
  </si>
  <si>
    <t>基础测绘与地理信息监管</t>
  </si>
  <si>
    <t>财务和审计支出</t>
  </si>
  <si>
    <t>天然铀储备</t>
  </si>
  <si>
    <t xml:space="preserve"> 消防救援事务</t>
  </si>
  <si>
    <t>其他消防救援事务支出</t>
  </si>
  <si>
    <t xml:space="preserve"> 矿山安全</t>
  </si>
  <si>
    <t>矿山安全监察事务</t>
  </si>
  <si>
    <t>矿山应急救援事务</t>
  </si>
  <si>
    <t>其他矿山安全支出</t>
  </si>
  <si>
    <t>2030102</t>
    <phoneticPr fontId="29" type="noConversion"/>
  </si>
  <si>
    <t>预备役部队</t>
    <phoneticPr fontId="29" type="noConversion"/>
  </si>
  <si>
    <t>2030199</t>
    <phoneticPr fontId="29" type="noConversion"/>
  </si>
  <si>
    <t>其他军费支出</t>
    <phoneticPr fontId="29" type="noConversion"/>
  </si>
  <si>
    <t>2025年预算</t>
  </si>
  <si>
    <t>鹤山市2025年雅瑶镇一般公共预算收支预算总表</t>
  </si>
  <si>
    <t>鹤山市2025年雅瑶镇一般公共预算
收入预算表</t>
  </si>
  <si>
    <t>鹤山市2025年雅瑶镇一般公共预算
支出预算表</t>
  </si>
  <si>
    <t>鹤山市2025年雅瑶镇一般公共预算支出预算表</t>
  </si>
  <si>
    <t>2082806</t>
  </si>
  <si>
    <t>2100213</t>
  </si>
  <si>
    <t>优抚医院</t>
  </si>
  <si>
    <t>20139</t>
  </si>
  <si>
    <t xml:space="preserve"> 社会工作事务</t>
  </si>
  <si>
    <t>2013901</t>
  </si>
  <si>
    <t>2013902</t>
  </si>
  <si>
    <t>2013903</t>
  </si>
  <si>
    <t>2013904</t>
  </si>
  <si>
    <t>2013950</t>
  </si>
  <si>
    <t>2013999</t>
  </si>
  <si>
    <t>其他社会工作事务支出</t>
  </si>
  <si>
    <t>20140</t>
  </si>
  <si>
    <t>信访事务</t>
  </si>
  <si>
    <t>2014001</t>
  </si>
  <si>
    <t>2014002</t>
  </si>
  <si>
    <t>2014003</t>
  </si>
  <si>
    <t>2014004</t>
  </si>
  <si>
    <t>信访业务</t>
  </si>
  <si>
    <r>
      <t>2</t>
    </r>
    <r>
      <rPr>
        <sz val="11.5"/>
        <rFont val="宋体"/>
        <family val="3"/>
        <charset val="134"/>
      </rPr>
      <t>014050</t>
    </r>
    <phoneticPr fontId="17" type="noConversion"/>
  </si>
  <si>
    <t>事业运行</t>
    <phoneticPr fontId="17" type="noConversion"/>
  </si>
  <si>
    <t>2014099</t>
  </si>
  <si>
    <t>其他信访事务支出</t>
  </si>
  <si>
    <t>20141</t>
    <phoneticPr fontId="17" type="noConversion"/>
  </si>
  <si>
    <t>数据事务</t>
    <phoneticPr fontId="17" type="noConversion"/>
  </si>
  <si>
    <t>2014101</t>
    <phoneticPr fontId="17" type="noConversion"/>
  </si>
  <si>
    <t>行政运行</t>
    <phoneticPr fontId="17" type="noConversion"/>
  </si>
  <si>
    <t>2014102</t>
    <phoneticPr fontId="17" type="noConversion"/>
  </si>
  <si>
    <t>一般行政管理事务</t>
    <phoneticPr fontId="17" type="noConversion"/>
  </si>
  <si>
    <t>2014103</t>
    <phoneticPr fontId="17" type="noConversion"/>
  </si>
  <si>
    <t>机关服务</t>
    <phoneticPr fontId="17" type="noConversion"/>
  </si>
  <si>
    <t>2014150</t>
    <phoneticPr fontId="17" type="noConversion"/>
  </si>
  <si>
    <t>2014199</t>
    <phoneticPr fontId="17" type="noConversion"/>
  </si>
  <si>
    <t>其他数据事务支出</t>
    <phoneticPr fontId="17" type="noConversion"/>
  </si>
  <si>
    <t>21017</t>
  </si>
  <si>
    <t xml:space="preserve"> 中医药事务</t>
  </si>
  <si>
    <t>2101701</t>
  </si>
  <si>
    <t>2101702</t>
  </si>
  <si>
    <t>2101703</t>
  </si>
  <si>
    <t>2101704</t>
  </si>
  <si>
    <t>中医（民族医）药专项</t>
  </si>
  <si>
    <t>2101799</t>
  </si>
  <si>
    <t>其他中医药事务支出</t>
  </si>
  <si>
    <t>21018</t>
  </si>
  <si>
    <t xml:space="preserve"> 疾病预防控制事务</t>
  </si>
  <si>
    <t>2101801</t>
  </si>
  <si>
    <t>2101802</t>
  </si>
  <si>
    <t>2101803</t>
  </si>
  <si>
    <t>2101899</t>
  </si>
  <si>
    <t>其他疾病预防控制事务支出</t>
  </si>
  <si>
    <r>
      <t>2</t>
    </r>
    <r>
      <rPr>
        <sz val="11.5"/>
        <rFont val="宋体"/>
        <family val="3"/>
        <charset val="134"/>
      </rPr>
      <t>101750</t>
    </r>
    <phoneticPr fontId="17" type="noConversion"/>
  </si>
  <si>
    <t>事业运行</t>
    <phoneticPr fontId="17" type="noConversion"/>
  </si>
  <si>
    <t>2110405</t>
  </si>
  <si>
    <t>草原生态修复治理</t>
  </si>
  <si>
    <t>2110406</t>
  </si>
  <si>
    <t>自然保护地</t>
  </si>
  <si>
    <t>2080209</t>
  </si>
  <si>
    <t>老龄事务</t>
  </si>
  <si>
    <t>2080807</t>
  </si>
  <si>
    <t>光荣院</t>
  </si>
  <si>
    <t>2080808</t>
  </si>
  <si>
    <t>褒扬纪念</t>
  </si>
  <si>
    <t>2081650</t>
  </si>
  <si>
    <t>2111299</t>
  </si>
  <si>
    <t>其他清洁能源支出</t>
  </si>
  <si>
    <t>2130238</t>
  </si>
  <si>
    <t>退耕还林还草</t>
  </si>
  <si>
    <t>2220511</t>
  </si>
  <si>
    <t>应急物资储备</t>
  </si>
  <si>
    <t>2240250</t>
  </si>
  <si>
    <t>2210111</t>
  </si>
  <si>
    <t>配租型住房保障</t>
  </si>
  <si>
    <t>2210112</t>
  </si>
  <si>
    <t>配售型保障性住房</t>
  </si>
  <si>
    <t>2210113</t>
  </si>
  <si>
    <t>城中村改造</t>
  </si>
  <si>
    <t>2220306</t>
  </si>
  <si>
    <t>天然气储备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</si>
</sst>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</numFmts>
  <fonts count="32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.5"/>
      <name val="宋体"/>
      <family val="3"/>
      <charset val="134"/>
    </font>
    <font>
      <sz val="11.5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20"/>
      <name val="黑体"/>
      <family val="3"/>
      <charset val="134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b/>
      <sz val="11.5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.5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8"/>
      <name val="黑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.5"/>
      <name val="宋体"/>
      <family val="3"/>
      <charset val="134"/>
    </font>
    <font>
      <sz val="11.5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1.5"/>
      <color rgb="FF000000"/>
      <name val="宋体"/>
      <family val="3"/>
      <charset val="134"/>
    </font>
    <font>
      <sz val="11.5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6" tint="0.79995117038483843"/>
      </top>
      <bottom style="thin">
        <color theme="6" tint="0.7999511703848384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5" fillId="0" borderId="0" applyFont="0" applyFill="0" applyBorder="0" applyAlignment="0" applyProtection="0"/>
    <xf numFmtId="0" fontId="2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/>
  </cellStyleXfs>
  <cellXfs count="129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2" fillId="0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6" fillId="0" borderId="0" xfId="2" applyFont="1" applyFill="1" applyAlignment="1">
      <alignment vertical="center"/>
    </xf>
    <xf numFmtId="176" fontId="6" fillId="0" borderId="0" xfId="2" applyNumberFormat="1" applyFont="1" applyFill="1" applyAlignment="1">
      <alignment vertical="center"/>
    </xf>
    <xf numFmtId="10" fontId="4" fillId="0" borderId="0" xfId="1" applyNumberFormat="1" applyFont="1" applyFill="1" applyAlignment="1">
      <alignment horizontal="right" vertical="center"/>
    </xf>
    <xf numFmtId="0" fontId="2" fillId="0" borderId="2" xfId="2" applyFont="1" applyFill="1" applyBorder="1" applyAlignment="1">
      <alignment horizontal="center" vertical="center"/>
    </xf>
    <xf numFmtId="176" fontId="2" fillId="0" borderId="2" xfId="2" applyNumberFormat="1" applyFont="1" applyFill="1" applyBorder="1" applyAlignment="1">
      <alignment horizontal="center" vertical="center" wrapText="1"/>
    </xf>
    <xf numFmtId="176" fontId="3" fillId="0" borderId="2" xfId="3" applyNumberFormat="1" applyFont="1" applyFill="1" applyBorder="1" applyAlignment="1">
      <alignment vertical="center"/>
    </xf>
    <xf numFmtId="0" fontId="8" fillId="0" borderId="2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 indent="1"/>
    </xf>
    <xf numFmtId="176" fontId="4" fillId="0" borderId="2" xfId="3" applyNumberFormat="1" applyFont="1" applyFill="1" applyBorder="1" applyAlignment="1">
      <alignment vertical="center"/>
    </xf>
    <xf numFmtId="49" fontId="10" fillId="0" borderId="2" xfId="2" applyNumberFormat="1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 wrapText="1" indent="1"/>
    </xf>
    <xf numFmtId="176" fontId="2" fillId="0" borderId="2" xfId="2" applyNumberFormat="1" applyFont="1" applyFill="1" applyBorder="1" applyAlignment="1">
      <alignment horizontal="right" vertical="center"/>
    </xf>
    <xf numFmtId="41" fontId="11" fillId="0" borderId="2" xfId="2" applyNumberFormat="1" applyFont="1" applyBorder="1">
      <alignment vertical="center"/>
    </xf>
    <xf numFmtId="0" fontId="10" fillId="0" borderId="2" xfId="2" applyFont="1" applyFill="1" applyBorder="1" applyAlignment="1">
      <alignment horizontal="left" vertical="center" wrapText="1"/>
    </xf>
    <xf numFmtId="49" fontId="12" fillId="0" borderId="2" xfId="2" applyNumberFormat="1" applyFont="1" applyFill="1" applyBorder="1" applyAlignment="1">
      <alignment horizontal="left" vertical="center" wrapText="1"/>
    </xf>
    <xf numFmtId="0" fontId="12" fillId="0" borderId="2" xfId="2" applyFont="1" applyFill="1" applyBorder="1" applyAlignment="1">
      <alignment horizontal="left" vertical="center" wrapText="1" indent="1"/>
    </xf>
    <xf numFmtId="0" fontId="12" fillId="0" borderId="2" xfId="2" applyFont="1" applyFill="1" applyBorder="1" applyAlignment="1">
      <alignment horizontal="left" vertical="center" wrapText="1"/>
    </xf>
    <xf numFmtId="0" fontId="12" fillId="0" borderId="2" xfId="2" applyFont="1" applyFill="1" applyBorder="1" applyAlignment="1">
      <alignment vertical="center" wrapText="1"/>
    </xf>
    <xf numFmtId="0" fontId="11" fillId="0" borderId="0" xfId="2" applyFont="1">
      <alignment vertical="center"/>
    </xf>
    <xf numFmtId="0" fontId="11" fillId="0" borderId="0" xfId="2">
      <alignment vertical="center"/>
    </xf>
    <xf numFmtId="176" fontId="11" fillId="0" borderId="0" xfId="2" applyNumberFormat="1">
      <alignment vertical="center"/>
    </xf>
    <xf numFmtId="176" fontId="3" fillId="0" borderId="5" xfId="2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left" vertical="center"/>
    </xf>
    <xf numFmtId="41" fontId="14" fillId="0" borderId="2" xfId="2" applyNumberFormat="1" applyFont="1" applyBorder="1">
      <alignment vertical="center"/>
    </xf>
    <xf numFmtId="10" fontId="6" fillId="0" borderId="0" xfId="2" applyNumberFormat="1" applyFont="1" applyFill="1" applyAlignment="1">
      <alignment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176" fontId="3" fillId="0" borderId="2" xfId="3" applyNumberFormat="1" applyFont="1" applyFill="1" applyBorder="1" applyAlignment="1">
      <alignment horizontal="right" vertical="center"/>
    </xf>
    <xf numFmtId="176" fontId="2" fillId="0" borderId="2" xfId="3" applyNumberFormat="1" applyFont="1" applyFill="1" applyBorder="1" applyAlignment="1">
      <alignment horizontal="right" vertical="center"/>
    </xf>
    <xf numFmtId="0" fontId="4" fillId="0" borderId="2" xfId="2" applyFont="1" applyFill="1" applyBorder="1" applyAlignment="1">
      <alignment horizontal="left" vertical="center"/>
    </xf>
    <xf numFmtId="0" fontId="4" fillId="0" borderId="2" xfId="2" applyFont="1" applyFill="1" applyBorder="1" applyAlignment="1">
      <alignment horizontal="left" vertical="center" indent="1"/>
    </xf>
    <xf numFmtId="176" fontId="13" fillId="0" borderId="2" xfId="3" applyNumberFormat="1" applyFont="1" applyFill="1" applyBorder="1" applyAlignment="1">
      <alignment horizontal="right" vertical="center"/>
    </xf>
    <xf numFmtId="0" fontId="4" fillId="0" borderId="2" xfId="2" applyFont="1" applyFill="1" applyBorder="1" applyAlignment="1">
      <alignment vertical="center"/>
    </xf>
    <xf numFmtId="176" fontId="4" fillId="0" borderId="2" xfId="3" applyNumberFormat="1" applyFont="1" applyFill="1" applyBorder="1" applyAlignment="1">
      <alignment horizontal="right" vertical="center"/>
    </xf>
    <xf numFmtId="177" fontId="11" fillId="0" borderId="0" xfId="2" applyNumberFormat="1" applyBorder="1">
      <alignment vertical="center"/>
    </xf>
    <xf numFmtId="1" fontId="4" fillId="0" borderId="2" xfId="2" applyNumberFormat="1" applyFont="1" applyFill="1" applyBorder="1" applyAlignment="1" applyProtection="1">
      <alignment horizontal="left" vertical="center"/>
      <protection locked="0"/>
    </xf>
    <xf numFmtId="0" fontId="4" fillId="0" borderId="2" xfId="2" applyNumberFormat="1" applyFont="1" applyFill="1" applyBorder="1" applyAlignment="1" applyProtection="1">
      <alignment horizontal="left" vertical="center"/>
      <protection locked="0"/>
    </xf>
    <xf numFmtId="0" fontId="4" fillId="0" borderId="2" xfId="2" applyNumberFormat="1" applyFont="1" applyFill="1" applyBorder="1" applyAlignment="1" applyProtection="1">
      <alignment horizontal="left" vertical="center" indent="1"/>
      <protection locked="0"/>
    </xf>
    <xf numFmtId="1" fontId="4" fillId="0" borderId="2" xfId="2" applyNumberFormat="1" applyFont="1" applyFill="1" applyBorder="1" applyAlignment="1" applyProtection="1">
      <alignment horizontal="left" vertical="center" indent="1"/>
      <protection locked="0"/>
    </xf>
    <xf numFmtId="1" fontId="3" fillId="0" borderId="2" xfId="2" applyNumberFormat="1" applyFont="1" applyFill="1" applyBorder="1" applyAlignment="1" applyProtection="1">
      <alignment horizontal="left" vertical="center"/>
      <protection locked="0"/>
    </xf>
    <xf numFmtId="1" fontId="3" fillId="0" borderId="2" xfId="2" applyNumberFormat="1" applyFont="1" applyBorder="1" applyAlignment="1" applyProtection="1">
      <alignment horizontal="left" vertical="center"/>
      <protection locked="0"/>
    </xf>
    <xf numFmtId="1" fontId="4" fillId="0" borderId="2" xfId="2" applyNumberFormat="1" applyFont="1" applyBorder="1" applyAlignment="1" applyProtection="1">
      <alignment horizontal="left" vertical="center"/>
      <protection locked="0"/>
    </xf>
    <xf numFmtId="1" fontId="3" fillId="0" borderId="2" xfId="2" applyNumberFormat="1" applyFont="1" applyFill="1" applyBorder="1" applyAlignment="1" applyProtection="1">
      <alignment horizontal="left" vertical="center" indent="1"/>
      <protection locked="0"/>
    </xf>
    <xf numFmtId="1" fontId="4" fillId="0" borderId="2" xfId="2" applyNumberFormat="1" applyFont="1" applyFill="1" applyBorder="1" applyAlignment="1" applyProtection="1">
      <alignment horizontal="left" vertical="center" indent="2"/>
      <protection locked="0"/>
    </xf>
    <xf numFmtId="1" fontId="3" fillId="0" borderId="2" xfId="2" applyNumberFormat="1" applyFont="1" applyFill="1" applyBorder="1" applyAlignment="1" applyProtection="1">
      <alignment horizontal="left" vertical="center" indent="2"/>
      <protection locked="0"/>
    </xf>
    <xf numFmtId="1" fontId="3" fillId="0" borderId="2" xfId="2" applyNumberFormat="1" applyFont="1" applyFill="1" applyBorder="1" applyAlignment="1" applyProtection="1">
      <alignment vertical="center"/>
      <protection locked="0"/>
    </xf>
    <xf numFmtId="0" fontId="5" fillId="0" borderId="0" xfId="2" applyFont="1" applyAlignment="1"/>
    <xf numFmtId="176" fontId="4" fillId="0" borderId="0" xfId="2" applyNumberFormat="1" applyFont="1" applyAlignment="1"/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176" fontId="3" fillId="0" borderId="2" xfId="2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vertical="center"/>
    </xf>
    <xf numFmtId="0" fontId="5" fillId="0" borderId="2" xfId="2" applyFont="1" applyFill="1" applyBorder="1" applyAlignment="1">
      <alignment horizontal="left" vertical="center"/>
    </xf>
    <xf numFmtId="176" fontId="3" fillId="0" borderId="2" xfId="2" applyNumberFormat="1" applyFont="1" applyBorder="1" applyAlignment="1">
      <alignment vertical="center"/>
    </xf>
    <xf numFmtId="0" fontId="5" fillId="0" borderId="2" xfId="2" applyFont="1" applyFill="1" applyBorder="1" applyAlignment="1">
      <alignment vertical="center"/>
    </xf>
    <xf numFmtId="0" fontId="5" fillId="0" borderId="2" xfId="2" applyFont="1" applyFill="1" applyBorder="1" applyAlignment="1">
      <alignment horizontal="left" vertical="center" wrapText="1"/>
    </xf>
    <xf numFmtId="41" fontId="5" fillId="0" borderId="2" xfId="2" applyNumberFormat="1" applyFont="1" applyBorder="1" applyAlignment="1">
      <alignment vertical="center"/>
    </xf>
    <xf numFmtId="176" fontId="4" fillId="0" borderId="2" xfId="2" applyNumberFormat="1" applyFont="1" applyBorder="1" applyAlignment="1">
      <alignment vertical="center"/>
    </xf>
    <xf numFmtId="10" fontId="5" fillId="0" borderId="0" xfId="2" applyNumberFormat="1" applyFont="1" applyAlignment="1"/>
    <xf numFmtId="0" fontId="6" fillId="0" borderId="2" xfId="2" applyFont="1" applyFill="1" applyBorder="1" applyAlignment="1">
      <alignment horizontal="left" vertical="center"/>
    </xf>
    <xf numFmtId="176" fontId="16" fillId="0" borderId="2" xfId="2" applyNumberFormat="1" applyFont="1" applyBorder="1" applyAlignment="1">
      <alignment vertical="center"/>
    </xf>
    <xf numFmtId="1" fontId="5" fillId="0" borderId="2" xfId="2" applyNumberFormat="1" applyFont="1" applyFill="1" applyBorder="1" applyAlignment="1" applyProtection="1">
      <alignment horizontal="left" vertical="center"/>
      <protection locked="0"/>
    </xf>
    <xf numFmtId="1" fontId="6" fillId="0" borderId="2" xfId="2" applyNumberFormat="1" applyFont="1" applyFill="1" applyBorder="1" applyAlignment="1" applyProtection="1">
      <alignment horizontal="left" vertical="center"/>
      <protection locked="0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/>
    <xf numFmtId="176" fontId="4" fillId="0" borderId="2" xfId="2" applyNumberFormat="1" applyFont="1" applyBorder="1" applyAlignment="1"/>
    <xf numFmtId="176" fontId="3" fillId="0" borderId="2" xfId="2" applyNumberFormat="1" applyFont="1" applyFill="1" applyBorder="1" applyAlignment="1">
      <alignment vertical="center"/>
    </xf>
    <xf numFmtId="176" fontId="5" fillId="0" borderId="0" xfId="2" applyNumberFormat="1" applyFont="1" applyAlignment="1"/>
    <xf numFmtId="0" fontId="20" fillId="0" borderId="0" xfId="4" applyFont="1" applyFill="1" applyAlignment="1">
      <alignment vertical="center"/>
    </xf>
    <xf numFmtId="0" fontId="20" fillId="0" borderId="0" xfId="4">
      <alignment vertical="center"/>
    </xf>
    <xf numFmtId="10" fontId="19" fillId="0" borderId="0" xfId="5" applyNumberFormat="1" applyFont="1" applyFill="1" applyAlignment="1">
      <alignment horizontal="right" vertical="center"/>
    </xf>
    <xf numFmtId="0" fontId="24" fillId="0" borderId="5" xfId="4" applyFont="1" applyFill="1" applyBorder="1" applyAlignment="1">
      <alignment horizontal="center" vertical="center"/>
    </xf>
    <xf numFmtId="176" fontId="18" fillId="0" borderId="5" xfId="4" applyNumberFormat="1" applyFont="1" applyFill="1" applyBorder="1" applyAlignment="1">
      <alignment horizontal="center" vertical="center" wrapText="1"/>
    </xf>
    <xf numFmtId="176" fontId="18" fillId="0" borderId="2" xfId="6" applyNumberFormat="1" applyFont="1" applyFill="1" applyBorder="1" applyAlignment="1" applyProtection="1">
      <alignment horizontal="right" vertical="center"/>
    </xf>
    <xf numFmtId="49" fontId="26" fillId="0" borderId="2" xfId="4" applyNumberFormat="1" applyFont="1" applyFill="1" applyBorder="1" applyAlignment="1">
      <alignment horizontal="left" vertical="center" wrapText="1"/>
    </xf>
    <xf numFmtId="0" fontId="26" fillId="0" borderId="2" xfId="4" applyFont="1" applyFill="1" applyBorder="1" applyAlignment="1">
      <alignment horizontal="left" vertical="center" wrapText="1"/>
    </xf>
    <xf numFmtId="49" fontId="27" fillId="0" borderId="2" xfId="4" applyNumberFormat="1" applyFont="1" applyFill="1" applyBorder="1" applyAlignment="1">
      <alignment horizontal="left" vertical="center" wrapText="1"/>
    </xf>
    <xf numFmtId="0" fontId="27" fillId="0" borderId="2" xfId="4" applyFont="1" applyFill="1" applyBorder="1" applyAlignment="1">
      <alignment horizontal="left" vertical="center" wrapText="1" indent="1"/>
    </xf>
    <xf numFmtId="176" fontId="28" fillId="0" borderId="2" xfId="4" applyNumberFormat="1" applyFont="1" applyFill="1" applyBorder="1" applyAlignment="1">
      <alignment horizontal="right" vertical="center"/>
    </xf>
    <xf numFmtId="176" fontId="20" fillId="0" borderId="0" xfId="4" applyNumberFormat="1">
      <alignment vertical="center"/>
    </xf>
    <xf numFmtId="49" fontId="19" fillId="0" borderId="2" xfId="4" applyNumberFormat="1" applyFont="1" applyFill="1" applyBorder="1" applyAlignment="1">
      <alignment horizontal="left" vertical="center" wrapText="1"/>
    </xf>
    <xf numFmtId="0" fontId="19" fillId="0" borderId="2" xfId="4" applyFont="1" applyFill="1" applyBorder="1" applyAlignment="1">
      <alignment horizontal="left" vertical="center" wrapText="1" indent="1"/>
    </xf>
    <xf numFmtId="0" fontId="30" fillId="0" borderId="0" xfId="4" applyFont="1">
      <alignment vertical="center"/>
    </xf>
    <xf numFmtId="176" fontId="30" fillId="0" borderId="0" xfId="4" applyNumberFormat="1" applyFont="1">
      <alignment vertical="center"/>
    </xf>
    <xf numFmtId="0" fontId="20" fillId="0" borderId="0" xfId="4" applyFont="1">
      <alignment vertical="center"/>
    </xf>
    <xf numFmtId="176" fontId="20" fillId="0" borderId="0" xfId="4" applyNumberFormat="1" applyFont="1">
      <alignment vertical="center"/>
    </xf>
    <xf numFmtId="176" fontId="24" fillId="0" borderId="2" xfId="4" applyNumberFormat="1" applyFont="1" applyFill="1" applyBorder="1" applyAlignment="1">
      <alignment horizontal="right" vertical="center"/>
    </xf>
    <xf numFmtId="0" fontId="26" fillId="0" borderId="2" xfId="4" applyFont="1" applyFill="1" applyBorder="1" applyAlignment="1">
      <alignment horizontal="left" vertical="center" wrapText="1" indent="1"/>
    </xf>
    <xf numFmtId="41" fontId="20" fillId="0" borderId="2" xfId="4" applyNumberFormat="1" applyFont="1" applyBorder="1">
      <alignment vertical="center"/>
    </xf>
    <xf numFmtId="0" fontId="27" fillId="0" borderId="2" xfId="4" applyFont="1" applyFill="1" applyBorder="1" applyAlignment="1">
      <alignment horizontal="left" vertical="center" wrapText="1"/>
    </xf>
    <xf numFmtId="41" fontId="31" fillId="0" borderId="2" xfId="4" applyNumberFormat="1" applyFont="1" applyBorder="1">
      <alignment vertic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 indent="1"/>
    </xf>
    <xf numFmtId="49" fontId="3" fillId="0" borderId="2" xfId="2" applyNumberFormat="1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 indent="1"/>
    </xf>
    <xf numFmtId="49" fontId="4" fillId="0" borderId="2" xfId="2" applyNumberFormat="1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left" vertical="center" wrapText="1" indent="1"/>
    </xf>
    <xf numFmtId="0" fontId="15" fillId="0" borderId="0" xfId="2" applyNumberFormat="1" applyFont="1" applyFill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/>
    <xf numFmtId="0" fontId="6" fillId="0" borderId="2" xfId="2" applyFont="1" applyFill="1" applyBorder="1" applyAlignment="1">
      <alignment horizontal="center" vertical="center"/>
    </xf>
    <xf numFmtId="0" fontId="5" fillId="0" borderId="4" xfId="2" applyFont="1" applyFill="1" applyBorder="1" applyAlignment="1"/>
    <xf numFmtId="0" fontId="7" fillId="0" borderId="0" xfId="2" applyNumberFormat="1" applyFont="1" applyFill="1" applyAlignment="1">
      <alignment horizontal="center" vertical="center" wrapText="1"/>
    </xf>
    <xf numFmtId="0" fontId="3" fillId="0" borderId="3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center" vertical="center"/>
    </xf>
    <xf numFmtId="0" fontId="26" fillId="0" borderId="3" xfId="4" applyFont="1" applyFill="1" applyBorder="1" applyAlignment="1">
      <alignment horizontal="left" vertical="center"/>
    </xf>
    <xf numFmtId="0" fontId="26" fillId="0" borderId="4" xfId="4" applyFont="1" applyFill="1" applyBorder="1" applyAlignment="1">
      <alignment horizontal="left" vertical="center"/>
    </xf>
    <xf numFmtId="0" fontId="18" fillId="0" borderId="2" xfId="4" applyFont="1" applyFill="1" applyBorder="1" applyAlignment="1">
      <alignment horizontal="center" vertical="center"/>
    </xf>
    <xf numFmtId="0" fontId="22" fillId="0" borderId="0" xfId="4" applyFont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18" fillId="0" borderId="2" xfId="4" applyFont="1" applyFill="1" applyBorder="1" applyAlignment="1">
      <alignment horizontal="left" vertical="center"/>
    </xf>
    <xf numFmtId="0" fontId="10" fillId="0" borderId="3" xfId="2" applyFont="1" applyFill="1" applyBorder="1" applyAlignment="1">
      <alignment horizontal="left" vertical="center"/>
    </xf>
    <xf numFmtId="0" fontId="10" fillId="0" borderId="4" xfId="2" applyFont="1" applyFill="1" applyBorder="1" applyAlignment="1">
      <alignment horizontal="left" vertical="center"/>
    </xf>
    <xf numFmtId="176" fontId="7" fillId="0" borderId="0" xfId="2" applyNumberFormat="1" applyFont="1" applyFill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176" fontId="2" fillId="0" borderId="0" xfId="2" applyNumberFormat="1" applyFont="1" applyFill="1" applyBorder="1" applyAlignment="1">
      <alignment horizontal="center" vertical="center"/>
    </xf>
  </cellXfs>
  <cellStyles count="7">
    <cellStyle name="百分比" xfId="1" builtinId="5"/>
    <cellStyle name="百分比 2" xfId="5" xr:uid="{00000000-0005-0000-0000-000001000000}"/>
    <cellStyle name="常规" xfId="0" builtinId="0"/>
    <cellStyle name="常规 2" xfId="2" xr:uid="{00000000-0005-0000-0000-000003000000}"/>
    <cellStyle name="常规 2 2" xfId="4" xr:uid="{00000000-0005-0000-0000-000004000000}"/>
    <cellStyle name="千位分隔 2" xfId="3" xr:uid="{00000000-0005-0000-0000-000005000000}"/>
    <cellStyle name="千位分隔 2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view="pageBreakPreview" zoomScale="60" zoomScaleNormal="85" workbookViewId="0">
      <selection activeCell="H20" sqref="H20"/>
    </sheetView>
  </sheetViews>
  <sheetFormatPr defaultColWidth="9" defaultRowHeight="14.25" x14ac:dyDescent="0.15"/>
  <cols>
    <col min="1" max="1" width="9" style="56" customWidth="1"/>
    <col min="2" max="2" width="24.875" style="56" customWidth="1"/>
    <col min="3" max="3" width="13.875" style="57" customWidth="1"/>
    <col min="4" max="4" width="9" style="56" customWidth="1"/>
    <col min="5" max="5" width="27" style="56" customWidth="1"/>
    <col min="6" max="6" width="13.875" style="57" customWidth="1"/>
    <col min="7" max="7" width="13.25" style="56" customWidth="1"/>
    <col min="8" max="8" width="10.5" style="56" customWidth="1"/>
    <col min="9" max="16384" width="9" style="56"/>
  </cols>
  <sheetData>
    <row r="1" spans="1:8" ht="27.75" customHeight="1" x14ac:dyDescent="0.15"/>
    <row r="2" spans="1:8" ht="22.9" customHeight="1" x14ac:dyDescent="0.15">
      <c r="A2" s="109" t="s">
        <v>2410</v>
      </c>
      <c r="B2" s="109"/>
      <c r="C2" s="109"/>
      <c r="D2" s="109"/>
      <c r="E2" s="109"/>
      <c r="F2" s="109"/>
    </row>
    <row r="3" spans="1:8" ht="23.25" customHeight="1" x14ac:dyDescent="0.15">
      <c r="F3" s="11" t="s">
        <v>0</v>
      </c>
    </row>
    <row r="4" spans="1:8" ht="17.649999999999999" customHeight="1" x14ac:dyDescent="0.15">
      <c r="A4" s="110" t="s">
        <v>1</v>
      </c>
      <c r="B4" s="111"/>
      <c r="C4" s="111"/>
      <c r="D4" s="112" t="s">
        <v>2</v>
      </c>
      <c r="E4" s="112"/>
      <c r="F4" s="112"/>
    </row>
    <row r="5" spans="1:8" ht="31.9" customHeight="1" x14ac:dyDescent="0.15">
      <c r="A5" s="58" t="s">
        <v>3</v>
      </c>
      <c r="B5" s="59" t="s">
        <v>4</v>
      </c>
      <c r="C5" s="60" t="s">
        <v>2409</v>
      </c>
      <c r="D5" s="58" t="s">
        <v>3</v>
      </c>
      <c r="E5" s="59" t="s">
        <v>4</v>
      </c>
      <c r="F5" s="60" t="s">
        <v>2409</v>
      </c>
    </row>
    <row r="6" spans="1:8" ht="19.5" customHeight="1" x14ac:dyDescent="0.15">
      <c r="A6" s="61" t="s">
        <v>5</v>
      </c>
      <c r="B6" s="61"/>
      <c r="C6" s="14">
        <f>C7+C8</f>
        <v>10845</v>
      </c>
      <c r="D6" s="61" t="s">
        <v>6</v>
      </c>
      <c r="E6" s="62"/>
      <c r="F6" s="63">
        <f>SUM(F7:F29)</f>
        <v>15271</v>
      </c>
    </row>
    <row r="7" spans="1:8" ht="19.5" customHeight="1" x14ac:dyDescent="0.15">
      <c r="A7" s="62">
        <v>101</v>
      </c>
      <c r="B7" s="64" t="s">
        <v>7</v>
      </c>
      <c r="C7" s="18">
        <f>镇一般预算收入!C6</f>
        <v>9743</v>
      </c>
      <c r="D7" s="65">
        <v>201</v>
      </c>
      <c r="E7" s="66" t="s">
        <v>8</v>
      </c>
      <c r="F7" s="67">
        <f>'镇一般预算支出-功能'!C7</f>
        <v>1884</v>
      </c>
      <c r="G7" s="68"/>
      <c r="H7" s="68"/>
    </row>
    <row r="8" spans="1:8" ht="19.5" customHeight="1" x14ac:dyDescent="0.15">
      <c r="A8" s="62">
        <v>103</v>
      </c>
      <c r="B8" s="64" t="s">
        <v>9</v>
      </c>
      <c r="C8" s="67">
        <f>镇一般预算收入!C21</f>
        <v>1102</v>
      </c>
      <c r="D8" s="65">
        <v>203</v>
      </c>
      <c r="E8" s="66" t="s">
        <v>10</v>
      </c>
      <c r="F8" s="67">
        <f>'镇一般预算支出-功能'!C295</f>
        <v>20</v>
      </c>
      <c r="G8" s="68"/>
      <c r="H8" s="68"/>
    </row>
    <row r="9" spans="1:8" ht="19.5" customHeight="1" x14ac:dyDescent="0.15">
      <c r="A9" s="69" t="s">
        <v>11</v>
      </c>
      <c r="B9" s="61"/>
      <c r="C9" s="63">
        <f>C10+C11+C12+C13</f>
        <v>6805</v>
      </c>
      <c r="D9" s="65">
        <v>204</v>
      </c>
      <c r="E9" s="66" t="s">
        <v>12</v>
      </c>
      <c r="F9" s="67">
        <f>'镇一般预算支出-功能'!C314</f>
        <v>810</v>
      </c>
      <c r="G9" s="68"/>
      <c r="H9" s="68"/>
    </row>
    <row r="10" spans="1:8" ht="19.5" customHeight="1" x14ac:dyDescent="0.15">
      <c r="A10" s="62">
        <v>11001</v>
      </c>
      <c r="B10" s="64" t="s">
        <v>13</v>
      </c>
      <c r="C10" s="70">
        <f>镇一般预算收入!C33</f>
        <v>134</v>
      </c>
      <c r="D10" s="65">
        <v>205</v>
      </c>
      <c r="E10" s="66" t="s">
        <v>14</v>
      </c>
      <c r="F10" s="67">
        <f>'镇一般预算支出-功能'!C404</f>
        <v>4961</v>
      </c>
      <c r="G10" s="68"/>
      <c r="H10" s="68"/>
    </row>
    <row r="11" spans="1:8" ht="19.5" customHeight="1" x14ac:dyDescent="0.15">
      <c r="A11" s="62">
        <v>11002</v>
      </c>
      <c r="B11" s="64" t="s">
        <v>15</v>
      </c>
      <c r="C11" s="70">
        <f>镇一般预算收入!C39</f>
        <v>79</v>
      </c>
      <c r="D11" s="65">
        <v>206</v>
      </c>
      <c r="E11" s="66" t="s">
        <v>16</v>
      </c>
      <c r="F11" s="22">
        <f>'镇一般预算支出-功能'!C456</f>
        <v>0</v>
      </c>
      <c r="G11" s="68"/>
      <c r="H11" s="68"/>
    </row>
    <row r="12" spans="1:8" ht="19.5" customHeight="1" x14ac:dyDescent="0.15">
      <c r="A12" s="71">
        <v>11003</v>
      </c>
      <c r="B12" s="71" t="s">
        <v>17</v>
      </c>
      <c r="C12" s="22">
        <f>镇一般预算收入!C60</f>
        <v>0</v>
      </c>
      <c r="D12" s="65">
        <v>207</v>
      </c>
      <c r="E12" s="66" t="s">
        <v>18</v>
      </c>
      <c r="F12" s="67">
        <f>'镇一般预算支出-功能'!C512</f>
        <v>20</v>
      </c>
      <c r="G12" s="68"/>
      <c r="H12" s="68"/>
    </row>
    <row r="13" spans="1:8" ht="19.5" customHeight="1" x14ac:dyDescent="0.15">
      <c r="A13" s="71">
        <v>11004</v>
      </c>
      <c r="B13" s="71" t="s">
        <v>19</v>
      </c>
      <c r="C13" s="70">
        <f>镇一般预算收入!C61</f>
        <v>6592</v>
      </c>
      <c r="D13" s="65">
        <v>208</v>
      </c>
      <c r="E13" s="66" t="s">
        <v>20</v>
      </c>
      <c r="F13" s="67">
        <f>'镇一般预算支出-功能'!C568</f>
        <v>2741</v>
      </c>
      <c r="G13" s="68"/>
      <c r="H13" s="68"/>
    </row>
    <row r="14" spans="1:8" ht="19.5" customHeight="1" x14ac:dyDescent="0.15">
      <c r="A14" s="72" t="s">
        <v>21</v>
      </c>
      <c r="B14" s="72"/>
      <c r="C14" s="22">
        <f>镇一般预算收入!C68</f>
        <v>0</v>
      </c>
      <c r="D14" s="65">
        <v>210</v>
      </c>
      <c r="E14" s="66" t="s">
        <v>22</v>
      </c>
      <c r="F14" s="67">
        <f>'镇一般预算支出-功能'!C697</f>
        <v>2131</v>
      </c>
      <c r="G14" s="68"/>
      <c r="H14" s="68"/>
    </row>
    <row r="15" spans="1:8" ht="19.5" customHeight="1" x14ac:dyDescent="0.15">
      <c r="A15" s="69" t="s">
        <v>23</v>
      </c>
      <c r="B15" s="61"/>
      <c r="C15" s="22">
        <f>镇一般预算收入!C71</f>
        <v>0</v>
      </c>
      <c r="D15" s="65">
        <v>211</v>
      </c>
      <c r="E15" s="66" t="s">
        <v>24</v>
      </c>
      <c r="F15" s="22">
        <f>'镇一般预算支出-功能'!C777</f>
        <v>0</v>
      </c>
      <c r="G15" s="68"/>
      <c r="H15" s="68"/>
    </row>
    <row r="16" spans="1:8" ht="19.5" customHeight="1" x14ac:dyDescent="0.15">
      <c r="A16" s="69" t="s">
        <v>25</v>
      </c>
      <c r="B16" s="61"/>
      <c r="C16" s="22">
        <f>镇一般预算收入!C73</f>
        <v>0</v>
      </c>
      <c r="D16" s="65">
        <v>212</v>
      </c>
      <c r="E16" s="66" t="s">
        <v>26</v>
      </c>
      <c r="F16" s="67">
        <f>'镇一般预算支出-功能'!C849</f>
        <v>131</v>
      </c>
      <c r="G16" s="68"/>
      <c r="H16" s="68"/>
    </row>
    <row r="17" spans="1:8" ht="19.5" customHeight="1" x14ac:dyDescent="0.15">
      <c r="A17" s="69" t="s">
        <v>27</v>
      </c>
      <c r="B17" s="73"/>
      <c r="C17" s="22">
        <f>镇一般预算收入!C77</f>
        <v>0</v>
      </c>
      <c r="D17" s="65">
        <v>213</v>
      </c>
      <c r="E17" s="66" t="s">
        <v>28</v>
      </c>
      <c r="F17" s="67">
        <f>'镇一般预算支出-功能'!C872</f>
        <v>1331</v>
      </c>
      <c r="G17" s="68"/>
      <c r="H17" s="68"/>
    </row>
    <row r="18" spans="1:8" ht="19.5" customHeight="1" x14ac:dyDescent="0.15">
      <c r="A18" s="73"/>
      <c r="B18" s="73"/>
      <c r="C18" s="70"/>
      <c r="D18" s="65">
        <v>214</v>
      </c>
      <c r="E18" s="66" t="s">
        <v>29</v>
      </c>
      <c r="F18" s="67">
        <f>'镇一般预算支出-功能'!C975</f>
        <v>0</v>
      </c>
      <c r="G18" s="68"/>
      <c r="H18" s="68"/>
    </row>
    <row r="19" spans="1:8" ht="19.5" customHeight="1" x14ac:dyDescent="0.15">
      <c r="A19" s="73"/>
      <c r="B19" s="73"/>
      <c r="C19" s="70"/>
      <c r="D19" s="65">
        <v>215</v>
      </c>
      <c r="E19" s="66" t="s">
        <v>30</v>
      </c>
      <c r="F19" s="22">
        <f>'镇一般预算支出-功能'!C1027</f>
        <v>0</v>
      </c>
      <c r="G19" s="68"/>
      <c r="H19" s="68"/>
    </row>
    <row r="20" spans="1:8" ht="19.5" customHeight="1" x14ac:dyDescent="0.15">
      <c r="A20" s="73"/>
      <c r="B20" s="73"/>
      <c r="C20" s="67"/>
      <c r="D20" s="65">
        <v>216</v>
      </c>
      <c r="E20" s="66" t="s">
        <v>31</v>
      </c>
      <c r="F20" s="22">
        <f>'镇一般预算支出-功能'!C1090</f>
        <v>50</v>
      </c>
      <c r="G20" s="68"/>
      <c r="H20" s="68"/>
    </row>
    <row r="21" spans="1:8" ht="19.5" customHeight="1" x14ac:dyDescent="0.15">
      <c r="A21" s="73"/>
      <c r="B21" s="73"/>
      <c r="C21" s="67"/>
      <c r="D21" s="65">
        <v>217</v>
      </c>
      <c r="E21" s="66" t="s">
        <v>32</v>
      </c>
      <c r="F21" s="22">
        <f>'镇一般预算支出-功能'!C1110</f>
        <v>0</v>
      </c>
      <c r="G21" s="68"/>
      <c r="H21" s="68"/>
    </row>
    <row r="22" spans="1:8" ht="19.5" customHeight="1" x14ac:dyDescent="0.15">
      <c r="A22" s="73"/>
      <c r="B22" s="73"/>
      <c r="C22" s="67"/>
      <c r="D22" s="65">
        <v>220</v>
      </c>
      <c r="E22" s="66" t="s">
        <v>33</v>
      </c>
      <c r="F22" s="22">
        <f>'镇一般预算支出-功能'!C1149</f>
        <v>0</v>
      </c>
      <c r="G22" s="68"/>
      <c r="H22" s="68"/>
    </row>
    <row r="23" spans="1:8" ht="19.5" customHeight="1" x14ac:dyDescent="0.15">
      <c r="A23" s="73"/>
      <c r="B23" s="73"/>
      <c r="C23" s="67"/>
      <c r="D23" s="65">
        <v>221</v>
      </c>
      <c r="E23" s="66" t="s">
        <v>34</v>
      </c>
      <c r="F23" s="67">
        <f>'镇一般预算支出-功能'!C1194</f>
        <v>1168</v>
      </c>
      <c r="G23" s="68"/>
      <c r="H23" s="68"/>
    </row>
    <row r="24" spans="1:8" ht="19.5" customHeight="1" x14ac:dyDescent="0.15">
      <c r="A24" s="73"/>
      <c r="B24" s="73"/>
      <c r="C24" s="67"/>
      <c r="D24" s="65">
        <v>222</v>
      </c>
      <c r="E24" s="66" t="s">
        <v>35</v>
      </c>
      <c r="F24" s="22">
        <f>'镇一般预算支出-功能'!C1213</f>
        <v>0</v>
      </c>
      <c r="G24" s="68"/>
      <c r="H24" s="68"/>
    </row>
    <row r="25" spans="1:8" ht="19.5" customHeight="1" x14ac:dyDescent="0.15">
      <c r="A25" s="73"/>
      <c r="B25" s="73"/>
      <c r="C25" s="67"/>
      <c r="D25" s="65">
        <v>224</v>
      </c>
      <c r="E25" s="66" t="s">
        <v>36</v>
      </c>
      <c r="F25" s="22">
        <f>'镇一般预算支出-功能'!C1258</f>
        <v>24</v>
      </c>
      <c r="G25" s="68"/>
      <c r="H25" s="68"/>
    </row>
    <row r="26" spans="1:8" ht="19.5" customHeight="1" x14ac:dyDescent="0.15">
      <c r="A26" s="73"/>
      <c r="B26" s="73"/>
      <c r="C26" s="67"/>
      <c r="D26" s="65">
        <v>227</v>
      </c>
      <c r="E26" s="66" t="s">
        <v>37</v>
      </c>
      <c r="F26" s="22">
        <f>'镇一般预算支出-功能'!C1308</f>
        <v>0</v>
      </c>
      <c r="G26" s="68"/>
    </row>
    <row r="27" spans="1:8" ht="19.5" customHeight="1" x14ac:dyDescent="0.15">
      <c r="A27" s="73"/>
      <c r="B27" s="73"/>
      <c r="C27" s="67"/>
      <c r="D27" s="65">
        <v>229</v>
      </c>
      <c r="E27" s="66" t="s">
        <v>38</v>
      </c>
      <c r="F27" s="22">
        <f>'镇一般预算支出-功能'!C1309</f>
        <v>0</v>
      </c>
      <c r="G27" s="68"/>
    </row>
    <row r="28" spans="1:8" ht="19.5" customHeight="1" x14ac:dyDescent="0.15">
      <c r="A28" s="73"/>
      <c r="B28" s="73"/>
      <c r="C28" s="67"/>
      <c r="D28" s="65">
        <v>232</v>
      </c>
      <c r="E28" s="66" t="s">
        <v>39</v>
      </c>
      <c r="F28" s="22">
        <f>'镇一般预算支出-功能'!C1314</f>
        <v>0</v>
      </c>
      <c r="G28" s="68"/>
    </row>
    <row r="29" spans="1:8" ht="19.5" customHeight="1" x14ac:dyDescent="0.15">
      <c r="A29" s="73"/>
      <c r="B29" s="73"/>
      <c r="C29" s="67"/>
      <c r="D29" s="65">
        <v>233</v>
      </c>
      <c r="E29" s="66" t="s">
        <v>40</v>
      </c>
      <c r="F29" s="22">
        <f>'镇一般预算支出-功能'!C1322</f>
        <v>0</v>
      </c>
      <c r="G29" s="68"/>
    </row>
    <row r="30" spans="1:8" ht="19.5" customHeight="1" x14ac:dyDescent="0.15">
      <c r="A30" s="73"/>
      <c r="B30" s="73"/>
      <c r="C30" s="67"/>
      <c r="D30" s="69" t="s">
        <v>41</v>
      </c>
      <c r="E30" s="73"/>
      <c r="F30" s="63">
        <f>'镇一般预算支出-功能'!C1326</f>
        <v>2379</v>
      </c>
    </row>
    <row r="31" spans="1:8" ht="19.5" customHeight="1" x14ac:dyDescent="0.15">
      <c r="A31" s="74"/>
      <c r="B31" s="74"/>
      <c r="C31" s="75"/>
      <c r="D31" s="69" t="s">
        <v>42</v>
      </c>
      <c r="E31" s="73"/>
      <c r="F31" s="22">
        <f>'镇一般预算支出-功能'!C1333</f>
        <v>0</v>
      </c>
    </row>
    <row r="32" spans="1:8" ht="19.5" customHeight="1" x14ac:dyDescent="0.15">
      <c r="A32" s="74"/>
      <c r="B32" s="74"/>
      <c r="C32" s="75"/>
      <c r="D32" s="69" t="s">
        <v>43</v>
      </c>
      <c r="E32" s="73"/>
      <c r="F32" s="22">
        <f>'镇一般预算支出-功能'!C1336</f>
        <v>0</v>
      </c>
    </row>
    <row r="33" spans="1:6" ht="19.5" customHeight="1" x14ac:dyDescent="0.15">
      <c r="A33" s="74"/>
      <c r="B33" s="74"/>
      <c r="C33" s="75"/>
      <c r="D33" s="69" t="s">
        <v>44</v>
      </c>
      <c r="E33" s="73"/>
      <c r="F33" s="22">
        <f>'镇一般预算支出-功能'!C1338</f>
        <v>0</v>
      </c>
    </row>
    <row r="34" spans="1:6" ht="19.5" customHeight="1" x14ac:dyDescent="0.15">
      <c r="A34" s="110" t="s">
        <v>45</v>
      </c>
      <c r="B34" s="113"/>
      <c r="C34" s="76">
        <f>C6+C9+C14+C15+C16+C17</f>
        <v>17650</v>
      </c>
      <c r="D34" s="110" t="s">
        <v>46</v>
      </c>
      <c r="E34" s="113"/>
      <c r="F34" s="76">
        <f>F6+F30+F31+F32+F33</f>
        <v>17650</v>
      </c>
    </row>
    <row r="37" spans="1:6" hidden="1" x14ac:dyDescent="0.15">
      <c r="E37" s="77">
        <f>F34-C34</f>
        <v>0</v>
      </c>
    </row>
  </sheetData>
  <mergeCells count="5">
    <mergeCell ref="A2:F2"/>
    <mergeCell ref="A4:C4"/>
    <mergeCell ref="D4:F4"/>
    <mergeCell ref="A34:B34"/>
    <mergeCell ref="D34:E34"/>
  </mergeCells>
  <phoneticPr fontId="2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9"/>
  <sheetViews>
    <sheetView view="pageBreakPreview" zoomScale="60" zoomScaleNormal="100" workbookViewId="0">
      <pane ySplit="4" topLeftCell="A15" activePane="bottomLeft" state="frozen"/>
      <selection pane="bottomLeft" activeCell="A4" sqref="A4:XFD4"/>
    </sheetView>
  </sheetViews>
  <sheetFormatPr defaultColWidth="9" defaultRowHeight="13.5" x14ac:dyDescent="0.15"/>
  <cols>
    <col min="1" max="1" width="11.125" style="29" customWidth="1"/>
    <col min="2" max="2" width="45.625" style="29" customWidth="1"/>
    <col min="3" max="3" width="22.875" style="29" customWidth="1"/>
    <col min="4" max="4" width="14" style="29" hidden="1" customWidth="1"/>
    <col min="5" max="16384" width="9" style="29"/>
  </cols>
  <sheetData>
    <row r="1" spans="1:4" ht="15.75" customHeight="1" x14ac:dyDescent="0.15">
      <c r="A1" s="8"/>
      <c r="B1" s="9"/>
      <c r="C1" s="34"/>
    </row>
    <row r="2" spans="1:4" ht="56.25" customHeight="1" x14ac:dyDescent="0.15">
      <c r="A2" s="114" t="s">
        <v>2411</v>
      </c>
      <c r="B2" s="114"/>
      <c r="C2" s="114"/>
    </row>
    <row r="3" spans="1:4" ht="24.75" customHeight="1" x14ac:dyDescent="0.15">
      <c r="A3" s="9"/>
      <c r="B3" s="9"/>
      <c r="C3" s="11" t="s">
        <v>0</v>
      </c>
    </row>
    <row r="4" spans="1:4" ht="28.5" customHeight="1" x14ac:dyDescent="0.15">
      <c r="A4" s="35" t="s">
        <v>3</v>
      </c>
      <c r="B4" s="35" t="s">
        <v>4</v>
      </c>
      <c r="C4" s="31" t="s">
        <v>2409</v>
      </c>
    </row>
    <row r="5" spans="1:4" ht="18.75" customHeight="1" x14ac:dyDescent="0.15">
      <c r="A5" s="36" t="s">
        <v>5</v>
      </c>
      <c r="B5" s="36"/>
      <c r="C5" s="37">
        <f>C6+C21</f>
        <v>10845</v>
      </c>
    </row>
    <row r="6" spans="1:4" ht="18.75" customHeight="1" x14ac:dyDescent="0.15">
      <c r="A6" s="32">
        <v>101</v>
      </c>
      <c r="B6" s="36" t="s">
        <v>7</v>
      </c>
      <c r="C6" s="38">
        <f>SUM(C7:C20)</f>
        <v>9743</v>
      </c>
      <c r="D6" s="30"/>
    </row>
    <row r="7" spans="1:4" ht="18.75" customHeight="1" x14ac:dyDescent="0.15">
      <c r="A7" s="39">
        <v>10101</v>
      </c>
      <c r="B7" s="40" t="s">
        <v>47</v>
      </c>
      <c r="C7" s="41">
        <v>4790</v>
      </c>
    </row>
    <row r="8" spans="1:4" ht="18.75" customHeight="1" x14ac:dyDescent="0.15">
      <c r="A8" s="39">
        <v>10104</v>
      </c>
      <c r="B8" s="40" t="s">
        <v>48</v>
      </c>
      <c r="C8" s="41">
        <v>892</v>
      </c>
    </row>
    <row r="9" spans="1:4" ht="18.75" customHeight="1" x14ac:dyDescent="0.15">
      <c r="A9" s="39">
        <v>10106</v>
      </c>
      <c r="B9" s="40" t="s">
        <v>49</v>
      </c>
      <c r="C9" s="41">
        <v>296</v>
      </c>
    </row>
    <row r="10" spans="1:4" ht="18.75" customHeight="1" x14ac:dyDescent="0.15">
      <c r="A10" s="39">
        <v>10107</v>
      </c>
      <c r="B10" s="40" t="s">
        <v>50</v>
      </c>
      <c r="C10" s="41">
        <v>1</v>
      </c>
    </row>
    <row r="11" spans="1:4" ht="18.75" customHeight="1" x14ac:dyDescent="0.15">
      <c r="A11" s="39">
        <v>10109</v>
      </c>
      <c r="B11" s="40" t="s">
        <v>51</v>
      </c>
      <c r="C11" s="41">
        <v>709</v>
      </c>
    </row>
    <row r="12" spans="1:4" ht="18.75" customHeight="1" x14ac:dyDescent="0.15">
      <c r="A12" s="39">
        <v>10110</v>
      </c>
      <c r="B12" s="40" t="s">
        <v>52</v>
      </c>
      <c r="C12" s="41">
        <v>1009</v>
      </c>
    </row>
    <row r="13" spans="1:4" ht="18.75" customHeight="1" x14ac:dyDescent="0.15">
      <c r="A13" s="39">
        <v>10111</v>
      </c>
      <c r="B13" s="40" t="s">
        <v>53</v>
      </c>
      <c r="C13" s="41">
        <v>638</v>
      </c>
    </row>
    <row r="14" spans="1:4" ht="18.75" customHeight="1" x14ac:dyDescent="0.15">
      <c r="A14" s="39">
        <v>10112</v>
      </c>
      <c r="B14" s="40" t="s">
        <v>54</v>
      </c>
      <c r="C14" s="41">
        <v>374</v>
      </c>
    </row>
    <row r="15" spans="1:4" ht="18.75" customHeight="1" x14ac:dyDescent="0.15">
      <c r="A15" s="39">
        <v>10113</v>
      </c>
      <c r="B15" s="40" t="s">
        <v>55</v>
      </c>
      <c r="C15" s="41">
        <v>517</v>
      </c>
    </row>
    <row r="16" spans="1:4" ht="18.75" customHeight="1" x14ac:dyDescent="0.15">
      <c r="A16" s="39">
        <v>10114</v>
      </c>
      <c r="B16" s="40" t="s">
        <v>56</v>
      </c>
      <c r="C16" s="41">
        <v>1</v>
      </c>
    </row>
    <row r="17" spans="1:5" ht="18.75" customHeight="1" x14ac:dyDescent="0.15">
      <c r="A17" s="39">
        <v>10118</v>
      </c>
      <c r="B17" s="40" t="s">
        <v>57</v>
      </c>
      <c r="C17" s="41">
        <v>500</v>
      </c>
    </row>
    <row r="18" spans="1:5" ht="18.75" customHeight="1" x14ac:dyDescent="0.15">
      <c r="A18" s="39">
        <v>10119</v>
      </c>
      <c r="B18" s="40" t="s">
        <v>58</v>
      </c>
      <c r="C18" s="41">
        <v>0</v>
      </c>
    </row>
    <row r="19" spans="1:5" ht="18.75" customHeight="1" x14ac:dyDescent="0.15">
      <c r="A19" s="39">
        <v>10121</v>
      </c>
      <c r="B19" s="40" t="s">
        <v>59</v>
      </c>
      <c r="C19" s="41">
        <v>16</v>
      </c>
    </row>
    <row r="20" spans="1:5" ht="18.75" customHeight="1" x14ac:dyDescent="0.15">
      <c r="A20" s="39">
        <v>10199</v>
      </c>
      <c r="B20" s="40" t="s">
        <v>60</v>
      </c>
      <c r="C20" s="41"/>
    </row>
    <row r="21" spans="1:5" ht="18.75" customHeight="1" x14ac:dyDescent="0.15">
      <c r="A21" s="32">
        <v>103</v>
      </c>
      <c r="B21" s="36" t="s">
        <v>9</v>
      </c>
      <c r="C21" s="38">
        <f>SUM(C22:C30)-C23</f>
        <v>1102</v>
      </c>
    </row>
    <row r="22" spans="1:5" ht="18.75" customHeight="1" x14ac:dyDescent="0.15">
      <c r="A22" s="39">
        <v>10302</v>
      </c>
      <c r="B22" s="40" t="s">
        <v>61</v>
      </c>
      <c r="C22" s="41">
        <f>C23</f>
        <v>252</v>
      </c>
    </row>
    <row r="23" spans="1:5" s="28" customFormat="1" ht="18.75" customHeight="1" x14ac:dyDescent="0.15">
      <c r="A23" s="39">
        <v>1030203</v>
      </c>
      <c r="B23" s="42" t="s">
        <v>62</v>
      </c>
      <c r="C23" s="41">
        <v>252</v>
      </c>
    </row>
    <row r="24" spans="1:5" ht="18.75" customHeight="1" x14ac:dyDescent="0.15">
      <c r="A24" s="39">
        <v>10304</v>
      </c>
      <c r="B24" s="40" t="s">
        <v>63</v>
      </c>
      <c r="C24" s="43">
        <v>120</v>
      </c>
    </row>
    <row r="25" spans="1:5" ht="18.75" customHeight="1" x14ac:dyDescent="0.15">
      <c r="A25" s="39">
        <v>10305</v>
      </c>
      <c r="B25" s="40" t="s">
        <v>64</v>
      </c>
      <c r="C25" s="43">
        <v>130</v>
      </c>
    </row>
    <row r="26" spans="1:5" ht="18.75" customHeight="1" x14ac:dyDescent="0.15">
      <c r="A26" s="39">
        <v>10306</v>
      </c>
      <c r="B26" s="40" t="s">
        <v>65</v>
      </c>
      <c r="C26" s="41"/>
    </row>
    <row r="27" spans="1:5" ht="18.75" customHeight="1" x14ac:dyDescent="0.15">
      <c r="A27" s="39">
        <v>10307</v>
      </c>
      <c r="B27" s="40" t="s">
        <v>66</v>
      </c>
      <c r="C27" s="43">
        <v>600</v>
      </c>
    </row>
    <row r="28" spans="1:5" ht="18.75" customHeight="1" x14ac:dyDescent="0.15">
      <c r="A28" s="39">
        <v>10308</v>
      </c>
      <c r="B28" s="40" t="s">
        <v>67</v>
      </c>
      <c r="C28" s="43"/>
    </row>
    <row r="29" spans="1:5" ht="18.75" customHeight="1" x14ac:dyDescent="0.15">
      <c r="A29" s="39">
        <v>10309</v>
      </c>
      <c r="B29" s="40" t="s">
        <v>68</v>
      </c>
      <c r="C29" s="43"/>
    </row>
    <row r="30" spans="1:5" ht="18.75" customHeight="1" x14ac:dyDescent="0.15">
      <c r="A30" s="39">
        <v>10399</v>
      </c>
      <c r="B30" s="40" t="s">
        <v>69</v>
      </c>
      <c r="C30" s="43"/>
    </row>
    <row r="31" spans="1:5" ht="18.75" customHeight="1" x14ac:dyDescent="0.15">
      <c r="A31" s="39"/>
      <c r="B31" s="40"/>
      <c r="C31" s="43"/>
    </row>
    <row r="32" spans="1:5" ht="18.75" customHeight="1" x14ac:dyDescent="0.15">
      <c r="A32" s="32" t="s">
        <v>11</v>
      </c>
      <c r="B32" s="36"/>
      <c r="C32" s="37">
        <f>C33+C39+C60+C61</f>
        <v>6805</v>
      </c>
      <c r="E32" s="44"/>
    </row>
    <row r="33" spans="1:4" ht="18.75" customHeight="1" x14ac:dyDescent="0.15">
      <c r="A33" s="32">
        <v>11001</v>
      </c>
      <c r="B33" s="36" t="s">
        <v>13</v>
      </c>
      <c r="C33" s="37">
        <f>SUM(C34:C38)</f>
        <v>134</v>
      </c>
    </row>
    <row r="34" spans="1:4" ht="18.75" hidden="1" customHeight="1" x14ac:dyDescent="0.15">
      <c r="A34" s="39">
        <v>1100102</v>
      </c>
      <c r="B34" s="42" t="s">
        <v>70</v>
      </c>
      <c r="C34" s="43"/>
    </row>
    <row r="35" spans="1:4" ht="18.75" hidden="1" customHeight="1" x14ac:dyDescent="0.15">
      <c r="A35" s="39">
        <v>1100103</v>
      </c>
      <c r="B35" s="42" t="s">
        <v>71</v>
      </c>
      <c r="C35" s="43"/>
    </row>
    <row r="36" spans="1:4" ht="18.75" hidden="1" customHeight="1" x14ac:dyDescent="0.15">
      <c r="A36" s="39">
        <v>1100104</v>
      </c>
      <c r="B36" s="42" t="s">
        <v>72</v>
      </c>
      <c r="C36" s="43"/>
    </row>
    <row r="37" spans="1:4" ht="18.75" hidden="1" customHeight="1" x14ac:dyDescent="0.15">
      <c r="A37" s="39">
        <v>1100106</v>
      </c>
      <c r="B37" s="42" t="s">
        <v>73</v>
      </c>
      <c r="C37" s="43"/>
    </row>
    <row r="38" spans="1:4" ht="18.75" customHeight="1" x14ac:dyDescent="0.15">
      <c r="A38" s="45">
        <v>1100199</v>
      </c>
      <c r="B38" s="45" t="s">
        <v>74</v>
      </c>
      <c r="C38" s="41">
        <v>134</v>
      </c>
      <c r="D38" s="29" t="s">
        <v>75</v>
      </c>
    </row>
    <row r="39" spans="1:4" ht="18.75" customHeight="1" x14ac:dyDescent="0.15">
      <c r="A39" s="32">
        <v>11002</v>
      </c>
      <c r="B39" s="36" t="s">
        <v>15</v>
      </c>
      <c r="C39" s="37">
        <f>SUM(C40:C59)</f>
        <v>79</v>
      </c>
      <c r="D39" s="29" t="s">
        <v>76</v>
      </c>
    </row>
    <row r="40" spans="1:4" ht="18.75" hidden="1" customHeight="1" x14ac:dyDescent="0.15">
      <c r="A40" s="39">
        <v>1100202</v>
      </c>
      <c r="B40" s="42" t="s">
        <v>77</v>
      </c>
      <c r="C40" s="43"/>
    </row>
    <row r="41" spans="1:4" ht="18.75" hidden="1" customHeight="1" x14ac:dyDescent="0.15">
      <c r="A41" s="39">
        <v>1100207</v>
      </c>
      <c r="B41" s="42" t="s">
        <v>78</v>
      </c>
      <c r="C41" s="43"/>
    </row>
    <row r="42" spans="1:4" ht="18.75" hidden="1" customHeight="1" x14ac:dyDescent="0.15">
      <c r="A42" s="46">
        <v>1100208</v>
      </c>
      <c r="B42" s="47" t="s">
        <v>79</v>
      </c>
      <c r="C42" s="43"/>
    </row>
    <row r="43" spans="1:4" ht="18.75" hidden="1" customHeight="1" x14ac:dyDescent="0.15">
      <c r="A43" s="45">
        <v>1100214</v>
      </c>
      <c r="B43" s="48" t="s">
        <v>80</v>
      </c>
      <c r="C43" s="43"/>
    </row>
    <row r="44" spans="1:4" ht="18.75" hidden="1" customHeight="1" x14ac:dyDescent="0.15">
      <c r="A44" s="45">
        <v>1100221</v>
      </c>
      <c r="B44" s="48" t="s">
        <v>81</v>
      </c>
      <c r="C44" s="43"/>
    </row>
    <row r="45" spans="1:4" ht="18.75" hidden="1" customHeight="1" x14ac:dyDescent="0.15">
      <c r="A45" s="45">
        <v>1100222</v>
      </c>
      <c r="B45" s="48" t="s">
        <v>82</v>
      </c>
      <c r="C45" s="43"/>
    </row>
    <row r="46" spans="1:4" ht="18.75" hidden="1" customHeight="1" x14ac:dyDescent="0.15">
      <c r="A46" s="45">
        <v>1100223</v>
      </c>
      <c r="B46" s="48" t="s">
        <v>83</v>
      </c>
      <c r="C46" s="43"/>
    </row>
    <row r="47" spans="1:4" ht="18.75" hidden="1" customHeight="1" x14ac:dyDescent="0.15">
      <c r="A47" s="45">
        <v>1100224</v>
      </c>
      <c r="B47" s="48" t="s">
        <v>84</v>
      </c>
      <c r="C47" s="43"/>
    </row>
    <row r="48" spans="1:4" ht="18.75" customHeight="1" x14ac:dyDescent="0.15">
      <c r="A48" s="45">
        <v>1100227</v>
      </c>
      <c r="B48" s="48" t="s">
        <v>85</v>
      </c>
      <c r="C48" s="41">
        <v>79</v>
      </c>
      <c r="D48" s="28" t="s">
        <v>86</v>
      </c>
    </row>
    <row r="49" spans="1:4" ht="18.75" hidden="1" customHeight="1" x14ac:dyDescent="0.15">
      <c r="A49" s="45">
        <v>1100231</v>
      </c>
      <c r="B49" s="48" t="s">
        <v>87</v>
      </c>
      <c r="C49" s="43"/>
    </row>
    <row r="50" spans="1:4" ht="18.75" hidden="1" customHeight="1" x14ac:dyDescent="0.15">
      <c r="A50" s="45">
        <v>1100244</v>
      </c>
      <c r="B50" s="48" t="s">
        <v>88</v>
      </c>
      <c r="C50" s="43"/>
    </row>
    <row r="51" spans="1:4" ht="18.75" hidden="1" customHeight="1" x14ac:dyDescent="0.15">
      <c r="A51" s="45">
        <v>1100245</v>
      </c>
      <c r="B51" s="48" t="s">
        <v>89</v>
      </c>
      <c r="C51" s="43"/>
    </row>
    <row r="52" spans="1:4" ht="18.75" hidden="1" customHeight="1" x14ac:dyDescent="0.15">
      <c r="A52" s="45">
        <v>1100247</v>
      </c>
      <c r="B52" s="48" t="s">
        <v>90</v>
      </c>
      <c r="C52" s="43"/>
    </row>
    <row r="53" spans="1:4" ht="18.75" hidden="1" customHeight="1" x14ac:dyDescent="0.15">
      <c r="A53" s="45">
        <v>1100248</v>
      </c>
      <c r="B53" s="48" t="s">
        <v>91</v>
      </c>
      <c r="C53" s="43"/>
    </row>
    <row r="54" spans="1:4" ht="18.75" hidden="1" customHeight="1" x14ac:dyDescent="0.15">
      <c r="A54" s="45">
        <v>1100249</v>
      </c>
      <c r="B54" s="48" t="s">
        <v>92</v>
      </c>
      <c r="C54" s="43"/>
    </row>
    <row r="55" spans="1:4" ht="18.75" hidden="1" customHeight="1" x14ac:dyDescent="0.15">
      <c r="A55" s="45">
        <v>1100250</v>
      </c>
      <c r="B55" s="48" t="s">
        <v>93</v>
      </c>
      <c r="C55" s="43"/>
    </row>
    <row r="56" spans="1:4" ht="18.75" hidden="1" customHeight="1" x14ac:dyDescent="0.15">
      <c r="A56" s="45">
        <v>1100252</v>
      </c>
      <c r="B56" s="48" t="s">
        <v>94</v>
      </c>
      <c r="C56" s="43"/>
    </row>
    <row r="57" spans="1:4" ht="18.75" hidden="1" customHeight="1" x14ac:dyDescent="0.15">
      <c r="A57" s="45">
        <v>1100253</v>
      </c>
      <c r="B57" s="48" t="s">
        <v>95</v>
      </c>
      <c r="C57" s="43"/>
    </row>
    <row r="58" spans="1:4" ht="18.75" hidden="1" customHeight="1" x14ac:dyDescent="0.15">
      <c r="A58" s="45">
        <v>1100258</v>
      </c>
      <c r="B58" s="48" t="s">
        <v>96</v>
      </c>
      <c r="C58" s="18"/>
    </row>
    <row r="59" spans="1:4" ht="18.75" hidden="1" customHeight="1" x14ac:dyDescent="0.15">
      <c r="A59" s="45">
        <v>1100299</v>
      </c>
      <c r="B59" s="48" t="s">
        <v>97</v>
      </c>
      <c r="C59" s="18"/>
      <c r="D59" s="29" t="s">
        <v>98</v>
      </c>
    </row>
    <row r="60" spans="1:4" ht="18.75" customHeight="1" x14ac:dyDescent="0.15">
      <c r="A60" s="49">
        <v>11003</v>
      </c>
      <c r="B60" s="49" t="s">
        <v>17</v>
      </c>
      <c r="C60" s="37"/>
      <c r="D60" s="29" t="s">
        <v>99</v>
      </c>
    </row>
    <row r="61" spans="1:4" ht="18.75" customHeight="1" x14ac:dyDescent="0.15">
      <c r="A61" s="50">
        <v>11004</v>
      </c>
      <c r="B61" s="50" t="s">
        <v>19</v>
      </c>
      <c r="C61" s="37">
        <f>SUM(C62:C67)</f>
        <v>6592</v>
      </c>
    </row>
    <row r="62" spans="1:4" ht="18.75" hidden="1" customHeight="1" x14ac:dyDescent="0.15">
      <c r="A62" s="51">
        <v>1100401</v>
      </c>
      <c r="B62" s="51" t="s">
        <v>100</v>
      </c>
      <c r="C62" s="37"/>
    </row>
    <row r="63" spans="1:4" ht="18.75" hidden="1" customHeight="1" x14ac:dyDescent="0.15">
      <c r="A63" s="51">
        <v>1100402</v>
      </c>
      <c r="B63" s="51" t="s">
        <v>101</v>
      </c>
      <c r="C63" s="37"/>
    </row>
    <row r="64" spans="1:4" ht="18.75" customHeight="1" x14ac:dyDescent="0.15">
      <c r="A64" s="51">
        <v>1100403</v>
      </c>
      <c r="B64" s="51" t="s">
        <v>102</v>
      </c>
      <c r="C64" s="43">
        <v>259</v>
      </c>
    </row>
    <row r="65" spans="1:3" ht="18.75" hidden="1" customHeight="1" x14ac:dyDescent="0.15">
      <c r="A65" s="51">
        <v>1100404</v>
      </c>
      <c r="B65" s="51" t="s">
        <v>81</v>
      </c>
      <c r="C65" s="37"/>
    </row>
    <row r="66" spans="1:3" ht="18.75" hidden="1" customHeight="1" x14ac:dyDescent="0.15">
      <c r="A66" s="51">
        <v>1100405</v>
      </c>
      <c r="B66" s="51" t="s">
        <v>97</v>
      </c>
      <c r="C66" s="37"/>
    </row>
    <row r="67" spans="1:3" ht="18.75" customHeight="1" x14ac:dyDescent="0.15">
      <c r="A67" s="51">
        <v>1100499</v>
      </c>
      <c r="B67" s="51" t="s">
        <v>103</v>
      </c>
      <c r="C67" s="18">
        <v>6333</v>
      </c>
    </row>
    <row r="68" spans="1:3" ht="18.75" customHeight="1" x14ac:dyDescent="0.15">
      <c r="A68" s="49" t="s">
        <v>21</v>
      </c>
      <c r="B68" s="49"/>
      <c r="C68" s="33">
        <f>C69</f>
        <v>0</v>
      </c>
    </row>
    <row r="69" spans="1:3" ht="18.75" customHeight="1" x14ac:dyDescent="0.15">
      <c r="A69" s="49">
        <v>1101101</v>
      </c>
      <c r="B69" s="52" t="s">
        <v>104</v>
      </c>
      <c r="C69" s="37"/>
    </row>
    <row r="70" spans="1:3" ht="18.75" customHeight="1" x14ac:dyDescent="0.15">
      <c r="A70" s="45">
        <v>110110101</v>
      </c>
      <c r="B70" s="53" t="s">
        <v>105</v>
      </c>
      <c r="C70" s="43"/>
    </row>
    <row r="71" spans="1:3" ht="18.75" customHeight="1" x14ac:dyDescent="0.15">
      <c r="A71" s="49" t="s">
        <v>23</v>
      </c>
      <c r="B71" s="54"/>
      <c r="C71" s="33">
        <f>C72</f>
        <v>0</v>
      </c>
    </row>
    <row r="72" spans="1:3" ht="18.75" customHeight="1" x14ac:dyDescent="0.15">
      <c r="A72" s="49">
        <v>11008</v>
      </c>
      <c r="B72" s="55" t="s">
        <v>106</v>
      </c>
      <c r="C72" s="43"/>
    </row>
    <row r="73" spans="1:3" ht="18.75" customHeight="1" x14ac:dyDescent="0.15">
      <c r="A73" s="32" t="s">
        <v>25</v>
      </c>
      <c r="B73" s="36"/>
      <c r="C73" s="33">
        <f>C74</f>
        <v>0</v>
      </c>
    </row>
    <row r="74" spans="1:3" ht="18.75" customHeight="1" x14ac:dyDescent="0.15">
      <c r="A74" s="32">
        <v>1100901</v>
      </c>
      <c r="B74" s="36" t="s">
        <v>107</v>
      </c>
      <c r="C74" s="33">
        <f>C75+C76</f>
        <v>0</v>
      </c>
    </row>
    <row r="75" spans="1:3" ht="18.75" customHeight="1" x14ac:dyDescent="0.15">
      <c r="A75" s="39">
        <v>110090102</v>
      </c>
      <c r="B75" s="40" t="s">
        <v>108</v>
      </c>
      <c r="C75" s="43"/>
    </row>
    <row r="76" spans="1:3" ht="18.75" customHeight="1" x14ac:dyDescent="0.15">
      <c r="A76" s="39">
        <v>110090199</v>
      </c>
      <c r="B76" s="40" t="s">
        <v>109</v>
      </c>
      <c r="C76" s="43"/>
    </row>
    <row r="77" spans="1:3" ht="18.75" customHeight="1" x14ac:dyDescent="0.15">
      <c r="A77" s="115" t="s">
        <v>27</v>
      </c>
      <c r="B77" s="116"/>
      <c r="C77" s="33">
        <f>C78</f>
        <v>0</v>
      </c>
    </row>
    <row r="78" spans="1:3" ht="18.75" customHeight="1" x14ac:dyDescent="0.15">
      <c r="A78" s="39">
        <v>11015</v>
      </c>
      <c r="B78" s="40" t="s">
        <v>110</v>
      </c>
      <c r="C78" s="43"/>
    </row>
    <row r="79" spans="1:3" ht="18.75" customHeight="1" x14ac:dyDescent="0.15">
      <c r="A79" s="117" t="s">
        <v>111</v>
      </c>
      <c r="B79" s="117"/>
      <c r="C79" s="37">
        <f>C5+C32+C68+C71+C73+C77</f>
        <v>17650</v>
      </c>
    </row>
  </sheetData>
  <autoFilter ref="A5:D79" xr:uid="{00000000-0009-0000-0000-000001000000}"/>
  <mergeCells count="3">
    <mergeCell ref="A2:C2"/>
    <mergeCell ref="A77:B77"/>
    <mergeCell ref="A79:B79"/>
  </mergeCells>
  <phoneticPr fontId="21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339"/>
  <sheetViews>
    <sheetView showZeros="0" view="pageBreakPreview" zoomScale="40" zoomScaleNormal="100" zoomScaleSheetLayoutView="40" workbookViewId="0">
      <pane ySplit="5" topLeftCell="A740" activePane="bottomLeft" state="frozen"/>
      <selection activeCell="T1306" sqref="T1306"/>
      <selection pane="bottomLeft" activeCell="H1329" sqref="H1329"/>
    </sheetView>
  </sheetViews>
  <sheetFormatPr defaultColWidth="9" defaultRowHeight="13.5" x14ac:dyDescent="0.15"/>
  <cols>
    <col min="1" max="1" width="12.5" style="79" customWidth="1"/>
    <col min="2" max="2" width="45.625" style="79" customWidth="1"/>
    <col min="3" max="3" width="22.875" style="79" customWidth="1"/>
    <col min="4" max="4" width="9.125" style="79" customWidth="1"/>
    <col min="5" max="5" width="9" style="79"/>
    <col min="6" max="6" width="9" style="89"/>
    <col min="7" max="16384" width="9" style="79"/>
  </cols>
  <sheetData>
    <row r="1" spans="1:3" x14ac:dyDescent="0.15">
      <c r="A1" s="78"/>
    </row>
    <row r="2" spans="1:3" ht="54.75" customHeight="1" x14ac:dyDescent="0.15">
      <c r="A2" s="121" t="s">
        <v>2412</v>
      </c>
      <c r="B2" s="121"/>
      <c r="C2" s="121"/>
    </row>
    <row r="3" spans="1:3" ht="18.75" customHeight="1" x14ac:dyDescent="0.15">
      <c r="A3" s="122" t="s">
        <v>112</v>
      </c>
      <c r="B3" s="122"/>
      <c r="C3" s="122"/>
    </row>
    <row r="4" spans="1:3" ht="18.75" customHeight="1" x14ac:dyDescent="0.15">
      <c r="C4" s="80" t="s">
        <v>0</v>
      </c>
    </row>
    <row r="5" spans="1:3" ht="30" customHeight="1" x14ac:dyDescent="0.15">
      <c r="A5" s="81" t="s">
        <v>3</v>
      </c>
      <c r="B5" s="81" t="s">
        <v>4</v>
      </c>
      <c r="C5" s="82" t="s">
        <v>2409</v>
      </c>
    </row>
    <row r="6" spans="1:3" ht="20.25" customHeight="1" x14ac:dyDescent="0.15">
      <c r="A6" s="123" t="s">
        <v>6</v>
      </c>
      <c r="B6" s="123"/>
      <c r="C6" s="83">
        <f>C7+C255+C295+C314+C404+C456+C512+C568+C697+C777+C849+C872+C975+C1027+C1090+C1110+C1139+C1149+C1194+C1213+C1258+C1308+C1309+C1314+C1322</f>
        <v>15271</v>
      </c>
    </row>
    <row r="7" spans="1:3" ht="20.25" customHeight="1" x14ac:dyDescent="0.15">
      <c r="A7" s="84" t="s">
        <v>113</v>
      </c>
      <c r="B7" s="85" t="s">
        <v>8</v>
      </c>
      <c r="C7" s="83">
        <f>C8+C20+C29+C39+C50+C61+C72+C80+C89+C102+C111+C122+C134+C141+C149+C155+C162+C169+C176+C183+C190+C198+C204+C210+C217+C252</f>
        <v>1884</v>
      </c>
    </row>
    <row r="8" spans="1:3" ht="20.25" customHeight="1" x14ac:dyDescent="0.15">
      <c r="A8" s="84" t="s">
        <v>114</v>
      </c>
      <c r="B8" s="85" t="s">
        <v>115</v>
      </c>
      <c r="C8" s="83">
        <f>SUM(C9:C19)</f>
        <v>10</v>
      </c>
    </row>
    <row r="9" spans="1:3" ht="20.25" hidden="1" customHeight="1" x14ac:dyDescent="0.15">
      <c r="A9" s="86" t="s">
        <v>116</v>
      </c>
      <c r="B9" s="87" t="s">
        <v>117</v>
      </c>
      <c r="C9" s="88">
        <f>IFERROR(VLOOKUP(A9,Sheet2!A:D,4,0),0)</f>
        <v>0</v>
      </c>
    </row>
    <row r="10" spans="1:3" ht="20.25" hidden="1" customHeight="1" x14ac:dyDescent="0.15">
      <c r="A10" s="86" t="s">
        <v>118</v>
      </c>
      <c r="B10" s="87" t="s">
        <v>119</v>
      </c>
      <c r="C10" s="88">
        <f>IFERROR(VLOOKUP(A10,Sheet2!A:D,4,0),0)</f>
        <v>0</v>
      </c>
    </row>
    <row r="11" spans="1:3" ht="20.25" hidden="1" customHeight="1" x14ac:dyDescent="0.15">
      <c r="A11" s="86" t="s">
        <v>120</v>
      </c>
      <c r="B11" s="87" t="s">
        <v>121</v>
      </c>
      <c r="C11" s="88">
        <f>IFERROR(VLOOKUP(A11,Sheet2!A:D,4,0),0)</f>
        <v>0</v>
      </c>
    </row>
    <row r="12" spans="1:3" ht="20.25" hidden="1" customHeight="1" x14ac:dyDescent="0.15">
      <c r="A12" s="86" t="s">
        <v>122</v>
      </c>
      <c r="B12" s="87" t="s">
        <v>123</v>
      </c>
      <c r="C12" s="88">
        <f>IFERROR(VLOOKUP(A12,Sheet2!A:D,4,0),0)</f>
        <v>0</v>
      </c>
    </row>
    <row r="13" spans="1:3" ht="20.25" hidden="1" customHeight="1" x14ac:dyDescent="0.15">
      <c r="A13" s="86" t="s">
        <v>124</v>
      </c>
      <c r="B13" s="87" t="s">
        <v>125</v>
      </c>
      <c r="C13" s="88">
        <f>IFERROR(VLOOKUP(A13,Sheet2!A:D,4,0),0)</f>
        <v>0</v>
      </c>
    </row>
    <row r="14" spans="1:3" ht="20.25" hidden="1" customHeight="1" x14ac:dyDescent="0.15">
      <c r="A14" s="86" t="s">
        <v>126</v>
      </c>
      <c r="B14" s="87" t="s">
        <v>127</v>
      </c>
      <c r="C14" s="88">
        <f>IFERROR(VLOOKUP(A14,Sheet2!A:D,4,0),0)</f>
        <v>0</v>
      </c>
    </row>
    <row r="15" spans="1:3" ht="20.25" hidden="1" customHeight="1" x14ac:dyDescent="0.15">
      <c r="A15" s="86" t="s">
        <v>128</v>
      </c>
      <c r="B15" s="87" t="s">
        <v>129</v>
      </c>
      <c r="C15" s="88">
        <f>IFERROR(VLOOKUP(A15,Sheet2!A:D,4,0),0)</f>
        <v>0</v>
      </c>
    </row>
    <row r="16" spans="1:3" ht="20.25" hidden="1" customHeight="1" x14ac:dyDescent="0.15">
      <c r="A16" s="86" t="s">
        <v>130</v>
      </c>
      <c r="B16" s="87" t="s">
        <v>131</v>
      </c>
      <c r="C16" s="88">
        <f>IFERROR(VLOOKUP(A16,Sheet2!A:D,4,0),0)</f>
        <v>0</v>
      </c>
    </row>
    <row r="17" spans="1:3" ht="20.25" hidden="1" customHeight="1" x14ac:dyDescent="0.15">
      <c r="A17" s="86" t="s">
        <v>132</v>
      </c>
      <c r="B17" s="87" t="s">
        <v>133</v>
      </c>
      <c r="C17" s="88">
        <f>IFERROR(VLOOKUP(A17,Sheet2!A:D,4,0),0)</f>
        <v>0</v>
      </c>
    </row>
    <row r="18" spans="1:3" ht="20.25" hidden="1" customHeight="1" x14ac:dyDescent="0.15">
      <c r="A18" s="86" t="s">
        <v>134</v>
      </c>
      <c r="B18" s="87" t="s">
        <v>135</v>
      </c>
      <c r="C18" s="88">
        <f>IFERROR(VLOOKUP(A18,Sheet2!A:D,4,0),0)</f>
        <v>0</v>
      </c>
    </row>
    <row r="19" spans="1:3" ht="20.25" customHeight="1" x14ac:dyDescent="0.15">
      <c r="A19" s="86" t="s">
        <v>136</v>
      </c>
      <c r="B19" s="87" t="s">
        <v>137</v>
      </c>
      <c r="C19" s="88">
        <f>IFERROR(VLOOKUP(A19,Sheet2!A:D,4,0),0)</f>
        <v>10</v>
      </c>
    </row>
    <row r="20" spans="1:3" ht="20.25" hidden="1" customHeight="1" x14ac:dyDescent="0.15">
      <c r="A20" s="84" t="s">
        <v>138</v>
      </c>
      <c r="B20" s="85" t="s">
        <v>139</v>
      </c>
      <c r="C20" s="83">
        <f>SUM(C21:C28)</f>
        <v>0</v>
      </c>
    </row>
    <row r="21" spans="1:3" ht="20.25" hidden="1" customHeight="1" x14ac:dyDescent="0.15">
      <c r="A21" s="86" t="s">
        <v>140</v>
      </c>
      <c r="B21" s="87" t="s">
        <v>117</v>
      </c>
      <c r="C21" s="88">
        <f>IFERROR(VLOOKUP(A21,Sheet2!A:D,4,0),0)</f>
        <v>0</v>
      </c>
    </row>
    <row r="22" spans="1:3" ht="20.25" hidden="1" customHeight="1" x14ac:dyDescent="0.15">
      <c r="A22" s="86" t="s">
        <v>141</v>
      </c>
      <c r="B22" s="87" t="s">
        <v>119</v>
      </c>
      <c r="C22" s="88">
        <f>IFERROR(VLOOKUP(A22,Sheet2!A:D,4,0),0)</f>
        <v>0</v>
      </c>
    </row>
    <row r="23" spans="1:3" ht="20.25" hidden="1" customHeight="1" x14ac:dyDescent="0.15">
      <c r="A23" s="86" t="s">
        <v>142</v>
      </c>
      <c r="B23" s="87" t="s">
        <v>121</v>
      </c>
      <c r="C23" s="88">
        <f>IFERROR(VLOOKUP(A23,Sheet2!A:D,4,0),0)</f>
        <v>0</v>
      </c>
    </row>
    <row r="24" spans="1:3" ht="20.25" hidden="1" customHeight="1" x14ac:dyDescent="0.15">
      <c r="A24" s="86" t="s">
        <v>143</v>
      </c>
      <c r="B24" s="87" t="s">
        <v>144</v>
      </c>
      <c r="C24" s="88">
        <f>IFERROR(VLOOKUP(A24,Sheet2!A:D,4,0),0)</f>
        <v>0</v>
      </c>
    </row>
    <row r="25" spans="1:3" ht="20.25" hidden="1" customHeight="1" x14ac:dyDescent="0.15">
      <c r="A25" s="86" t="s">
        <v>145</v>
      </c>
      <c r="B25" s="87" t="s">
        <v>146</v>
      </c>
      <c r="C25" s="88">
        <f>IFERROR(VLOOKUP(A25,Sheet2!A:D,4,0),0)</f>
        <v>0</v>
      </c>
    </row>
    <row r="26" spans="1:3" ht="20.25" hidden="1" customHeight="1" x14ac:dyDescent="0.15">
      <c r="A26" s="86" t="s">
        <v>147</v>
      </c>
      <c r="B26" s="87" t="s">
        <v>148</v>
      </c>
      <c r="C26" s="88">
        <f>IFERROR(VLOOKUP(A26,Sheet2!A:D,4,0),0)</f>
        <v>0</v>
      </c>
    </row>
    <row r="27" spans="1:3" ht="20.25" hidden="1" customHeight="1" x14ac:dyDescent="0.15">
      <c r="A27" s="86" t="s">
        <v>149</v>
      </c>
      <c r="B27" s="87" t="s">
        <v>135</v>
      </c>
      <c r="C27" s="88">
        <f>IFERROR(VLOOKUP(A27,Sheet2!A:D,4,0),0)</f>
        <v>0</v>
      </c>
    </row>
    <row r="28" spans="1:3" ht="20.25" hidden="1" customHeight="1" x14ac:dyDescent="0.15">
      <c r="A28" s="86" t="s">
        <v>150</v>
      </c>
      <c r="B28" s="87" t="s">
        <v>151</v>
      </c>
      <c r="C28" s="88">
        <f>IFERROR(VLOOKUP(A28,Sheet2!A:D,4,0),0)</f>
        <v>0</v>
      </c>
    </row>
    <row r="29" spans="1:3" ht="20.25" customHeight="1" x14ac:dyDescent="0.15">
      <c r="A29" s="84" t="s">
        <v>152</v>
      </c>
      <c r="B29" s="85" t="s">
        <v>153</v>
      </c>
      <c r="C29" s="83">
        <f>SUM(C30:C38)</f>
        <v>1636</v>
      </c>
    </row>
    <row r="30" spans="1:3" ht="20.25" customHeight="1" x14ac:dyDescent="0.15">
      <c r="A30" s="86" t="s">
        <v>154</v>
      </c>
      <c r="B30" s="87" t="s">
        <v>117</v>
      </c>
      <c r="C30" s="88">
        <f>IFERROR(VLOOKUP(A30,Sheet2!A:D,4,0),0)</f>
        <v>1011</v>
      </c>
    </row>
    <row r="31" spans="1:3" ht="20.25" customHeight="1" x14ac:dyDescent="0.15">
      <c r="A31" s="86" t="s">
        <v>155</v>
      </c>
      <c r="B31" s="87" t="s">
        <v>119</v>
      </c>
      <c r="C31" s="88">
        <f>IFERROR(VLOOKUP(A31,Sheet2!A:D,4,0),0)</f>
        <v>60</v>
      </c>
    </row>
    <row r="32" spans="1:3" ht="20.25" hidden="1" customHeight="1" x14ac:dyDescent="0.15">
      <c r="A32" s="86" t="s">
        <v>156</v>
      </c>
      <c r="B32" s="87" t="s">
        <v>121</v>
      </c>
      <c r="C32" s="88">
        <f>IFERROR(VLOOKUP(A32,Sheet2!A:D,4,0),0)</f>
        <v>0</v>
      </c>
    </row>
    <row r="33" spans="1:3" ht="20.25" hidden="1" customHeight="1" x14ac:dyDescent="0.15">
      <c r="A33" s="86" t="s">
        <v>157</v>
      </c>
      <c r="B33" s="87" t="s">
        <v>158</v>
      </c>
      <c r="C33" s="88">
        <f>IFERROR(VLOOKUP(A33,Sheet2!A:D,4,0),0)</f>
        <v>0</v>
      </c>
    </row>
    <row r="34" spans="1:3" ht="20.25" hidden="1" customHeight="1" x14ac:dyDescent="0.15">
      <c r="A34" s="86" t="s">
        <v>159</v>
      </c>
      <c r="B34" s="87" t="s">
        <v>160</v>
      </c>
      <c r="C34" s="88">
        <f>IFERROR(VLOOKUP(A34,Sheet2!A:D,4,0),0)</f>
        <v>0</v>
      </c>
    </row>
    <row r="35" spans="1:3" ht="20.25" hidden="1" customHeight="1" x14ac:dyDescent="0.15">
      <c r="A35" s="86" t="s">
        <v>161</v>
      </c>
      <c r="B35" s="87" t="s">
        <v>162</v>
      </c>
      <c r="C35" s="88">
        <f>IFERROR(VLOOKUP(A35,Sheet2!A:D,4,0),0)</f>
        <v>0</v>
      </c>
    </row>
    <row r="36" spans="1:3" ht="20.25" hidden="1" customHeight="1" x14ac:dyDescent="0.15">
      <c r="A36" s="86" t="s">
        <v>163</v>
      </c>
      <c r="B36" s="87" t="s">
        <v>164</v>
      </c>
      <c r="C36" s="88">
        <f>IFERROR(VLOOKUP(A36,Sheet2!A:D,4,0),0)</f>
        <v>0</v>
      </c>
    </row>
    <row r="37" spans="1:3" ht="20.25" customHeight="1" x14ac:dyDescent="0.15">
      <c r="A37" s="86" t="s">
        <v>165</v>
      </c>
      <c r="B37" s="87" t="s">
        <v>135</v>
      </c>
      <c r="C37" s="88">
        <f>IFERROR(VLOOKUP(A37,Sheet2!A:D,4,0),0)</f>
        <v>511</v>
      </c>
    </row>
    <row r="38" spans="1:3" ht="23.25" customHeight="1" x14ac:dyDescent="0.15">
      <c r="A38" s="86" t="s">
        <v>166</v>
      </c>
      <c r="B38" s="87" t="s">
        <v>167</v>
      </c>
      <c r="C38" s="88">
        <f>IFERROR(VLOOKUP(A38,Sheet2!A:D,4,0),0)</f>
        <v>54</v>
      </c>
    </row>
    <row r="39" spans="1:3" ht="20.25" hidden="1" customHeight="1" x14ac:dyDescent="0.15">
      <c r="A39" s="84" t="s">
        <v>168</v>
      </c>
      <c r="B39" s="85" t="s">
        <v>169</v>
      </c>
      <c r="C39" s="83">
        <f>SUM(C40:C49)</f>
        <v>0</v>
      </c>
    </row>
    <row r="40" spans="1:3" ht="20.25" hidden="1" customHeight="1" x14ac:dyDescent="0.15">
      <c r="A40" s="86" t="s">
        <v>170</v>
      </c>
      <c r="B40" s="87" t="s">
        <v>117</v>
      </c>
      <c r="C40" s="88">
        <f>IFERROR(VLOOKUP(A40,Sheet2!A:D,4,0),0)</f>
        <v>0</v>
      </c>
    </row>
    <row r="41" spans="1:3" ht="20.25" hidden="1" customHeight="1" x14ac:dyDescent="0.15">
      <c r="A41" s="86" t="s">
        <v>171</v>
      </c>
      <c r="B41" s="87" t="s">
        <v>119</v>
      </c>
      <c r="C41" s="88">
        <f>IFERROR(VLOOKUP(A41,Sheet2!A:D,4,0),0)</f>
        <v>0</v>
      </c>
    </row>
    <row r="42" spans="1:3" ht="20.25" hidden="1" customHeight="1" x14ac:dyDescent="0.15">
      <c r="A42" s="86" t="s">
        <v>172</v>
      </c>
      <c r="B42" s="87" t="s">
        <v>121</v>
      </c>
      <c r="C42" s="88">
        <f>IFERROR(VLOOKUP(A42,Sheet2!A:D,4,0),0)</f>
        <v>0</v>
      </c>
    </row>
    <row r="43" spans="1:3" ht="20.25" hidden="1" customHeight="1" x14ac:dyDescent="0.15">
      <c r="A43" s="86" t="s">
        <v>173</v>
      </c>
      <c r="B43" s="87" t="s">
        <v>174</v>
      </c>
      <c r="C43" s="88">
        <f>IFERROR(VLOOKUP(A43,Sheet2!A:D,4,0),0)</f>
        <v>0</v>
      </c>
    </row>
    <row r="44" spans="1:3" ht="20.25" hidden="1" customHeight="1" x14ac:dyDescent="0.15">
      <c r="A44" s="86" t="s">
        <v>175</v>
      </c>
      <c r="B44" s="87" t="s">
        <v>176</v>
      </c>
      <c r="C44" s="88">
        <f>IFERROR(VLOOKUP(A44,Sheet2!A:D,4,0),0)</f>
        <v>0</v>
      </c>
    </row>
    <row r="45" spans="1:3" ht="20.25" hidden="1" customHeight="1" x14ac:dyDescent="0.15">
      <c r="A45" s="86" t="s">
        <v>177</v>
      </c>
      <c r="B45" s="87" t="s">
        <v>178</v>
      </c>
      <c r="C45" s="88">
        <f>IFERROR(VLOOKUP(A45,Sheet2!A:D,4,0),0)</f>
        <v>0</v>
      </c>
    </row>
    <row r="46" spans="1:3" ht="20.25" hidden="1" customHeight="1" x14ac:dyDescent="0.15">
      <c r="A46" s="86" t="s">
        <v>179</v>
      </c>
      <c r="B46" s="87" t="s">
        <v>180</v>
      </c>
      <c r="C46" s="88">
        <f>IFERROR(VLOOKUP(A46,Sheet2!A:D,4,0),0)</f>
        <v>0</v>
      </c>
    </row>
    <row r="47" spans="1:3" ht="20.25" hidden="1" customHeight="1" x14ac:dyDescent="0.15">
      <c r="A47" s="86" t="s">
        <v>181</v>
      </c>
      <c r="B47" s="87" t="s">
        <v>182</v>
      </c>
      <c r="C47" s="88">
        <f>IFERROR(VLOOKUP(A47,Sheet2!A:D,4,0),0)</f>
        <v>0</v>
      </c>
    </row>
    <row r="48" spans="1:3" ht="20.25" hidden="1" customHeight="1" x14ac:dyDescent="0.15">
      <c r="A48" s="86" t="s">
        <v>183</v>
      </c>
      <c r="B48" s="87" t="s">
        <v>135</v>
      </c>
      <c r="C48" s="88">
        <f>IFERROR(VLOOKUP(A48,Sheet2!A:D,4,0),0)</f>
        <v>0</v>
      </c>
    </row>
    <row r="49" spans="1:3" ht="20.25" hidden="1" customHeight="1" x14ac:dyDescent="0.15">
      <c r="A49" s="86" t="s">
        <v>184</v>
      </c>
      <c r="B49" s="87" t="s">
        <v>185</v>
      </c>
      <c r="C49" s="88">
        <f>IFERROR(VLOOKUP(A49,Sheet2!A:D,4,0),0)</f>
        <v>0</v>
      </c>
    </row>
    <row r="50" spans="1:3" ht="20.25" hidden="1" customHeight="1" x14ac:dyDescent="0.15">
      <c r="A50" s="84" t="s">
        <v>186</v>
      </c>
      <c r="B50" s="85" t="s">
        <v>187</v>
      </c>
      <c r="C50" s="83">
        <f>SUM(C51:C60)</f>
        <v>0</v>
      </c>
    </row>
    <row r="51" spans="1:3" ht="20.25" hidden="1" customHeight="1" x14ac:dyDescent="0.15">
      <c r="A51" s="86" t="s">
        <v>188</v>
      </c>
      <c r="B51" s="87" t="s">
        <v>117</v>
      </c>
      <c r="C51" s="88">
        <f>IFERROR(VLOOKUP(A51,Sheet2!A:D,4,0),0)</f>
        <v>0</v>
      </c>
    </row>
    <row r="52" spans="1:3" ht="20.25" hidden="1" customHeight="1" x14ac:dyDescent="0.15">
      <c r="A52" s="86" t="s">
        <v>189</v>
      </c>
      <c r="B52" s="87" t="s">
        <v>119</v>
      </c>
      <c r="C52" s="88">
        <f>IFERROR(VLOOKUP(A52,Sheet2!A:D,4,0),0)</f>
        <v>0</v>
      </c>
    </row>
    <row r="53" spans="1:3" ht="20.25" hidden="1" customHeight="1" x14ac:dyDescent="0.15">
      <c r="A53" s="86" t="s">
        <v>190</v>
      </c>
      <c r="B53" s="87" t="s">
        <v>121</v>
      </c>
      <c r="C53" s="88">
        <f>IFERROR(VLOOKUP(A53,Sheet2!A:D,4,0),0)</f>
        <v>0</v>
      </c>
    </row>
    <row r="54" spans="1:3" ht="20.25" hidden="1" customHeight="1" x14ac:dyDescent="0.15">
      <c r="A54" s="86" t="s">
        <v>191</v>
      </c>
      <c r="B54" s="87" t="s">
        <v>192</v>
      </c>
      <c r="C54" s="88">
        <f>IFERROR(VLOOKUP(A54,Sheet2!A:D,4,0),0)</f>
        <v>0</v>
      </c>
    </row>
    <row r="55" spans="1:3" ht="20.25" hidden="1" customHeight="1" x14ac:dyDescent="0.15">
      <c r="A55" s="86" t="s">
        <v>193</v>
      </c>
      <c r="B55" s="87" t="s">
        <v>194</v>
      </c>
      <c r="C55" s="88">
        <f>IFERROR(VLOOKUP(A55,Sheet2!A:D,4,0),0)</f>
        <v>0</v>
      </c>
    </row>
    <row r="56" spans="1:3" ht="20.25" hidden="1" customHeight="1" x14ac:dyDescent="0.15">
      <c r="A56" s="86" t="s">
        <v>195</v>
      </c>
      <c r="B56" s="87" t="s">
        <v>196</v>
      </c>
      <c r="C56" s="88">
        <f>IFERROR(VLOOKUP(A56,Sheet2!A:D,4,0),0)</f>
        <v>0</v>
      </c>
    </row>
    <row r="57" spans="1:3" ht="20.25" hidden="1" customHeight="1" x14ac:dyDescent="0.15">
      <c r="A57" s="86" t="s">
        <v>197</v>
      </c>
      <c r="B57" s="87" t="s">
        <v>198</v>
      </c>
      <c r="C57" s="88">
        <f>IFERROR(VLOOKUP(A57,Sheet2!A:D,4,0),0)</f>
        <v>0</v>
      </c>
    </row>
    <row r="58" spans="1:3" ht="20.25" hidden="1" customHeight="1" x14ac:dyDescent="0.15">
      <c r="A58" s="86" t="s">
        <v>199</v>
      </c>
      <c r="B58" s="87" t="s">
        <v>200</v>
      </c>
      <c r="C58" s="88">
        <f>IFERROR(VLOOKUP(A58,Sheet2!A:D,4,0),0)</f>
        <v>0</v>
      </c>
    </row>
    <row r="59" spans="1:3" ht="20.25" hidden="1" customHeight="1" x14ac:dyDescent="0.15">
      <c r="A59" s="86" t="s">
        <v>201</v>
      </c>
      <c r="B59" s="87" t="s">
        <v>135</v>
      </c>
      <c r="C59" s="88">
        <f>IFERROR(VLOOKUP(A59,Sheet2!A:D,4,0),0)</f>
        <v>0</v>
      </c>
    </row>
    <row r="60" spans="1:3" ht="20.25" hidden="1" customHeight="1" x14ac:dyDescent="0.15">
      <c r="A60" s="86" t="s">
        <v>202</v>
      </c>
      <c r="B60" s="87" t="s">
        <v>203</v>
      </c>
      <c r="C60" s="88">
        <f>IFERROR(VLOOKUP(A60,Sheet2!A:D,4,0),0)</f>
        <v>0</v>
      </c>
    </row>
    <row r="61" spans="1:3" ht="20.25" customHeight="1" x14ac:dyDescent="0.15">
      <c r="A61" s="84" t="s">
        <v>204</v>
      </c>
      <c r="B61" s="85" t="s">
        <v>205</v>
      </c>
      <c r="C61" s="83">
        <f>SUM(C62:C71)</f>
        <v>119</v>
      </c>
    </row>
    <row r="62" spans="1:3" ht="20.25" customHeight="1" x14ac:dyDescent="0.15">
      <c r="A62" s="86" t="s">
        <v>206</v>
      </c>
      <c r="B62" s="87" t="s">
        <v>117</v>
      </c>
      <c r="C62" s="88">
        <f>IFERROR(VLOOKUP(A62,Sheet2!A:D,4,0),0)</f>
        <v>114</v>
      </c>
    </row>
    <row r="63" spans="1:3" ht="20.25" hidden="1" customHeight="1" x14ac:dyDescent="0.15">
      <c r="A63" s="86" t="s">
        <v>207</v>
      </c>
      <c r="B63" s="87" t="s">
        <v>119</v>
      </c>
      <c r="C63" s="88">
        <f>IFERROR(VLOOKUP(A63,Sheet2!A:D,4,0),0)</f>
        <v>0</v>
      </c>
    </row>
    <row r="64" spans="1:3" ht="20.25" hidden="1" customHeight="1" x14ac:dyDescent="0.15">
      <c r="A64" s="86" t="s">
        <v>208</v>
      </c>
      <c r="B64" s="87" t="s">
        <v>121</v>
      </c>
      <c r="C64" s="88">
        <f>IFERROR(VLOOKUP(A64,Sheet2!A:D,4,0),0)</f>
        <v>0</v>
      </c>
    </row>
    <row r="65" spans="1:3" ht="20.25" hidden="1" customHeight="1" x14ac:dyDescent="0.15">
      <c r="A65" s="86" t="s">
        <v>209</v>
      </c>
      <c r="B65" s="87" t="s">
        <v>210</v>
      </c>
      <c r="C65" s="88">
        <f>IFERROR(VLOOKUP(A65,Sheet2!A:D,4,0),0)</f>
        <v>0</v>
      </c>
    </row>
    <row r="66" spans="1:3" ht="20.25" hidden="1" customHeight="1" x14ac:dyDescent="0.15">
      <c r="A66" s="86" t="s">
        <v>211</v>
      </c>
      <c r="B66" s="87" t="s">
        <v>212</v>
      </c>
      <c r="C66" s="88">
        <f>IFERROR(VLOOKUP(A66,Sheet2!A:D,4,0),0)</f>
        <v>0</v>
      </c>
    </row>
    <row r="67" spans="1:3" ht="20.25" hidden="1" customHeight="1" x14ac:dyDescent="0.15">
      <c r="A67" s="86" t="s">
        <v>213</v>
      </c>
      <c r="B67" s="87" t="s">
        <v>214</v>
      </c>
      <c r="C67" s="88">
        <f>IFERROR(VLOOKUP(A67,Sheet2!A:D,4,0),0)</f>
        <v>0</v>
      </c>
    </row>
    <row r="68" spans="1:3" ht="20.25" hidden="1" customHeight="1" x14ac:dyDescent="0.15">
      <c r="A68" s="86" t="s">
        <v>215</v>
      </c>
      <c r="B68" s="87" t="s">
        <v>216</v>
      </c>
      <c r="C68" s="88">
        <f>IFERROR(VLOOKUP(A68,Sheet2!A:D,4,0),0)</f>
        <v>0</v>
      </c>
    </row>
    <row r="69" spans="1:3" ht="20.25" hidden="1" customHeight="1" x14ac:dyDescent="0.15">
      <c r="A69" s="86" t="s">
        <v>217</v>
      </c>
      <c r="B69" s="87" t="s">
        <v>218</v>
      </c>
      <c r="C69" s="88">
        <f>IFERROR(VLOOKUP(A69,Sheet2!A:D,4,0),0)</f>
        <v>0</v>
      </c>
    </row>
    <row r="70" spans="1:3" ht="20.25" hidden="1" customHeight="1" x14ac:dyDescent="0.15">
      <c r="A70" s="86" t="s">
        <v>219</v>
      </c>
      <c r="B70" s="87" t="s">
        <v>135</v>
      </c>
      <c r="C70" s="88">
        <f>IFERROR(VLOOKUP(A70,Sheet2!A:D,4,0),0)</f>
        <v>0</v>
      </c>
    </row>
    <row r="71" spans="1:3" ht="20.25" customHeight="1" x14ac:dyDescent="0.15">
      <c r="A71" s="86" t="s">
        <v>220</v>
      </c>
      <c r="B71" s="87" t="s">
        <v>221</v>
      </c>
      <c r="C71" s="88">
        <f>IFERROR(VLOOKUP(A71,Sheet2!A:D,4,0),0)</f>
        <v>5</v>
      </c>
    </row>
    <row r="72" spans="1:3" ht="20.25" hidden="1" customHeight="1" x14ac:dyDescent="0.15">
      <c r="A72" s="84" t="s">
        <v>222</v>
      </c>
      <c r="B72" s="85" t="s">
        <v>223</v>
      </c>
      <c r="C72" s="83">
        <f>SUM(C73:C79)</f>
        <v>0</v>
      </c>
    </row>
    <row r="73" spans="1:3" ht="20.25" hidden="1" customHeight="1" x14ac:dyDescent="0.15">
      <c r="A73" s="86" t="s">
        <v>224</v>
      </c>
      <c r="B73" s="87" t="s">
        <v>117</v>
      </c>
      <c r="C73" s="88">
        <f>IFERROR(VLOOKUP(A73,Sheet2!A:D,4,0),0)</f>
        <v>0</v>
      </c>
    </row>
    <row r="74" spans="1:3" ht="20.25" hidden="1" customHeight="1" x14ac:dyDescent="0.15">
      <c r="A74" s="86" t="s">
        <v>225</v>
      </c>
      <c r="B74" s="87" t="s">
        <v>119</v>
      </c>
      <c r="C74" s="88">
        <f>IFERROR(VLOOKUP(A74,Sheet2!A:D,4,0),0)</f>
        <v>0</v>
      </c>
    </row>
    <row r="75" spans="1:3" ht="20.25" hidden="1" customHeight="1" x14ac:dyDescent="0.15">
      <c r="A75" s="86" t="s">
        <v>226</v>
      </c>
      <c r="B75" s="87" t="s">
        <v>121</v>
      </c>
      <c r="C75" s="88">
        <f>IFERROR(VLOOKUP(A75,Sheet2!A:D,4,0),0)</f>
        <v>0</v>
      </c>
    </row>
    <row r="76" spans="1:3" ht="20.25" hidden="1" customHeight="1" x14ac:dyDescent="0.15">
      <c r="A76" s="86" t="s">
        <v>227</v>
      </c>
      <c r="B76" s="87" t="s">
        <v>216</v>
      </c>
      <c r="C76" s="88">
        <f>IFERROR(VLOOKUP(A76,Sheet2!A:D,4,0),0)</f>
        <v>0</v>
      </c>
    </row>
    <row r="77" spans="1:3" ht="20.25" hidden="1" customHeight="1" x14ac:dyDescent="0.15">
      <c r="A77" s="86" t="s">
        <v>228</v>
      </c>
      <c r="B77" s="87" t="s">
        <v>229</v>
      </c>
      <c r="C77" s="88">
        <f>IFERROR(VLOOKUP(A77,Sheet2!A:D,4,0),0)</f>
        <v>0</v>
      </c>
    </row>
    <row r="78" spans="1:3" ht="20.25" hidden="1" customHeight="1" x14ac:dyDescent="0.15">
      <c r="A78" s="86" t="s">
        <v>230</v>
      </c>
      <c r="B78" s="87" t="s">
        <v>135</v>
      </c>
      <c r="C78" s="88">
        <f>IFERROR(VLOOKUP(A78,Sheet2!A:D,4,0),0)</f>
        <v>0</v>
      </c>
    </row>
    <row r="79" spans="1:3" ht="20.25" hidden="1" customHeight="1" x14ac:dyDescent="0.15">
      <c r="A79" s="86" t="s">
        <v>231</v>
      </c>
      <c r="B79" s="87" t="s">
        <v>232</v>
      </c>
      <c r="C79" s="88">
        <f>IFERROR(VLOOKUP(A79,Sheet2!A:D,4,0),0)</f>
        <v>0</v>
      </c>
    </row>
    <row r="80" spans="1:3" ht="20.25" hidden="1" customHeight="1" x14ac:dyDescent="0.15">
      <c r="A80" s="84" t="s">
        <v>233</v>
      </c>
      <c r="B80" s="85" t="s">
        <v>234</v>
      </c>
      <c r="C80" s="83">
        <f>SUM(C81:C88)</f>
        <v>0</v>
      </c>
    </row>
    <row r="81" spans="1:3" ht="20.25" hidden="1" customHeight="1" x14ac:dyDescent="0.15">
      <c r="A81" s="86" t="s">
        <v>235</v>
      </c>
      <c r="B81" s="87" t="s">
        <v>117</v>
      </c>
      <c r="C81" s="88">
        <f>IFERROR(VLOOKUP(A81,Sheet2!A:D,4,0),0)</f>
        <v>0</v>
      </c>
    </row>
    <row r="82" spans="1:3" ht="20.25" hidden="1" customHeight="1" x14ac:dyDescent="0.15">
      <c r="A82" s="86" t="s">
        <v>236</v>
      </c>
      <c r="B82" s="87" t="s">
        <v>119</v>
      </c>
      <c r="C82" s="88">
        <f>IFERROR(VLOOKUP(A82,Sheet2!A:D,4,0),0)</f>
        <v>0</v>
      </c>
    </row>
    <row r="83" spans="1:3" ht="20.25" hidden="1" customHeight="1" x14ac:dyDescent="0.15">
      <c r="A83" s="86" t="s">
        <v>237</v>
      </c>
      <c r="B83" s="87" t="s">
        <v>121</v>
      </c>
      <c r="C83" s="88">
        <f>IFERROR(VLOOKUP(A83,Sheet2!A:D,4,0),0)</f>
        <v>0</v>
      </c>
    </row>
    <row r="84" spans="1:3" ht="20.25" hidden="1" customHeight="1" x14ac:dyDescent="0.15">
      <c r="A84" s="86" t="s">
        <v>238</v>
      </c>
      <c r="B84" s="87" t="s">
        <v>239</v>
      </c>
      <c r="C84" s="88">
        <f>IFERROR(VLOOKUP(A84,Sheet2!A:D,4,0),0)</f>
        <v>0</v>
      </c>
    </row>
    <row r="85" spans="1:3" ht="20.25" hidden="1" customHeight="1" x14ac:dyDescent="0.15">
      <c r="A85" s="86" t="s">
        <v>240</v>
      </c>
      <c r="B85" s="87" t="s">
        <v>241</v>
      </c>
      <c r="C85" s="88">
        <f>IFERROR(VLOOKUP(A85,Sheet2!A:D,4,0),0)</f>
        <v>0</v>
      </c>
    </row>
    <row r="86" spans="1:3" ht="20.25" hidden="1" customHeight="1" x14ac:dyDescent="0.15">
      <c r="A86" s="86" t="s">
        <v>242</v>
      </c>
      <c r="B86" s="87" t="s">
        <v>216</v>
      </c>
      <c r="C86" s="88">
        <f>IFERROR(VLOOKUP(A86,Sheet2!A:D,4,0),0)</f>
        <v>0</v>
      </c>
    </row>
    <row r="87" spans="1:3" ht="20.25" hidden="1" customHeight="1" x14ac:dyDescent="0.15">
      <c r="A87" s="86" t="s">
        <v>243</v>
      </c>
      <c r="B87" s="87" t="s">
        <v>135</v>
      </c>
      <c r="C87" s="88">
        <f>IFERROR(VLOOKUP(A87,Sheet2!A:D,4,0),0)</f>
        <v>0</v>
      </c>
    </row>
    <row r="88" spans="1:3" ht="20.25" hidden="1" customHeight="1" x14ac:dyDescent="0.15">
      <c r="A88" s="86" t="s">
        <v>244</v>
      </c>
      <c r="B88" s="87" t="s">
        <v>245</v>
      </c>
      <c r="C88" s="88">
        <f>IFERROR(VLOOKUP(A88,Sheet2!A:D,4,0),0)</f>
        <v>0</v>
      </c>
    </row>
    <row r="89" spans="1:3" ht="20.25" hidden="1" customHeight="1" x14ac:dyDescent="0.15">
      <c r="A89" s="84" t="s">
        <v>246</v>
      </c>
      <c r="B89" s="85" t="s">
        <v>247</v>
      </c>
      <c r="C89" s="83">
        <f>SUM(C90:C101)</f>
        <v>0</v>
      </c>
    </row>
    <row r="90" spans="1:3" ht="20.25" hidden="1" customHeight="1" x14ac:dyDescent="0.15">
      <c r="A90" s="86" t="s">
        <v>248</v>
      </c>
      <c r="B90" s="87" t="s">
        <v>117</v>
      </c>
      <c r="C90" s="88">
        <f>IFERROR(VLOOKUP(A90,Sheet2!A:D,4,0),0)</f>
        <v>0</v>
      </c>
    </row>
    <row r="91" spans="1:3" ht="20.25" hidden="1" customHeight="1" x14ac:dyDescent="0.15">
      <c r="A91" s="86" t="s">
        <v>249</v>
      </c>
      <c r="B91" s="87" t="s">
        <v>119</v>
      </c>
      <c r="C91" s="88">
        <f>IFERROR(VLOOKUP(A91,Sheet2!A:D,4,0),0)</f>
        <v>0</v>
      </c>
    </row>
    <row r="92" spans="1:3" ht="20.25" hidden="1" customHeight="1" x14ac:dyDescent="0.15">
      <c r="A92" s="86" t="s">
        <v>250</v>
      </c>
      <c r="B92" s="87" t="s">
        <v>121</v>
      </c>
      <c r="C92" s="88">
        <f>IFERROR(VLOOKUP(A92,Sheet2!A:D,4,0),0)</f>
        <v>0</v>
      </c>
    </row>
    <row r="93" spans="1:3" ht="20.25" hidden="1" customHeight="1" x14ac:dyDescent="0.15">
      <c r="A93" s="86" t="s">
        <v>251</v>
      </c>
      <c r="B93" s="87" t="s">
        <v>252</v>
      </c>
      <c r="C93" s="88">
        <f>IFERROR(VLOOKUP(A93,Sheet2!A:D,4,0),0)</f>
        <v>0</v>
      </c>
    </row>
    <row r="94" spans="1:3" ht="20.25" hidden="1" customHeight="1" x14ac:dyDescent="0.15">
      <c r="A94" s="86" t="s">
        <v>253</v>
      </c>
      <c r="B94" s="87" t="s">
        <v>254</v>
      </c>
      <c r="C94" s="88">
        <f>IFERROR(VLOOKUP(A94,Sheet2!A:D,4,0),0)</f>
        <v>0</v>
      </c>
    </row>
    <row r="95" spans="1:3" ht="20.25" hidden="1" customHeight="1" x14ac:dyDescent="0.15">
      <c r="A95" s="86" t="s">
        <v>255</v>
      </c>
      <c r="B95" s="87" t="s">
        <v>216</v>
      </c>
      <c r="C95" s="88">
        <f>IFERROR(VLOOKUP(A95,Sheet2!A:D,4,0),0)</f>
        <v>0</v>
      </c>
    </row>
    <row r="96" spans="1:3" ht="20.25" hidden="1" customHeight="1" x14ac:dyDescent="0.15">
      <c r="A96" s="86" t="s">
        <v>256</v>
      </c>
      <c r="B96" s="87" t="s">
        <v>257</v>
      </c>
      <c r="C96" s="88">
        <f>IFERROR(VLOOKUP(A96,Sheet2!A:D,4,0),0)</f>
        <v>0</v>
      </c>
    </row>
    <row r="97" spans="1:3" ht="20.25" hidden="1" customHeight="1" x14ac:dyDescent="0.15">
      <c r="A97" s="86" t="s">
        <v>258</v>
      </c>
      <c r="B97" s="87" t="s">
        <v>259</v>
      </c>
      <c r="C97" s="88">
        <f>IFERROR(VLOOKUP(A97,Sheet2!A:D,4,0),0)</f>
        <v>0</v>
      </c>
    </row>
    <row r="98" spans="1:3" ht="20.25" hidden="1" customHeight="1" x14ac:dyDescent="0.15">
      <c r="A98" s="86" t="s">
        <v>260</v>
      </c>
      <c r="B98" s="87" t="s">
        <v>261</v>
      </c>
      <c r="C98" s="88">
        <f>IFERROR(VLOOKUP(A98,Sheet2!A:D,4,0),0)</f>
        <v>0</v>
      </c>
    </row>
    <row r="99" spans="1:3" ht="20.25" hidden="1" customHeight="1" x14ac:dyDescent="0.15">
      <c r="A99" s="86" t="s">
        <v>262</v>
      </c>
      <c r="B99" s="87" t="s">
        <v>263</v>
      </c>
      <c r="C99" s="88">
        <f>IFERROR(VLOOKUP(A99,Sheet2!A:D,4,0),0)</f>
        <v>0</v>
      </c>
    </row>
    <row r="100" spans="1:3" ht="20.25" hidden="1" customHeight="1" x14ac:dyDescent="0.15">
      <c r="A100" s="86" t="s">
        <v>264</v>
      </c>
      <c r="B100" s="87" t="s">
        <v>135</v>
      </c>
      <c r="C100" s="88">
        <f>IFERROR(VLOOKUP(A100,Sheet2!A:D,4,0),0)</f>
        <v>0</v>
      </c>
    </row>
    <row r="101" spans="1:3" ht="20.25" hidden="1" customHeight="1" x14ac:dyDescent="0.15">
      <c r="A101" s="86" t="s">
        <v>265</v>
      </c>
      <c r="B101" s="87" t="s">
        <v>266</v>
      </c>
      <c r="C101" s="88">
        <f>IFERROR(VLOOKUP(A101,Sheet2!A:D,4,0),0)</f>
        <v>0</v>
      </c>
    </row>
    <row r="102" spans="1:3" ht="20.25" customHeight="1" x14ac:dyDescent="0.15">
      <c r="A102" s="84" t="s">
        <v>267</v>
      </c>
      <c r="B102" s="85" t="s">
        <v>268</v>
      </c>
      <c r="C102" s="83">
        <f>SUM(C103:C110)</f>
        <v>10</v>
      </c>
    </row>
    <row r="103" spans="1:3" ht="20.25" hidden="1" customHeight="1" x14ac:dyDescent="0.15">
      <c r="A103" s="86" t="s">
        <v>269</v>
      </c>
      <c r="B103" s="87" t="s">
        <v>117</v>
      </c>
      <c r="C103" s="88">
        <f>IFERROR(VLOOKUP(A103,Sheet2!A:D,4,0),0)</f>
        <v>0</v>
      </c>
    </row>
    <row r="104" spans="1:3" ht="20.25" hidden="1" customHeight="1" x14ac:dyDescent="0.15">
      <c r="A104" s="86" t="s">
        <v>270</v>
      </c>
      <c r="B104" s="87" t="s">
        <v>119</v>
      </c>
      <c r="C104" s="88">
        <f>IFERROR(VLOOKUP(A104,Sheet2!A:D,4,0),0)</f>
        <v>0</v>
      </c>
    </row>
    <row r="105" spans="1:3" ht="20.25" hidden="1" customHeight="1" x14ac:dyDescent="0.15">
      <c r="A105" s="86" t="s">
        <v>271</v>
      </c>
      <c r="B105" s="87" t="s">
        <v>121</v>
      </c>
      <c r="C105" s="88">
        <f>IFERROR(VLOOKUP(A105,Sheet2!A:D,4,0),0)</f>
        <v>0</v>
      </c>
    </row>
    <row r="106" spans="1:3" ht="20.25" hidden="1" customHeight="1" x14ac:dyDescent="0.15">
      <c r="A106" s="86" t="s">
        <v>272</v>
      </c>
      <c r="B106" s="87" t="s">
        <v>273</v>
      </c>
      <c r="C106" s="88">
        <f>IFERROR(VLOOKUP(A106,Sheet2!A:D,4,0),0)</f>
        <v>0</v>
      </c>
    </row>
    <row r="107" spans="1:3" ht="20.25" hidden="1" customHeight="1" x14ac:dyDescent="0.15">
      <c r="A107" s="86" t="s">
        <v>274</v>
      </c>
      <c r="B107" s="87" t="s">
        <v>275</v>
      </c>
      <c r="C107" s="88">
        <f>IFERROR(VLOOKUP(A107,Sheet2!A:D,4,0),0)</f>
        <v>0</v>
      </c>
    </row>
    <row r="108" spans="1:3" ht="20.25" hidden="1" customHeight="1" x14ac:dyDescent="0.15">
      <c r="A108" s="86" t="s">
        <v>276</v>
      </c>
      <c r="B108" s="87" t="s">
        <v>277</v>
      </c>
      <c r="C108" s="88">
        <f>IFERROR(VLOOKUP(A108,Sheet2!A:D,4,0),0)</f>
        <v>0</v>
      </c>
    </row>
    <row r="109" spans="1:3" ht="20.25" hidden="1" customHeight="1" x14ac:dyDescent="0.15">
      <c r="A109" s="86" t="s">
        <v>278</v>
      </c>
      <c r="B109" s="87" t="s">
        <v>135</v>
      </c>
      <c r="C109" s="88">
        <f>IFERROR(VLOOKUP(A109,Sheet2!A:D,4,0),0)</f>
        <v>0</v>
      </c>
    </row>
    <row r="110" spans="1:3" ht="20.25" customHeight="1" x14ac:dyDescent="0.15">
      <c r="A110" s="86" t="s">
        <v>279</v>
      </c>
      <c r="B110" s="87" t="s">
        <v>280</v>
      </c>
      <c r="C110" s="88">
        <f>IFERROR(VLOOKUP(A110,Sheet2!A:D,4,0),0)</f>
        <v>10</v>
      </c>
    </row>
    <row r="111" spans="1:3" ht="20.25" hidden="1" customHeight="1" x14ac:dyDescent="0.15">
      <c r="A111" s="84" t="s">
        <v>281</v>
      </c>
      <c r="B111" s="85" t="s">
        <v>282</v>
      </c>
      <c r="C111" s="83">
        <f>SUM(C112:C121)</f>
        <v>0</v>
      </c>
    </row>
    <row r="112" spans="1:3" ht="20.25" hidden="1" customHeight="1" x14ac:dyDescent="0.15">
      <c r="A112" s="86" t="s">
        <v>283</v>
      </c>
      <c r="B112" s="87" t="s">
        <v>117</v>
      </c>
      <c r="C112" s="88">
        <f>IFERROR(VLOOKUP(A112,Sheet2!A:D,4,0),0)</f>
        <v>0</v>
      </c>
    </row>
    <row r="113" spans="1:3" ht="20.25" hidden="1" customHeight="1" x14ac:dyDescent="0.15">
      <c r="A113" s="86" t="s">
        <v>284</v>
      </c>
      <c r="B113" s="87" t="s">
        <v>119</v>
      </c>
      <c r="C113" s="88">
        <f>IFERROR(VLOOKUP(A113,Sheet2!A:D,4,0),0)</f>
        <v>0</v>
      </c>
    </row>
    <row r="114" spans="1:3" ht="20.25" hidden="1" customHeight="1" x14ac:dyDescent="0.15">
      <c r="A114" s="86" t="s">
        <v>285</v>
      </c>
      <c r="B114" s="87" t="s">
        <v>121</v>
      </c>
      <c r="C114" s="88">
        <f>IFERROR(VLOOKUP(A114,Sheet2!A:D,4,0),0)</f>
        <v>0</v>
      </c>
    </row>
    <row r="115" spans="1:3" ht="20.25" hidden="1" customHeight="1" x14ac:dyDescent="0.15">
      <c r="A115" s="86" t="s">
        <v>286</v>
      </c>
      <c r="B115" s="87" t="s">
        <v>287</v>
      </c>
      <c r="C115" s="88">
        <f>IFERROR(VLOOKUP(A115,Sheet2!A:D,4,0),0)</f>
        <v>0</v>
      </c>
    </row>
    <row r="116" spans="1:3" ht="20.25" hidden="1" customHeight="1" x14ac:dyDescent="0.15">
      <c r="A116" s="86" t="s">
        <v>288</v>
      </c>
      <c r="B116" s="87" t="s">
        <v>289</v>
      </c>
      <c r="C116" s="88">
        <f>IFERROR(VLOOKUP(A116,Sheet2!A:D,4,0),0)</f>
        <v>0</v>
      </c>
    </row>
    <row r="117" spans="1:3" ht="20.25" hidden="1" customHeight="1" x14ac:dyDescent="0.15">
      <c r="A117" s="86" t="s">
        <v>290</v>
      </c>
      <c r="B117" s="87" t="s">
        <v>291</v>
      </c>
      <c r="C117" s="88">
        <f>IFERROR(VLOOKUP(A117,Sheet2!A:D,4,0),0)</f>
        <v>0</v>
      </c>
    </row>
    <row r="118" spans="1:3" ht="20.25" hidden="1" customHeight="1" x14ac:dyDescent="0.15">
      <c r="A118" s="86" t="s">
        <v>292</v>
      </c>
      <c r="B118" s="87" t="s">
        <v>293</v>
      </c>
      <c r="C118" s="88">
        <f>IFERROR(VLOOKUP(A118,Sheet2!A:D,4,0),0)</f>
        <v>0</v>
      </c>
    </row>
    <row r="119" spans="1:3" ht="20.25" hidden="1" customHeight="1" x14ac:dyDescent="0.15">
      <c r="A119" s="86" t="s">
        <v>294</v>
      </c>
      <c r="B119" s="87" t="s">
        <v>295</v>
      </c>
      <c r="C119" s="88">
        <f>IFERROR(VLOOKUP(A119,Sheet2!A:D,4,0),0)</f>
        <v>0</v>
      </c>
    </row>
    <row r="120" spans="1:3" ht="20.25" hidden="1" customHeight="1" x14ac:dyDescent="0.15">
      <c r="A120" s="86" t="s">
        <v>296</v>
      </c>
      <c r="B120" s="87" t="s">
        <v>135</v>
      </c>
      <c r="C120" s="88">
        <f>IFERROR(VLOOKUP(A120,Sheet2!A:D,4,0),0)</f>
        <v>0</v>
      </c>
    </row>
    <row r="121" spans="1:3" ht="20.25" hidden="1" customHeight="1" x14ac:dyDescent="0.15">
      <c r="A121" s="86" t="s">
        <v>297</v>
      </c>
      <c r="B121" s="87" t="s">
        <v>298</v>
      </c>
      <c r="C121" s="88">
        <f>IFERROR(VLOOKUP(A121,Sheet2!A:D,4,0),0)</f>
        <v>0</v>
      </c>
    </row>
    <row r="122" spans="1:3" ht="20.25" hidden="1" customHeight="1" x14ac:dyDescent="0.15">
      <c r="A122" s="84" t="s">
        <v>299</v>
      </c>
      <c r="B122" s="85" t="s">
        <v>300</v>
      </c>
      <c r="C122" s="83">
        <f>SUM(C123:C133)</f>
        <v>0</v>
      </c>
    </row>
    <row r="123" spans="1:3" ht="20.25" hidden="1" customHeight="1" x14ac:dyDescent="0.15">
      <c r="A123" s="86" t="s">
        <v>301</v>
      </c>
      <c r="B123" s="87" t="s">
        <v>117</v>
      </c>
      <c r="C123" s="88">
        <f>IFERROR(VLOOKUP(A123,Sheet2!A:D,4,0),0)</f>
        <v>0</v>
      </c>
    </row>
    <row r="124" spans="1:3" ht="20.25" hidden="1" customHeight="1" x14ac:dyDescent="0.15">
      <c r="A124" s="86" t="s">
        <v>302</v>
      </c>
      <c r="B124" s="87" t="s">
        <v>119</v>
      </c>
      <c r="C124" s="88">
        <f>IFERROR(VLOOKUP(A124,Sheet2!A:D,4,0),0)</f>
        <v>0</v>
      </c>
    </row>
    <row r="125" spans="1:3" ht="20.25" hidden="1" customHeight="1" x14ac:dyDescent="0.15">
      <c r="A125" s="86" t="s">
        <v>303</v>
      </c>
      <c r="B125" s="87" t="s">
        <v>121</v>
      </c>
      <c r="C125" s="88">
        <f>IFERROR(VLOOKUP(A125,Sheet2!A:D,4,0),0)</f>
        <v>0</v>
      </c>
    </row>
    <row r="126" spans="1:3" ht="20.25" hidden="1" customHeight="1" x14ac:dyDescent="0.15">
      <c r="A126" s="86" t="s">
        <v>304</v>
      </c>
      <c r="B126" s="87" t="s">
        <v>305</v>
      </c>
      <c r="C126" s="88">
        <f>IFERROR(VLOOKUP(A126,Sheet2!A:D,4,0),0)</f>
        <v>0</v>
      </c>
    </row>
    <row r="127" spans="1:3" ht="20.25" hidden="1" customHeight="1" x14ac:dyDescent="0.15">
      <c r="A127" s="86" t="s">
        <v>306</v>
      </c>
      <c r="B127" s="87" t="s">
        <v>307</v>
      </c>
      <c r="C127" s="88">
        <f>IFERROR(VLOOKUP(A127,Sheet2!A:D,4,0),0)</f>
        <v>0</v>
      </c>
    </row>
    <row r="128" spans="1:3" ht="20.25" hidden="1" customHeight="1" x14ac:dyDescent="0.15">
      <c r="A128" s="86" t="s">
        <v>308</v>
      </c>
      <c r="B128" s="87" t="s">
        <v>309</v>
      </c>
      <c r="C128" s="88">
        <f>IFERROR(VLOOKUP(A128,Sheet2!A:D,4,0),0)</f>
        <v>0</v>
      </c>
    </row>
    <row r="129" spans="1:3" ht="20.25" hidden="1" customHeight="1" x14ac:dyDescent="0.15">
      <c r="A129" s="86" t="s">
        <v>310</v>
      </c>
      <c r="B129" s="87" t="s">
        <v>311</v>
      </c>
      <c r="C129" s="88">
        <f>IFERROR(VLOOKUP(A129,Sheet2!A:D,4,0),0)</f>
        <v>0</v>
      </c>
    </row>
    <row r="130" spans="1:3" ht="20.25" hidden="1" customHeight="1" x14ac:dyDescent="0.15">
      <c r="A130" s="86" t="s">
        <v>312</v>
      </c>
      <c r="B130" s="87" t="s">
        <v>313</v>
      </c>
      <c r="C130" s="88">
        <f>IFERROR(VLOOKUP(A130,Sheet2!A:D,4,0),0)</f>
        <v>0</v>
      </c>
    </row>
    <row r="131" spans="1:3" ht="20.25" hidden="1" customHeight="1" x14ac:dyDescent="0.15">
      <c r="A131" s="86" t="s">
        <v>314</v>
      </c>
      <c r="B131" s="87" t="s">
        <v>315</v>
      </c>
      <c r="C131" s="88">
        <f>IFERROR(VLOOKUP(A131,Sheet2!A:D,4,0),0)</f>
        <v>0</v>
      </c>
    </row>
    <row r="132" spans="1:3" ht="20.25" hidden="1" customHeight="1" x14ac:dyDescent="0.15">
      <c r="A132" s="86" t="s">
        <v>316</v>
      </c>
      <c r="B132" s="87" t="s">
        <v>135</v>
      </c>
      <c r="C132" s="88">
        <f>IFERROR(VLOOKUP(A132,Sheet2!A:D,4,0),0)</f>
        <v>0</v>
      </c>
    </row>
    <row r="133" spans="1:3" ht="20.25" hidden="1" customHeight="1" x14ac:dyDescent="0.15">
      <c r="A133" s="86" t="s">
        <v>317</v>
      </c>
      <c r="B133" s="87" t="s">
        <v>318</v>
      </c>
      <c r="C133" s="88">
        <f>IFERROR(VLOOKUP(A133,Sheet2!A:D,4,0),0)</f>
        <v>0</v>
      </c>
    </row>
    <row r="134" spans="1:3" ht="20.25" hidden="1" customHeight="1" x14ac:dyDescent="0.15">
      <c r="A134" s="84" t="s">
        <v>319</v>
      </c>
      <c r="B134" s="85" t="s">
        <v>320</v>
      </c>
      <c r="C134" s="83">
        <f>SUM(C135:C140)</f>
        <v>0</v>
      </c>
    </row>
    <row r="135" spans="1:3" ht="20.25" hidden="1" customHeight="1" x14ac:dyDescent="0.15">
      <c r="A135" s="86" t="s">
        <v>321</v>
      </c>
      <c r="B135" s="87" t="s">
        <v>117</v>
      </c>
      <c r="C135" s="88">
        <f>IFERROR(VLOOKUP(A135,Sheet2!A:D,4,0),0)</f>
        <v>0</v>
      </c>
    </row>
    <row r="136" spans="1:3" ht="20.25" hidden="1" customHeight="1" x14ac:dyDescent="0.15">
      <c r="A136" s="86" t="s">
        <v>322</v>
      </c>
      <c r="B136" s="87" t="s">
        <v>119</v>
      </c>
      <c r="C136" s="88">
        <f>IFERROR(VLOOKUP(A136,Sheet2!A:D,4,0),0)</f>
        <v>0</v>
      </c>
    </row>
    <row r="137" spans="1:3" ht="20.25" hidden="1" customHeight="1" x14ac:dyDescent="0.15">
      <c r="A137" s="86" t="s">
        <v>323</v>
      </c>
      <c r="B137" s="87" t="s">
        <v>121</v>
      </c>
      <c r="C137" s="88">
        <f>IFERROR(VLOOKUP(A137,Sheet2!A:D,4,0),0)</f>
        <v>0</v>
      </c>
    </row>
    <row r="138" spans="1:3" ht="20.25" hidden="1" customHeight="1" x14ac:dyDescent="0.15">
      <c r="A138" s="86" t="s">
        <v>324</v>
      </c>
      <c r="B138" s="87" t="s">
        <v>325</v>
      </c>
      <c r="C138" s="88">
        <f>IFERROR(VLOOKUP(A138,Sheet2!A:D,4,0),0)</f>
        <v>0</v>
      </c>
    </row>
    <row r="139" spans="1:3" ht="20.25" hidden="1" customHeight="1" x14ac:dyDescent="0.15">
      <c r="A139" s="86" t="s">
        <v>326</v>
      </c>
      <c r="B139" s="87" t="s">
        <v>135</v>
      </c>
      <c r="C139" s="88">
        <f>IFERROR(VLOOKUP(A139,Sheet2!A:D,4,0),0)</f>
        <v>0</v>
      </c>
    </row>
    <row r="140" spans="1:3" ht="20.25" hidden="1" customHeight="1" x14ac:dyDescent="0.15">
      <c r="A140" s="86" t="s">
        <v>327</v>
      </c>
      <c r="B140" s="87" t="s">
        <v>328</v>
      </c>
      <c r="C140" s="88">
        <f>IFERROR(VLOOKUP(A140,Sheet2!A:D,4,0),0)</f>
        <v>0</v>
      </c>
    </row>
    <row r="141" spans="1:3" ht="20.25" hidden="1" customHeight="1" x14ac:dyDescent="0.15">
      <c r="A141" s="84" t="s">
        <v>329</v>
      </c>
      <c r="B141" s="85" t="s">
        <v>330</v>
      </c>
      <c r="C141" s="83">
        <f>SUM(C142:C148)</f>
        <v>0</v>
      </c>
    </row>
    <row r="142" spans="1:3" ht="20.25" hidden="1" customHeight="1" x14ac:dyDescent="0.15">
      <c r="A142" s="86" t="s">
        <v>331</v>
      </c>
      <c r="B142" s="87" t="s">
        <v>117</v>
      </c>
      <c r="C142" s="88">
        <f>IFERROR(VLOOKUP(A142,Sheet2!A:D,4,0),0)</f>
        <v>0</v>
      </c>
    </row>
    <row r="143" spans="1:3" ht="20.25" hidden="1" customHeight="1" x14ac:dyDescent="0.15">
      <c r="A143" s="86" t="s">
        <v>332</v>
      </c>
      <c r="B143" s="87" t="s">
        <v>119</v>
      </c>
      <c r="C143" s="88">
        <f>IFERROR(VLOOKUP(A143,Sheet2!A:D,4,0),0)</f>
        <v>0</v>
      </c>
    </row>
    <row r="144" spans="1:3" ht="20.25" hidden="1" customHeight="1" x14ac:dyDescent="0.15">
      <c r="A144" s="86" t="s">
        <v>333</v>
      </c>
      <c r="B144" s="87" t="s">
        <v>121</v>
      </c>
      <c r="C144" s="88">
        <f>IFERROR(VLOOKUP(A144,Sheet2!A:D,4,0),0)</f>
        <v>0</v>
      </c>
    </row>
    <row r="145" spans="1:3" ht="20.25" hidden="1" customHeight="1" x14ac:dyDescent="0.15">
      <c r="A145" s="86" t="s">
        <v>334</v>
      </c>
      <c r="B145" s="87" t="s">
        <v>335</v>
      </c>
      <c r="C145" s="88">
        <f>IFERROR(VLOOKUP(A145,Sheet2!A:D,4,0),0)</f>
        <v>0</v>
      </c>
    </row>
    <row r="146" spans="1:3" ht="20.25" hidden="1" customHeight="1" x14ac:dyDescent="0.15">
      <c r="A146" s="86" t="s">
        <v>336</v>
      </c>
      <c r="B146" s="87" t="s">
        <v>337</v>
      </c>
      <c r="C146" s="88">
        <f>IFERROR(VLOOKUP(A146,Sheet2!A:D,4,0),0)</f>
        <v>0</v>
      </c>
    </row>
    <row r="147" spans="1:3" ht="20.25" hidden="1" customHeight="1" x14ac:dyDescent="0.15">
      <c r="A147" s="86" t="s">
        <v>338</v>
      </c>
      <c r="B147" s="87" t="s">
        <v>135</v>
      </c>
      <c r="C147" s="88">
        <f>IFERROR(VLOOKUP(A147,Sheet2!A:D,4,0),0)</f>
        <v>0</v>
      </c>
    </row>
    <row r="148" spans="1:3" ht="20.25" hidden="1" customHeight="1" x14ac:dyDescent="0.15">
      <c r="A148" s="86" t="s">
        <v>339</v>
      </c>
      <c r="B148" s="87" t="s">
        <v>340</v>
      </c>
      <c r="C148" s="88">
        <f>IFERROR(VLOOKUP(A148,Sheet2!A:D,4,0),0)</f>
        <v>0</v>
      </c>
    </row>
    <row r="149" spans="1:3" ht="20.25" hidden="1" customHeight="1" x14ac:dyDescent="0.15">
      <c r="A149" s="84" t="s">
        <v>341</v>
      </c>
      <c r="B149" s="85" t="s">
        <v>342</v>
      </c>
      <c r="C149" s="83">
        <f>SUM(C150:C154)</f>
        <v>0</v>
      </c>
    </row>
    <row r="150" spans="1:3" ht="20.25" hidden="1" customHeight="1" x14ac:dyDescent="0.15">
      <c r="A150" s="86" t="s">
        <v>343</v>
      </c>
      <c r="B150" s="87" t="s">
        <v>117</v>
      </c>
      <c r="C150" s="88">
        <f>IFERROR(VLOOKUP(A150,Sheet2!A:D,4,0),0)</f>
        <v>0</v>
      </c>
    </row>
    <row r="151" spans="1:3" ht="20.25" hidden="1" customHeight="1" x14ac:dyDescent="0.15">
      <c r="A151" s="86" t="s">
        <v>344</v>
      </c>
      <c r="B151" s="87" t="s">
        <v>119</v>
      </c>
      <c r="C151" s="88">
        <f>IFERROR(VLOOKUP(A151,Sheet2!A:D,4,0),0)</f>
        <v>0</v>
      </c>
    </row>
    <row r="152" spans="1:3" ht="20.25" hidden="1" customHeight="1" x14ac:dyDescent="0.15">
      <c r="A152" s="86" t="s">
        <v>345</v>
      </c>
      <c r="B152" s="87" t="s">
        <v>121</v>
      </c>
      <c r="C152" s="88">
        <f>IFERROR(VLOOKUP(A152,Sheet2!A:D,4,0),0)</f>
        <v>0</v>
      </c>
    </row>
    <row r="153" spans="1:3" ht="20.25" hidden="1" customHeight="1" x14ac:dyDescent="0.15">
      <c r="A153" s="86" t="s">
        <v>346</v>
      </c>
      <c r="B153" s="87" t="s">
        <v>347</v>
      </c>
      <c r="C153" s="88">
        <f>IFERROR(VLOOKUP(A153,Sheet2!A:D,4,0),0)</f>
        <v>0</v>
      </c>
    </row>
    <row r="154" spans="1:3" ht="20.25" hidden="1" customHeight="1" x14ac:dyDescent="0.15">
      <c r="A154" s="86" t="s">
        <v>348</v>
      </c>
      <c r="B154" s="87" t="s">
        <v>349</v>
      </c>
      <c r="C154" s="88">
        <f>IFERROR(VLOOKUP(A154,Sheet2!A:D,4,0),0)</f>
        <v>0</v>
      </c>
    </row>
    <row r="155" spans="1:3" ht="20.25" hidden="1" customHeight="1" x14ac:dyDescent="0.15">
      <c r="A155" s="84" t="s">
        <v>350</v>
      </c>
      <c r="B155" s="85" t="s">
        <v>351</v>
      </c>
      <c r="C155" s="83">
        <f>SUM(C156:C161)</f>
        <v>0</v>
      </c>
    </row>
    <row r="156" spans="1:3" ht="20.25" hidden="1" customHeight="1" x14ac:dyDescent="0.15">
      <c r="A156" s="86" t="s">
        <v>352</v>
      </c>
      <c r="B156" s="87" t="s">
        <v>117</v>
      </c>
      <c r="C156" s="88">
        <f>IFERROR(VLOOKUP(A156,Sheet2!A:D,4,0),0)</f>
        <v>0</v>
      </c>
    </row>
    <row r="157" spans="1:3" ht="20.25" hidden="1" customHeight="1" x14ac:dyDescent="0.15">
      <c r="A157" s="86" t="s">
        <v>353</v>
      </c>
      <c r="B157" s="87" t="s">
        <v>119</v>
      </c>
      <c r="C157" s="88">
        <f>IFERROR(VLOOKUP(A157,Sheet2!A:D,4,0),0)</f>
        <v>0</v>
      </c>
    </row>
    <row r="158" spans="1:3" ht="20.25" hidden="1" customHeight="1" x14ac:dyDescent="0.15">
      <c r="A158" s="86" t="s">
        <v>354</v>
      </c>
      <c r="B158" s="87" t="s">
        <v>121</v>
      </c>
      <c r="C158" s="88">
        <f>IFERROR(VLOOKUP(A158,Sheet2!A:D,4,0),0)</f>
        <v>0</v>
      </c>
    </row>
    <row r="159" spans="1:3" ht="20.25" hidden="1" customHeight="1" x14ac:dyDescent="0.15">
      <c r="A159" s="86" t="s">
        <v>355</v>
      </c>
      <c r="B159" s="87" t="s">
        <v>148</v>
      </c>
      <c r="C159" s="88">
        <f>IFERROR(VLOOKUP(A159,Sheet2!A:D,4,0),0)</f>
        <v>0</v>
      </c>
    </row>
    <row r="160" spans="1:3" ht="20.25" hidden="1" customHeight="1" x14ac:dyDescent="0.15">
      <c r="A160" s="86" t="s">
        <v>356</v>
      </c>
      <c r="B160" s="87" t="s">
        <v>135</v>
      </c>
      <c r="C160" s="88">
        <f>IFERROR(VLOOKUP(A160,Sheet2!A:D,4,0),0)</f>
        <v>0</v>
      </c>
    </row>
    <row r="161" spans="1:3" ht="20.25" hidden="1" customHeight="1" x14ac:dyDescent="0.15">
      <c r="A161" s="86" t="s">
        <v>357</v>
      </c>
      <c r="B161" s="87" t="s">
        <v>358</v>
      </c>
      <c r="C161" s="88">
        <f>IFERROR(VLOOKUP(A161,Sheet2!A:D,4,0),0)</f>
        <v>0</v>
      </c>
    </row>
    <row r="162" spans="1:3" ht="20.25" customHeight="1" x14ac:dyDescent="0.15">
      <c r="A162" s="84" t="s">
        <v>359</v>
      </c>
      <c r="B162" s="85" t="s">
        <v>360</v>
      </c>
      <c r="C162" s="83">
        <f>SUM(C163:C168)</f>
        <v>8</v>
      </c>
    </row>
    <row r="163" spans="1:3" ht="20.25" hidden="1" customHeight="1" x14ac:dyDescent="0.15">
      <c r="A163" s="86" t="s">
        <v>361</v>
      </c>
      <c r="B163" s="87" t="s">
        <v>117</v>
      </c>
      <c r="C163" s="88">
        <f>IFERROR(VLOOKUP(A163,Sheet2!A:D,4,0),0)</f>
        <v>0</v>
      </c>
    </row>
    <row r="164" spans="1:3" ht="20.25" hidden="1" customHeight="1" x14ac:dyDescent="0.15">
      <c r="A164" s="86" t="s">
        <v>362</v>
      </c>
      <c r="B164" s="87" t="s">
        <v>119</v>
      </c>
      <c r="C164" s="88">
        <f>IFERROR(VLOOKUP(A164,Sheet2!A:D,4,0),0)</f>
        <v>0</v>
      </c>
    </row>
    <row r="165" spans="1:3" ht="20.25" hidden="1" customHeight="1" x14ac:dyDescent="0.15">
      <c r="A165" s="86" t="s">
        <v>363</v>
      </c>
      <c r="B165" s="87" t="s">
        <v>121</v>
      </c>
      <c r="C165" s="88">
        <f>IFERROR(VLOOKUP(A165,Sheet2!A:D,4,0),0)</f>
        <v>0</v>
      </c>
    </row>
    <row r="166" spans="1:3" ht="20.25" hidden="1" customHeight="1" x14ac:dyDescent="0.15">
      <c r="A166" s="86" t="s">
        <v>364</v>
      </c>
      <c r="B166" s="87" t="s">
        <v>365</v>
      </c>
      <c r="C166" s="88">
        <f>IFERROR(VLOOKUP(A166,Sheet2!A:D,4,0),0)</f>
        <v>0</v>
      </c>
    </row>
    <row r="167" spans="1:3" ht="20.25" hidden="1" customHeight="1" x14ac:dyDescent="0.15">
      <c r="A167" s="86" t="s">
        <v>366</v>
      </c>
      <c r="B167" s="87" t="s">
        <v>135</v>
      </c>
      <c r="C167" s="88">
        <f>IFERROR(VLOOKUP(A167,Sheet2!A:D,4,0),0)</f>
        <v>0</v>
      </c>
    </row>
    <row r="168" spans="1:3" ht="20.25" customHeight="1" x14ac:dyDescent="0.15">
      <c r="A168" s="86" t="s">
        <v>367</v>
      </c>
      <c r="B168" s="87" t="s">
        <v>368</v>
      </c>
      <c r="C168" s="88">
        <f>IFERROR(VLOOKUP(A168,Sheet2!A:D,4,0),0)</f>
        <v>8</v>
      </c>
    </row>
    <row r="169" spans="1:3" ht="20.25" hidden="1" customHeight="1" x14ac:dyDescent="0.15">
      <c r="A169" s="84" t="s">
        <v>369</v>
      </c>
      <c r="B169" s="85" t="s">
        <v>370</v>
      </c>
      <c r="C169" s="83">
        <f>SUM(C170:C175)</f>
        <v>0</v>
      </c>
    </row>
    <row r="170" spans="1:3" ht="20.25" hidden="1" customHeight="1" x14ac:dyDescent="0.15">
      <c r="A170" s="86" t="s">
        <v>371</v>
      </c>
      <c r="B170" s="87" t="s">
        <v>117</v>
      </c>
      <c r="C170" s="88">
        <f>IFERROR(VLOOKUP(A170,Sheet2!A:D,4,0),0)</f>
        <v>0</v>
      </c>
    </row>
    <row r="171" spans="1:3" ht="20.25" hidden="1" customHeight="1" x14ac:dyDescent="0.15">
      <c r="A171" s="86" t="s">
        <v>372</v>
      </c>
      <c r="B171" s="87" t="s">
        <v>119</v>
      </c>
      <c r="C171" s="88">
        <f>IFERROR(VLOOKUP(A171,Sheet2!A:D,4,0),0)</f>
        <v>0</v>
      </c>
    </row>
    <row r="172" spans="1:3" ht="20.25" hidden="1" customHeight="1" x14ac:dyDescent="0.15">
      <c r="A172" s="86" t="s">
        <v>373</v>
      </c>
      <c r="B172" s="87" t="s">
        <v>121</v>
      </c>
      <c r="C172" s="88">
        <f>IFERROR(VLOOKUP(A172,Sheet2!A:D,4,0),0)</f>
        <v>0</v>
      </c>
    </row>
    <row r="173" spans="1:3" ht="20.25" hidden="1" customHeight="1" x14ac:dyDescent="0.15">
      <c r="A173" s="86" t="s">
        <v>374</v>
      </c>
      <c r="B173" s="87" t="s">
        <v>375</v>
      </c>
      <c r="C173" s="88">
        <f>IFERROR(VLOOKUP(A173,Sheet2!A:D,4,0),0)</f>
        <v>0</v>
      </c>
    </row>
    <row r="174" spans="1:3" ht="20.25" hidden="1" customHeight="1" x14ac:dyDescent="0.15">
      <c r="A174" s="86" t="s">
        <v>376</v>
      </c>
      <c r="B174" s="87" t="s">
        <v>135</v>
      </c>
      <c r="C174" s="88">
        <f>IFERROR(VLOOKUP(A174,Sheet2!A:D,4,0),0)</f>
        <v>0</v>
      </c>
    </row>
    <row r="175" spans="1:3" ht="33" hidden="1" customHeight="1" x14ac:dyDescent="0.15">
      <c r="A175" s="86" t="s">
        <v>377</v>
      </c>
      <c r="B175" s="87" t="s">
        <v>378</v>
      </c>
      <c r="C175" s="88">
        <f>IFERROR(VLOOKUP(A175,Sheet2!A:D,4,0),0)</f>
        <v>0</v>
      </c>
    </row>
    <row r="176" spans="1:3" ht="20.25" customHeight="1" x14ac:dyDescent="0.15">
      <c r="A176" s="84" t="s">
        <v>379</v>
      </c>
      <c r="B176" s="85" t="s">
        <v>380</v>
      </c>
      <c r="C176" s="83">
        <f>SUM(C177:C182)</f>
        <v>100</v>
      </c>
    </row>
    <row r="177" spans="1:3" ht="20.25" hidden="1" customHeight="1" x14ac:dyDescent="0.15">
      <c r="A177" s="86" t="s">
        <v>381</v>
      </c>
      <c r="B177" s="87" t="s">
        <v>117</v>
      </c>
      <c r="C177" s="88">
        <f>IFERROR(VLOOKUP(A177,Sheet2!A:D,4,0),0)</f>
        <v>0</v>
      </c>
    </row>
    <row r="178" spans="1:3" ht="20.25" hidden="1" customHeight="1" x14ac:dyDescent="0.15">
      <c r="A178" s="86" t="s">
        <v>382</v>
      </c>
      <c r="B178" s="87" t="s">
        <v>119</v>
      </c>
      <c r="C178" s="88">
        <f>IFERROR(VLOOKUP(A178,Sheet2!A:D,4,0),0)</f>
        <v>0</v>
      </c>
    </row>
    <row r="179" spans="1:3" ht="20.25" hidden="1" customHeight="1" x14ac:dyDescent="0.15">
      <c r="A179" s="86" t="s">
        <v>383</v>
      </c>
      <c r="B179" s="87" t="s">
        <v>121</v>
      </c>
      <c r="C179" s="88">
        <f>IFERROR(VLOOKUP(A179,Sheet2!A:D,4,0),0)</f>
        <v>0</v>
      </c>
    </row>
    <row r="180" spans="1:3" ht="20.25" hidden="1" customHeight="1" x14ac:dyDescent="0.15">
      <c r="A180" s="86" t="s">
        <v>384</v>
      </c>
      <c r="B180" s="87" t="s">
        <v>385</v>
      </c>
      <c r="C180" s="88">
        <f>IFERROR(VLOOKUP(A180,Sheet2!A:D,4,0),0)</f>
        <v>0</v>
      </c>
    </row>
    <row r="181" spans="1:3" ht="20.25" hidden="1" customHeight="1" x14ac:dyDescent="0.15">
      <c r="A181" s="86" t="s">
        <v>386</v>
      </c>
      <c r="B181" s="87" t="s">
        <v>135</v>
      </c>
      <c r="C181" s="88">
        <f>IFERROR(VLOOKUP(A181,Sheet2!A:D,4,0),0)</f>
        <v>0</v>
      </c>
    </row>
    <row r="182" spans="1:3" ht="20.25" customHeight="1" x14ac:dyDescent="0.15">
      <c r="A182" s="86" t="s">
        <v>387</v>
      </c>
      <c r="B182" s="87" t="s">
        <v>388</v>
      </c>
      <c r="C182" s="88">
        <f>IFERROR(VLOOKUP(A182,Sheet2!A:D,4,0),0)</f>
        <v>100</v>
      </c>
    </row>
    <row r="183" spans="1:3" ht="20.25" hidden="1" customHeight="1" x14ac:dyDescent="0.15">
      <c r="A183" s="84" t="s">
        <v>389</v>
      </c>
      <c r="B183" s="85" t="s">
        <v>390</v>
      </c>
      <c r="C183" s="83">
        <f>SUM(C184:C189)</f>
        <v>0</v>
      </c>
    </row>
    <row r="184" spans="1:3" ht="20.25" hidden="1" customHeight="1" x14ac:dyDescent="0.15">
      <c r="A184" s="86" t="s">
        <v>391</v>
      </c>
      <c r="B184" s="87" t="s">
        <v>117</v>
      </c>
      <c r="C184" s="88">
        <f>IFERROR(VLOOKUP(A184,Sheet2!A:D,4,0),0)</f>
        <v>0</v>
      </c>
    </row>
    <row r="185" spans="1:3" ht="20.25" hidden="1" customHeight="1" x14ac:dyDescent="0.15">
      <c r="A185" s="86" t="s">
        <v>392</v>
      </c>
      <c r="B185" s="87" t="s">
        <v>119</v>
      </c>
      <c r="C185" s="88">
        <f>IFERROR(VLOOKUP(A185,Sheet2!A:D,4,0),0)</f>
        <v>0</v>
      </c>
    </row>
    <row r="186" spans="1:3" ht="20.25" hidden="1" customHeight="1" x14ac:dyDescent="0.15">
      <c r="A186" s="86" t="s">
        <v>393</v>
      </c>
      <c r="B186" s="87" t="s">
        <v>121</v>
      </c>
      <c r="C186" s="88">
        <f>IFERROR(VLOOKUP(A186,Sheet2!A:D,4,0),0)</f>
        <v>0</v>
      </c>
    </row>
    <row r="187" spans="1:3" ht="20.25" hidden="1" customHeight="1" x14ac:dyDescent="0.15">
      <c r="A187" s="86" t="s">
        <v>394</v>
      </c>
      <c r="B187" s="87" t="s">
        <v>395</v>
      </c>
      <c r="C187" s="88">
        <f>IFERROR(VLOOKUP(A187,Sheet2!A:D,4,0),0)</f>
        <v>0</v>
      </c>
    </row>
    <row r="188" spans="1:3" ht="20.25" hidden="1" customHeight="1" x14ac:dyDescent="0.15">
      <c r="A188" s="86" t="s">
        <v>396</v>
      </c>
      <c r="B188" s="87" t="s">
        <v>135</v>
      </c>
      <c r="C188" s="88">
        <f>IFERROR(VLOOKUP(A188,Sheet2!A:D,4,0),0)</f>
        <v>0</v>
      </c>
    </row>
    <row r="189" spans="1:3" ht="20.25" hidden="1" customHeight="1" x14ac:dyDescent="0.15">
      <c r="A189" s="86" t="s">
        <v>397</v>
      </c>
      <c r="B189" s="87" t="s">
        <v>398</v>
      </c>
      <c r="C189" s="88">
        <f>IFERROR(VLOOKUP(A189,Sheet2!A:D,4,0),0)</f>
        <v>0</v>
      </c>
    </row>
    <row r="190" spans="1:3" ht="20.25" customHeight="1" x14ac:dyDescent="0.15">
      <c r="A190" s="84" t="s">
        <v>399</v>
      </c>
      <c r="B190" s="85" t="s">
        <v>400</v>
      </c>
      <c r="C190" s="83">
        <f>SUM(C191:C197)</f>
        <v>1</v>
      </c>
    </row>
    <row r="191" spans="1:3" ht="20.25" hidden="1" customHeight="1" x14ac:dyDescent="0.15">
      <c r="A191" s="86" t="s">
        <v>401</v>
      </c>
      <c r="B191" s="87" t="s">
        <v>117</v>
      </c>
      <c r="C191" s="88">
        <f>IFERROR(VLOOKUP(A191,Sheet2!A:D,4,0),0)</f>
        <v>0</v>
      </c>
    </row>
    <row r="192" spans="1:3" ht="20.25" hidden="1" customHeight="1" x14ac:dyDescent="0.15">
      <c r="A192" s="86" t="s">
        <v>402</v>
      </c>
      <c r="B192" s="87" t="s">
        <v>119</v>
      </c>
      <c r="C192" s="88">
        <f>IFERROR(VLOOKUP(A192,Sheet2!A:D,4,0),0)</f>
        <v>0</v>
      </c>
    </row>
    <row r="193" spans="1:3" ht="20.25" hidden="1" customHeight="1" x14ac:dyDescent="0.15">
      <c r="A193" s="86" t="s">
        <v>403</v>
      </c>
      <c r="B193" s="87" t="s">
        <v>121</v>
      </c>
      <c r="C193" s="88">
        <f>IFERROR(VLOOKUP(A193,Sheet2!A:D,4,0),0)</f>
        <v>0</v>
      </c>
    </row>
    <row r="194" spans="1:3" ht="20.25" hidden="1" customHeight="1" x14ac:dyDescent="0.15">
      <c r="A194" s="86" t="s">
        <v>404</v>
      </c>
      <c r="B194" s="87" t="s">
        <v>405</v>
      </c>
      <c r="C194" s="88">
        <f>IFERROR(VLOOKUP(A194,Sheet2!A:D,4,0),0)</f>
        <v>0</v>
      </c>
    </row>
    <row r="195" spans="1:3" ht="20.25" hidden="1" customHeight="1" x14ac:dyDescent="0.15">
      <c r="A195" s="86" t="s">
        <v>406</v>
      </c>
      <c r="B195" s="87" t="s">
        <v>407</v>
      </c>
      <c r="C195" s="88">
        <f>IFERROR(VLOOKUP(A195,Sheet2!A:D,4,0),0)</f>
        <v>0</v>
      </c>
    </row>
    <row r="196" spans="1:3" ht="20.25" hidden="1" customHeight="1" x14ac:dyDescent="0.15">
      <c r="A196" s="86" t="s">
        <v>408</v>
      </c>
      <c r="B196" s="87" t="s">
        <v>135</v>
      </c>
      <c r="C196" s="88">
        <f>IFERROR(VLOOKUP(A196,Sheet2!A:D,4,0),0)</f>
        <v>0</v>
      </c>
    </row>
    <row r="197" spans="1:3" ht="20.25" customHeight="1" x14ac:dyDescent="0.15">
      <c r="A197" s="86" t="s">
        <v>409</v>
      </c>
      <c r="B197" s="87" t="s">
        <v>410</v>
      </c>
      <c r="C197" s="88">
        <f>IFERROR(VLOOKUP(A197,Sheet2!A:D,4,0),0)</f>
        <v>1</v>
      </c>
    </row>
    <row r="198" spans="1:3" ht="20.25" hidden="1" customHeight="1" x14ac:dyDescent="0.15">
      <c r="A198" s="84" t="s">
        <v>411</v>
      </c>
      <c r="B198" s="85" t="s">
        <v>412</v>
      </c>
      <c r="C198" s="83">
        <f>SUM(C199:C203)</f>
        <v>0</v>
      </c>
    </row>
    <row r="199" spans="1:3" ht="20.25" hidden="1" customHeight="1" x14ac:dyDescent="0.15">
      <c r="A199" s="86" t="s">
        <v>413</v>
      </c>
      <c r="B199" s="87" t="s">
        <v>117</v>
      </c>
      <c r="C199" s="88">
        <f>IFERROR(VLOOKUP(A199,Sheet2!A:D,4,0),0)</f>
        <v>0</v>
      </c>
    </row>
    <row r="200" spans="1:3" ht="20.25" hidden="1" customHeight="1" x14ac:dyDescent="0.15">
      <c r="A200" s="86" t="s">
        <v>414</v>
      </c>
      <c r="B200" s="87" t="s">
        <v>119</v>
      </c>
      <c r="C200" s="88">
        <f>IFERROR(VLOOKUP(A200,Sheet2!A:D,4,0),0)</f>
        <v>0</v>
      </c>
    </row>
    <row r="201" spans="1:3" ht="20.25" hidden="1" customHeight="1" x14ac:dyDescent="0.15">
      <c r="A201" s="86" t="s">
        <v>415</v>
      </c>
      <c r="B201" s="87" t="s">
        <v>121</v>
      </c>
      <c r="C201" s="88">
        <f>IFERROR(VLOOKUP(A201,Sheet2!A:D,4,0),0)</f>
        <v>0</v>
      </c>
    </row>
    <row r="202" spans="1:3" ht="20.25" hidden="1" customHeight="1" x14ac:dyDescent="0.15">
      <c r="A202" s="86" t="s">
        <v>416</v>
      </c>
      <c r="B202" s="87" t="s">
        <v>135</v>
      </c>
      <c r="C202" s="88">
        <f>IFERROR(VLOOKUP(A202,Sheet2!A:D,4,0),0)</f>
        <v>0</v>
      </c>
    </row>
    <row r="203" spans="1:3" ht="20.25" hidden="1" customHeight="1" x14ac:dyDescent="0.15">
      <c r="A203" s="86" t="s">
        <v>417</v>
      </c>
      <c r="B203" s="87" t="s">
        <v>418</v>
      </c>
      <c r="C203" s="88">
        <f>IFERROR(VLOOKUP(A203,Sheet2!A:D,4,0),0)</f>
        <v>0</v>
      </c>
    </row>
    <row r="204" spans="1:3" ht="20.25" hidden="1" customHeight="1" x14ac:dyDescent="0.15">
      <c r="A204" s="84" t="s">
        <v>419</v>
      </c>
      <c r="B204" s="85" t="s">
        <v>420</v>
      </c>
      <c r="C204" s="83">
        <f>SUM(C205:C209)</f>
        <v>0</v>
      </c>
    </row>
    <row r="205" spans="1:3" ht="20.25" hidden="1" customHeight="1" x14ac:dyDescent="0.15">
      <c r="A205" s="86" t="s">
        <v>421</v>
      </c>
      <c r="B205" s="87" t="s">
        <v>117</v>
      </c>
      <c r="C205" s="88">
        <f>IFERROR(VLOOKUP(A205,Sheet2!A:D,4,0),0)</f>
        <v>0</v>
      </c>
    </row>
    <row r="206" spans="1:3" ht="20.25" hidden="1" customHeight="1" x14ac:dyDescent="0.15">
      <c r="A206" s="86" t="s">
        <v>422</v>
      </c>
      <c r="B206" s="87" t="s">
        <v>119</v>
      </c>
      <c r="C206" s="88">
        <f>IFERROR(VLOOKUP(A206,Sheet2!A:D,4,0),0)</f>
        <v>0</v>
      </c>
    </row>
    <row r="207" spans="1:3" ht="20.25" hidden="1" customHeight="1" x14ac:dyDescent="0.15">
      <c r="A207" s="86" t="s">
        <v>423</v>
      </c>
      <c r="B207" s="87" t="s">
        <v>121</v>
      </c>
      <c r="C207" s="88">
        <f>IFERROR(VLOOKUP(A207,Sheet2!A:D,4,0),0)</f>
        <v>0</v>
      </c>
    </row>
    <row r="208" spans="1:3" ht="20.25" hidden="1" customHeight="1" x14ac:dyDescent="0.15">
      <c r="A208" s="86" t="s">
        <v>424</v>
      </c>
      <c r="B208" s="87" t="s">
        <v>135</v>
      </c>
      <c r="C208" s="88">
        <f>IFERROR(VLOOKUP(A208,Sheet2!A:D,4,0),0)</f>
        <v>0</v>
      </c>
    </row>
    <row r="209" spans="1:3" ht="20.25" hidden="1" customHeight="1" x14ac:dyDescent="0.15">
      <c r="A209" s="86" t="s">
        <v>425</v>
      </c>
      <c r="B209" s="87" t="s">
        <v>426</v>
      </c>
      <c r="C209" s="88">
        <f>IFERROR(VLOOKUP(A209,Sheet2!A:D,4,0),0)</f>
        <v>0</v>
      </c>
    </row>
    <row r="210" spans="1:3" ht="20.25" hidden="1" customHeight="1" x14ac:dyDescent="0.15">
      <c r="A210" s="84" t="s">
        <v>427</v>
      </c>
      <c r="B210" s="85" t="s">
        <v>428</v>
      </c>
      <c r="C210" s="83">
        <f>SUM(C211:C216)</f>
        <v>0</v>
      </c>
    </row>
    <row r="211" spans="1:3" ht="20.25" hidden="1" customHeight="1" x14ac:dyDescent="0.15">
      <c r="A211" s="86" t="s">
        <v>429</v>
      </c>
      <c r="B211" s="87" t="s">
        <v>117</v>
      </c>
      <c r="C211" s="88">
        <f>IFERROR(VLOOKUP(A211,Sheet2!A:D,4,0),0)</f>
        <v>0</v>
      </c>
    </row>
    <row r="212" spans="1:3" ht="20.25" hidden="1" customHeight="1" x14ac:dyDescent="0.15">
      <c r="A212" s="86" t="s">
        <v>430</v>
      </c>
      <c r="B212" s="87" t="s">
        <v>119</v>
      </c>
      <c r="C212" s="88">
        <f>IFERROR(VLOOKUP(A212,Sheet2!A:D,4,0),0)</f>
        <v>0</v>
      </c>
    </row>
    <row r="213" spans="1:3" ht="20.25" hidden="1" customHeight="1" x14ac:dyDescent="0.15">
      <c r="A213" s="86" t="s">
        <v>431</v>
      </c>
      <c r="B213" s="87" t="s">
        <v>121</v>
      </c>
      <c r="C213" s="88">
        <f>IFERROR(VLOOKUP(A213,Sheet2!A:D,4,0),0)</f>
        <v>0</v>
      </c>
    </row>
    <row r="214" spans="1:3" ht="20.25" hidden="1" customHeight="1" x14ac:dyDescent="0.15">
      <c r="A214" s="86" t="s">
        <v>432</v>
      </c>
      <c r="B214" s="87" t="s">
        <v>433</v>
      </c>
      <c r="C214" s="88">
        <f>IFERROR(VLOOKUP(A214,Sheet2!A:D,4,0),0)</f>
        <v>0</v>
      </c>
    </row>
    <row r="215" spans="1:3" ht="20.25" hidden="1" customHeight="1" x14ac:dyDescent="0.15">
      <c r="A215" s="86" t="s">
        <v>434</v>
      </c>
      <c r="B215" s="87" t="s">
        <v>135</v>
      </c>
      <c r="C215" s="88">
        <f>IFERROR(VLOOKUP(A215,Sheet2!A:D,4,0),0)</f>
        <v>0</v>
      </c>
    </row>
    <row r="216" spans="1:3" ht="20.25" hidden="1" customHeight="1" x14ac:dyDescent="0.15">
      <c r="A216" s="86" t="s">
        <v>435</v>
      </c>
      <c r="B216" s="87" t="s">
        <v>436</v>
      </c>
      <c r="C216" s="88">
        <f>IFERROR(VLOOKUP(A216,Sheet2!A:D,4,0),0)</f>
        <v>0</v>
      </c>
    </row>
    <row r="217" spans="1:3" ht="20.25" hidden="1" customHeight="1" x14ac:dyDescent="0.15">
      <c r="A217" s="84" t="s">
        <v>437</v>
      </c>
      <c r="B217" s="85" t="s">
        <v>438</v>
      </c>
      <c r="C217" s="83">
        <f>SUM(C218:C231)</f>
        <v>0</v>
      </c>
    </row>
    <row r="218" spans="1:3" ht="20.25" hidden="1" customHeight="1" x14ac:dyDescent="0.15">
      <c r="A218" s="86" t="s">
        <v>439</v>
      </c>
      <c r="B218" s="87" t="s">
        <v>117</v>
      </c>
      <c r="C218" s="88">
        <f>IFERROR(VLOOKUP(A218,Sheet2!A:D,4,0),0)</f>
        <v>0</v>
      </c>
    </row>
    <row r="219" spans="1:3" ht="20.25" hidden="1" customHeight="1" x14ac:dyDescent="0.15">
      <c r="A219" s="86" t="s">
        <v>440</v>
      </c>
      <c r="B219" s="87" t="s">
        <v>119</v>
      </c>
      <c r="C219" s="88">
        <f>IFERROR(VLOOKUP(A219,Sheet2!A:D,4,0),0)</f>
        <v>0</v>
      </c>
    </row>
    <row r="220" spans="1:3" ht="20.25" hidden="1" customHeight="1" x14ac:dyDescent="0.15">
      <c r="A220" s="86" t="s">
        <v>441</v>
      </c>
      <c r="B220" s="87" t="s">
        <v>121</v>
      </c>
      <c r="C220" s="88">
        <f>IFERROR(VLOOKUP(A220,Sheet2!A:D,4,0),0)</f>
        <v>0</v>
      </c>
    </row>
    <row r="221" spans="1:3" ht="20.25" hidden="1" customHeight="1" x14ac:dyDescent="0.15">
      <c r="A221" s="86" t="s">
        <v>442</v>
      </c>
      <c r="B221" s="87" t="s">
        <v>443</v>
      </c>
      <c r="C221" s="88">
        <f>IFERROR(VLOOKUP(A221,Sheet2!A:D,4,0),0)</f>
        <v>0</v>
      </c>
    </row>
    <row r="222" spans="1:3" ht="20.25" hidden="1" customHeight="1" x14ac:dyDescent="0.15">
      <c r="A222" s="86" t="s">
        <v>444</v>
      </c>
      <c r="B222" s="87" t="s">
        <v>445</v>
      </c>
      <c r="C222" s="88">
        <f>IFERROR(VLOOKUP(A222,Sheet2!A:D,4,0),0)</f>
        <v>0</v>
      </c>
    </row>
    <row r="223" spans="1:3" ht="20.25" hidden="1" customHeight="1" x14ac:dyDescent="0.15">
      <c r="A223" s="86" t="s">
        <v>446</v>
      </c>
      <c r="B223" s="87" t="s">
        <v>216</v>
      </c>
      <c r="C223" s="88">
        <f>IFERROR(VLOOKUP(A223,Sheet2!A:D,4,0),0)</f>
        <v>0</v>
      </c>
    </row>
    <row r="224" spans="1:3" ht="20.25" hidden="1" customHeight="1" x14ac:dyDescent="0.15">
      <c r="A224" s="86" t="s">
        <v>447</v>
      </c>
      <c r="B224" s="87" t="s">
        <v>448</v>
      </c>
      <c r="C224" s="88">
        <f>IFERROR(VLOOKUP(A224,Sheet2!A:D,4,0),0)</f>
        <v>0</v>
      </c>
    </row>
    <row r="225" spans="1:3" ht="20.25" hidden="1" customHeight="1" x14ac:dyDescent="0.15">
      <c r="A225" s="86" t="s">
        <v>449</v>
      </c>
      <c r="B225" s="87" t="s">
        <v>450</v>
      </c>
      <c r="C225" s="88">
        <f>IFERROR(VLOOKUP(A225,Sheet2!A:D,4,0),0)</f>
        <v>0</v>
      </c>
    </row>
    <row r="226" spans="1:3" ht="20.25" hidden="1" customHeight="1" x14ac:dyDescent="0.15">
      <c r="A226" s="86" t="s">
        <v>451</v>
      </c>
      <c r="B226" s="87" t="s">
        <v>452</v>
      </c>
      <c r="C226" s="88">
        <f>IFERROR(VLOOKUP(A226,Sheet2!A:D,4,0),0)</f>
        <v>0</v>
      </c>
    </row>
    <row r="227" spans="1:3" ht="20.25" hidden="1" customHeight="1" x14ac:dyDescent="0.15">
      <c r="A227" s="86" t="s">
        <v>453</v>
      </c>
      <c r="B227" s="87" t="s">
        <v>454</v>
      </c>
      <c r="C227" s="88">
        <f>IFERROR(VLOOKUP(A227,Sheet2!A:D,4,0),0)</f>
        <v>0</v>
      </c>
    </row>
    <row r="228" spans="1:3" ht="20.25" hidden="1" customHeight="1" x14ac:dyDescent="0.15">
      <c r="A228" s="86" t="s">
        <v>455</v>
      </c>
      <c r="B228" s="87" t="s">
        <v>456</v>
      </c>
      <c r="C228" s="88">
        <f>IFERROR(VLOOKUP(A228,Sheet2!A:D,4,0),0)</f>
        <v>0</v>
      </c>
    </row>
    <row r="229" spans="1:3" ht="20.25" hidden="1" customHeight="1" x14ac:dyDescent="0.15">
      <c r="A229" s="86" t="s">
        <v>457</v>
      </c>
      <c r="B229" s="87" t="s">
        <v>458</v>
      </c>
      <c r="C229" s="88">
        <f>IFERROR(VLOOKUP(A229,Sheet2!A:D,4,0),0)</f>
        <v>0</v>
      </c>
    </row>
    <row r="230" spans="1:3" ht="20.25" hidden="1" customHeight="1" x14ac:dyDescent="0.15">
      <c r="A230" s="86" t="s">
        <v>459</v>
      </c>
      <c r="B230" s="87" t="s">
        <v>135</v>
      </c>
      <c r="C230" s="88">
        <f>IFERROR(VLOOKUP(A230,Sheet2!A:D,4,0),0)</f>
        <v>0</v>
      </c>
    </row>
    <row r="231" spans="1:3" ht="20.25" hidden="1" customHeight="1" x14ac:dyDescent="0.15">
      <c r="A231" s="86" t="s">
        <v>460</v>
      </c>
      <c r="B231" s="87" t="s">
        <v>461</v>
      </c>
      <c r="C231" s="88">
        <f>IFERROR(VLOOKUP(A231,Sheet2!A:D,4,0),0)</f>
        <v>0</v>
      </c>
    </row>
    <row r="232" spans="1:3" ht="20.25" hidden="1" customHeight="1" x14ac:dyDescent="0.15">
      <c r="A232" s="101" t="s">
        <v>2417</v>
      </c>
      <c r="B232" s="102" t="s">
        <v>2418</v>
      </c>
      <c r="C232" s="88"/>
    </row>
    <row r="233" spans="1:3" ht="20.25" hidden="1" customHeight="1" x14ac:dyDescent="0.15">
      <c r="A233" s="103" t="s">
        <v>2419</v>
      </c>
      <c r="B233" s="104" t="s">
        <v>117</v>
      </c>
      <c r="C233" s="88"/>
    </row>
    <row r="234" spans="1:3" ht="20.25" hidden="1" customHeight="1" x14ac:dyDescent="0.15">
      <c r="A234" s="103" t="s">
        <v>2420</v>
      </c>
      <c r="B234" s="104" t="s">
        <v>119</v>
      </c>
      <c r="C234" s="88"/>
    </row>
    <row r="235" spans="1:3" ht="20.25" hidden="1" customHeight="1" x14ac:dyDescent="0.15">
      <c r="A235" s="103" t="s">
        <v>2421</v>
      </c>
      <c r="B235" s="104" t="s">
        <v>121</v>
      </c>
      <c r="C235" s="88"/>
    </row>
    <row r="236" spans="1:3" ht="20.25" hidden="1" customHeight="1" x14ac:dyDescent="0.15">
      <c r="A236" s="103" t="s">
        <v>2422</v>
      </c>
      <c r="B236" s="104" t="s">
        <v>375</v>
      </c>
      <c r="C236" s="88"/>
    </row>
    <row r="237" spans="1:3" ht="20.25" hidden="1" customHeight="1" x14ac:dyDescent="0.15">
      <c r="A237" s="103" t="s">
        <v>2423</v>
      </c>
      <c r="B237" s="104" t="s">
        <v>135</v>
      </c>
      <c r="C237" s="88"/>
    </row>
    <row r="238" spans="1:3" ht="20.25" hidden="1" customHeight="1" x14ac:dyDescent="0.15">
      <c r="A238" s="103" t="s">
        <v>2424</v>
      </c>
      <c r="B238" s="104" t="s">
        <v>2425</v>
      </c>
      <c r="C238" s="88"/>
    </row>
    <row r="239" spans="1:3" ht="20.25" hidden="1" customHeight="1" x14ac:dyDescent="0.15">
      <c r="A239" s="105" t="s">
        <v>2426</v>
      </c>
      <c r="B239" s="106" t="s">
        <v>2427</v>
      </c>
      <c r="C239" s="88"/>
    </row>
    <row r="240" spans="1:3" ht="20.25" hidden="1" customHeight="1" x14ac:dyDescent="0.15">
      <c r="A240" s="107" t="s">
        <v>2428</v>
      </c>
      <c r="B240" s="108" t="s">
        <v>117</v>
      </c>
      <c r="C240" s="88"/>
    </row>
    <row r="241" spans="1:3" ht="20.25" hidden="1" customHeight="1" x14ac:dyDescent="0.15">
      <c r="A241" s="107" t="s">
        <v>2429</v>
      </c>
      <c r="B241" s="108" t="s">
        <v>119</v>
      </c>
      <c r="C241" s="88"/>
    </row>
    <row r="242" spans="1:3" ht="20.25" hidden="1" customHeight="1" x14ac:dyDescent="0.15">
      <c r="A242" s="107" t="s">
        <v>2430</v>
      </c>
      <c r="B242" s="108" t="s">
        <v>121</v>
      </c>
      <c r="C242" s="88"/>
    </row>
    <row r="243" spans="1:3" ht="20.25" hidden="1" customHeight="1" x14ac:dyDescent="0.15">
      <c r="A243" s="107" t="s">
        <v>2431</v>
      </c>
      <c r="B243" s="108" t="s">
        <v>2432</v>
      </c>
      <c r="C243" s="88"/>
    </row>
    <row r="244" spans="1:3" ht="20.25" hidden="1" customHeight="1" x14ac:dyDescent="0.15">
      <c r="A244" s="107" t="s">
        <v>2433</v>
      </c>
      <c r="B244" s="108" t="s">
        <v>2434</v>
      </c>
      <c r="C244" s="88"/>
    </row>
    <row r="245" spans="1:3" ht="20.25" hidden="1" customHeight="1" x14ac:dyDescent="0.15">
      <c r="A245" s="107" t="s">
        <v>2435</v>
      </c>
      <c r="B245" s="108" t="s">
        <v>2436</v>
      </c>
      <c r="C245" s="88"/>
    </row>
    <row r="246" spans="1:3" ht="20.25" hidden="1" customHeight="1" x14ac:dyDescent="0.15">
      <c r="A246" s="105" t="s">
        <v>2437</v>
      </c>
      <c r="B246" s="106" t="s">
        <v>2438</v>
      </c>
      <c r="C246" s="88"/>
    </row>
    <row r="247" spans="1:3" ht="20.25" hidden="1" customHeight="1" x14ac:dyDescent="0.15">
      <c r="A247" s="107" t="s">
        <v>2439</v>
      </c>
      <c r="B247" s="108" t="s">
        <v>2440</v>
      </c>
      <c r="C247" s="88"/>
    </row>
    <row r="248" spans="1:3" ht="20.25" hidden="1" customHeight="1" x14ac:dyDescent="0.15">
      <c r="A248" s="107" t="s">
        <v>2441</v>
      </c>
      <c r="B248" s="108" t="s">
        <v>2442</v>
      </c>
      <c r="C248" s="88"/>
    </row>
    <row r="249" spans="1:3" ht="20.25" hidden="1" customHeight="1" x14ac:dyDescent="0.15">
      <c r="A249" s="107" t="s">
        <v>2443</v>
      </c>
      <c r="B249" s="108" t="s">
        <v>2444</v>
      </c>
      <c r="C249" s="88"/>
    </row>
    <row r="250" spans="1:3" ht="20.25" hidden="1" customHeight="1" x14ac:dyDescent="0.15">
      <c r="A250" s="107" t="s">
        <v>2445</v>
      </c>
      <c r="B250" s="108" t="s">
        <v>2434</v>
      </c>
      <c r="C250" s="88"/>
    </row>
    <row r="251" spans="1:3" ht="20.25" hidden="1" customHeight="1" x14ac:dyDescent="0.15">
      <c r="A251" s="107" t="s">
        <v>2446</v>
      </c>
      <c r="B251" s="108" t="s">
        <v>2447</v>
      </c>
      <c r="C251" s="88"/>
    </row>
    <row r="252" spans="1:3" ht="20.25" hidden="1" customHeight="1" x14ac:dyDescent="0.15">
      <c r="A252" s="84" t="s">
        <v>462</v>
      </c>
      <c r="B252" s="85" t="s">
        <v>463</v>
      </c>
      <c r="C252" s="83">
        <f>SUM(C253:C254)</f>
        <v>0</v>
      </c>
    </row>
    <row r="253" spans="1:3" ht="20.25" hidden="1" customHeight="1" x14ac:dyDescent="0.15">
      <c r="A253" s="86" t="s">
        <v>464</v>
      </c>
      <c r="B253" s="87" t="s">
        <v>465</v>
      </c>
      <c r="C253" s="88">
        <f>IFERROR(VLOOKUP(A253,Sheet2!A:D,4,0),0)</f>
        <v>0</v>
      </c>
    </row>
    <row r="254" spans="1:3" ht="20.25" hidden="1" customHeight="1" x14ac:dyDescent="0.15">
      <c r="A254" s="86" t="s">
        <v>466</v>
      </c>
      <c r="B254" s="87" t="s">
        <v>467</v>
      </c>
      <c r="C254" s="88">
        <f>IFERROR(VLOOKUP(A254,Sheet2!A:D,4,0),0)</f>
        <v>0</v>
      </c>
    </row>
    <row r="255" spans="1:3" ht="20.25" hidden="1" customHeight="1" x14ac:dyDescent="0.15">
      <c r="A255" s="84" t="s">
        <v>468</v>
      </c>
      <c r="B255" s="85" t="s">
        <v>469</v>
      </c>
      <c r="C255" s="83">
        <f>C256+C263+C266+C269+C275+C280+C282+C287+C293</f>
        <v>0</v>
      </c>
    </row>
    <row r="256" spans="1:3" ht="20.25" hidden="1" customHeight="1" x14ac:dyDescent="0.15">
      <c r="A256" s="84" t="s">
        <v>470</v>
      </c>
      <c r="B256" s="85" t="s">
        <v>471</v>
      </c>
      <c r="C256" s="83">
        <f>SUM(C257:C262)</f>
        <v>0</v>
      </c>
    </row>
    <row r="257" spans="1:3" ht="20.25" hidden="1" customHeight="1" x14ac:dyDescent="0.15">
      <c r="A257" s="86" t="s">
        <v>472</v>
      </c>
      <c r="B257" s="87" t="s">
        <v>117</v>
      </c>
      <c r="C257" s="88">
        <f>IFERROR(VLOOKUP(A257,Sheet2!A:D,4,0),0)</f>
        <v>0</v>
      </c>
    </row>
    <row r="258" spans="1:3" ht="20.25" hidden="1" customHeight="1" x14ac:dyDescent="0.15">
      <c r="A258" s="86" t="s">
        <v>473</v>
      </c>
      <c r="B258" s="87" t="s">
        <v>119</v>
      </c>
      <c r="C258" s="88">
        <f>IFERROR(VLOOKUP(A258,Sheet2!A:D,4,0),0)</f>
        <v>0</v>
      </c>
    </row>
    <row r="259" spans="1:3" ht="20.25" hidden="1" customHeight="1" x14ac:dyDescent="0.15">
      <c r="A259" s="86" t="s">
        <v>474</v>
      </c>
      <c r="B259" s="87" t="s">
        <v>121</v>
      </c>
      <c r="C259" s="88">
        <f>IFERROR(VLOOKUP(A259,Sheet2!A:D,4,0),0)</f>
        <v>0</v>
      </c>
    </row>
    <row r="260" spans="1:3" ht="20.25" hidden="1" customHeight="1" x14ac:dyDescent="0.15">
      <c r="A260" s="86" t="s">
        <v>475</v>
      </c>
      <c r="B260" s="87" t="s">
        <v>375</v>
      </c>
      <c r="C260" s="88">
        <f>IFERROR(VLOOKUP(A260,Sheet2!A:D,4,0),0)</f>
        <v>0</v>
      </c>
    </row>
    <row r="261" spans="1:3" ht="20.25" hidden="1" customHeight="1" x14ac:dyDescent="0.15">
      <c r="A261" s="86" t="s">
        <v>476</v>
      </c>
      <c r="B261" s="87" t="s">
        <v>135</v>
      </c>
      <c r="C261" s="88">
        <f>IFERROR(VLOOKUP(A261,Sheet2!A:D,4,0),0)</f>
        <v>0</v>
      </c>
    </row>
    <row r="262" spans="1:3" ht="20.25" hidden="1" customHeight="1" x14ac:dyDescent="0.15">
      <c r="A262" s="86" t="s">
        <v>477</v>
      </c>
      <c r="B262" s="87" t="s">
        <v>478</v>
      </c>
      <c r="C262" s="88">
        <f>IFERROR(VLOOKUP(A262,Sheet2!A:D,4,0),0)</f>
        <v>0</v>
      </c>
    </row>
    <row r="263" spans="1:3" ht="20.25" hidden="1" customHeight="1" x14ac:dyDescent="0.15">
      <c r="A263" s="84" t="s">
        <v>479</v>
      </c>
      <c r="B263" s="85" t="s">
        <v>480</v>
      </c>
      <c r="C263" s="83">
        <f>SUM(C264:C265)</f>
        <v>0</v>
      </c>
    </row>
    <row r="264" spans="1:3" ht="20.25" hidden="1" customHeight="1" x14ac:dyDescent="0.15">
      <c r="A264" s="86" t="s">
        <v>481</v>
      </c>
      <c r="B264" s="87" t="s">
        <v>482</v>
      </c>
      <c r="C264" s="88">
        <f>IFERROR(VLOOKUP(A264,Sheet2!A:D,4,0),0)</f>
        <v>0</v>
      </c>
    </row>
    <row r="265" spans="1:3" ht="20.25" hidden="1" customHeight="1" x14ac:dyDescent="0.15">
      <c r="A265" s="86" t="s">
        <v>483</v>
      </c>
      <c r="B265" s="87" t="s">
        <v>484</v>
      </c>
      <c r="C265" s="88">
        <f>IFERROR(VLOOKUP(A265,Sheet2!A:D,4,0),0)</f>
        <v>0</v>
      </c>
    </row>
    <row r="266" spans="1:3" ht="20.25" hidden="1" customHeight="1" x14ac:dyDescent="0.15">
      <c r="A266" s="84" t="s">
        <v>485</v>
      </c>
      <c r="B266" s="85" t="s">
        <v>486</v>
      </c>
      <c r="C266" s="83">
        <f>SUM(C267:C268)</f>
        <v>0</v>
      </c>
    </row>
    <row r="267" spans="1:3" ht="20.25" hidden="1" customHeight="1" x14ac:dyDescent="0.15">
      <c r="A267" s="86" t="s">
        <v>487</v>
      </c>
      <c r="B267" s="87" t="s">
        <v>488</v>
      </c>
      <c r="C267" s="88">
        <f>IFERROR(VLOOKUP(A267,Sheet2!A:D,4,0),0)</f>
        <v>0</v>
      </c>
    </row>
    <row r="268" spans="1:3" ht="20.25" hidden="1" customHeight="1" x14ac:dyDescent="0.15">
      <c r="A268" s="86" t="s">
        <v>489</v>
      </c>
      <c r="B268" s="87" t="s">
        <v>490</v>
      </c>
      <c r="C268" s="88">
        <f>IFERROR(VLOOKUP(A268,Sheet2!A:D,4,0),0)</f>
        <v>0</v>
      </c>
    </row>
    <row r="269" spans="1:3" ht="20.25" hidden="1" customHeight="1" x14ac:dyDescent="0.15">
      <c r="A269" s="84" t="s">
        <v>491</v>
      </c>
      <c r="B269" s="85" t="s">
        <v>492</v>
      </c>
      <c r="C269" s="83">
        <f>SUM(C270:C274)</f>
        <v>0</v>
      </c>
    </row>
    <row r="270" spans="1:3" ht="20.25" hidden="1" customHeight="1" x14ac:dyDescent="0.15">
      <c r="A270" s="86" t="s">
        <v>493</v>
      </c>
      <c r="B270" s="87" t="s">
        <v>494</v>
      </c>
      <c r="C270" s="88">
        <f>IFERROR(VLOOKUP(A270,Sheet2!A:D,4,0),0)</f>
        <v>0</v>
      </c>
    </row>
    <row r="271" spans="1:3" ht="20.25" hidden="1" customHeight="1" x14ac:dyDescent="0.15">
      <c r="A271" s="86" t="s">
        <v>495</v>
      </c>
      <c r="B271" s="87" t="s">
        <v>496</v>
      </c>
      <c r="C271" s="88">
        <f>IFERROR(VLOOKUP(A271,Sheet2!A:D,4,0),0)</f>
        <v>0</v>
      </c>
    </row>
    <row r="272" spans="1:3" ht="20.25" hidden="1" customHeight="1" x14ac:dyDescent="0.15">
      <c r="A272" s="86" t="s">
        <v>497</v>
      </c>
      <c r="B272" s="87" t="s">
        <v>498</v>
      </c>
      <c r="C272" s="88">
        <f>IFERROR(VLOOKUP(A272,Sheet2!A:D,4,0),0)</f>
        <v>0</v>
      </c>
    </row>
    <row r="273" spans="1:6" ht="20.25" hidden="1" customHeight="1" x14ac:dyDescent="0.15">
      <c r="A273" s="86" t="s">
        <v>499</v>
      </c>
      <c r="B273" s="87" t="s">
        <v>500</v>
      </c>
      <c r="C273" s="88">
        <f>IFERROR(VLOOKUP(A273,Sheet2!A:D,4,0),0)</f>
        <v>0</v>
      </c>
    </row>
    <row r="274" spans="1:6" ht="20.25" hidden="1" customHeight="1" x14ac:dyDescent="0.15">
      <c r="A274" s="86" t="s">
        <v>501</v>
      </c>
      <c r="B274" s="87" t="s">
        <v>502</v>
      </c>
      <c r="C274" s="88">
        <f>IFERROR(VLOOKUP(A274,Sheet2!A:D,4,0),0)</f>
        <v>0</v>
      </c>
    </row>
    <row r="275" spans="1:6" ht="20.25" hidden="1" customHeight="1" x14ac:dyDescent="0.15">
      <c r="A275" s="84" t="s">
        <v>503</v>
      </c>
      <c r="B275" s="85" t="s">
        <v>504</v>
      </c>
      <c r="C275" s="83">
        <f>SUM(C276:C279)</f>
        <v>0</v>
      </c>
    </row>
    <row r="276" spans="1:6" ht="20.25" hidden="1" customHeight="1" x14ac:dyDescent="0.15">
      <c r="A276" s="86" t="s">
        <v>505</v>
      </c>
      <c r="B276" s="87" t="s">
        <v>506</v>
      </c>
      <c r="C276" s="88">
        <f>IFERROR(VLOOKUP(A276,Sheet2!A:D,4,0),0)</f>
        <v>0</v>
      </c>
    </row>
    <row r="277" spans="1:6" ht="20.25" hidden="1" customHeight="1" x14ac:dyDescent="0.15">
      <c r="A277" s="86" t="s">
        <v>507</v>
      </c>
      <c r="B277" s="87" t="s">
        <v>508</v>
      </c>
      <c r="C277" s="88">
        <f>IFERROR(VLOOKUP(A277,Sheet2!A:D,4,0),0)</f>
        <v>0</v>
      </c>
    </row>
    <row r="278" spans="1:6" ht="20.25" hidden="1" customHeight="1" x14ac:dyDescent="0.15">
      <c r="A278" s="86" t="s">
        <v>509</v>
      </c>
      <c r="B278" s="87" t="s">
        <v>510</v>
      </c>
      <c r="C278" s="88">
        <f>IFERROR(VLOOKUP(A278,Sheet2!A:D,4,0),0)</f>
        <v>0</v>
      </c>
    </row>
    <row r="279" spans="1:6" ht="20.25" hidden="1" customHeight="1" x14ac:dyDescent="0.15">
      <c r="A279" s="86" t="s">
        <v>511</v>
      </c>
      <c r="B279" s="87" t="s">
        <v>512</v>
      </c>
      <c r="C279" s="88">
        <f>IFERROR(VLOOKUP(A279,Sheet2!A:D,4,0),0)</f>
        <v>0</v>
      </c>
    </row>
    <row r="280" spans="1:6" ht="20.25" hidden="1" customHeight="1" x14ac:dyDescent="0.15">
      <c r="A280" s="84" t="s">
        <v>513</v>
      </c>
      <c r="B280" s="85" t="s">
        <v>514</v>
      </c>
      <c r="C280" s="83">
        <f>SUM(C281)</f>
        <v>0</v>
      </c>
    </row>
    <row r="281" spans="1:6" s="92" customFormat="1" ht="20.25" hidden="1" customHeight="1" x14ac:dyDescent="0.15">
      <c r="A281" s="86" t="s">
        <v>515</v>
      </c>
      <c r="B281" s="87" t="s">
        <v>516</v>
      </c>
      <c r="C281" s="88">
        <f>IFERROR(VLOOKUP(A281,Sheet2!A:D,4,0),0)</f>
        <v>0</v>
      </c>
      <c r="F281" s="93"/>
    </row>
    <row r="282" spans="1:6" ht="20.25" hidden="1" customHeight="1" x14ac:dyDescent="0.15">
      <c r="A282" s="84" t="s">
        <v>517</v>
      </c>
      <c r="B282" s="85" t="s">
        <v>518</v>
      </c>
      <c r="C282" s="83">
        <f>SUM(C283:C286)</f>
        <v>0</v>
      </c>
    </row>
    <row r="283" spans="1:6" ht="20.25" hidden="1" customHeight="1" x14ac:dyDescent="0.15">
      <c r="A283" s="86" t="s">
        <v>519</v>
      </c>
      <c r="B283" s="87" t="s">
        <v>520</v>
      </c>
      <c r="C283" s="88">
        <f>IFERROR(VLOOKUP(A283,Sheet2!A:D,4,0),0)</f>
        <v>0</v>
      </c>
    </row>
    <row r="284" spans="1:6" ht="20.25" hidden="1" customHeight="1" x14ac:dyDescent="0.15">
      <c r="A284" s="86" t="s">
        <v>521</v>
      </c>
      <c r="B284" s="87" t="s">
        <v>522</v>
      </c>
      <c r="C284" s="88">
        <f>IFERROR(VLOOKUP(A284,Sheet2!A:D,4,0),0)</f>
        <v>0</v>
      </c>
    </row>
    <row r="285" spans="1:6" ht="20.25" hidden="1" customHeight="1" x14ac:dyDescent="0.15">
      <c r="A285" s="86" t="s">
        <v>523</v>
      </c>
      <c r="B285" s="87" t="s">
        <v>524</v>
      </c>
      <c r="C285" s="88">
        <f>IFERROR(VLOOKUP(A285,Sheet2!A:D,4,0),0)</f>
        <v>0</v>
      </c>
    </row>
    <row r="286" spans="1:6" ht="20.25" hidden="1" customHeight="1" x14ac:dyDescent="0.15">
      <c r="A286" s="86" t="s">
        <v>525</v>
      </c>
      <c r="B286" s="87" t="s">
        <v>38</v>
      </c>
      <c r="C286" s="88">
        <f>IFERROR(VLOOKUP(A286,Sheet2!A:D,4,0),0)</f>
        <v>0</v>
      </c>
    </row>
    <row r="287" spans="1:6" ht="20.25" hidden="1" customHeight="1" x14ac:dyDescent="0.15">
      <c r="A287" s="84" t="s">
        <v>526</v>
      </c>
      <c r="B287" s="85" t="s">
        <v>527</v>
      </c>
      <c r="C287" s="83">
        <f>SUM(C288:C292)</f>
        <v>0</v>
      </c>
    </row>
    <row r="288" spans="1:6" ht="20.25" hidden="1" customHeight="1" x14ac:dyDescent="0.15">
      <c r="A288" s="86" t="s">
        <v>528</v>
      </c>
      <c r="B288" s="87" t="s">
        <v>117</v>
      </c>
      <c r="C288" s="88">
        <f>IFERROR(VLOOKUP(A288,Sheet2!A:D,4,0),0)</f>
        <v>0</v>
      </c>
    </row>
    <row r="289" spans="1:3" ht="20.25" hidden="1" customHeight="1" x14ac:dyDescent="0.15">
      <c r="A289" s="86" t="s">
        <v>529</v>
      </c>
      <c r="B289" s="87" t="s">
        <v>119</v>
      </c>
      <c r="C289" s="88">
        <f>IFERROR(VLOOKUP(A289,Sheet2!A:D,4,0),0)</f>
        <v>0</v>
      </c>
    </row>
    <row r="290" spans="1:3" ht="20.25" hidden="1" customHeight="1" x14ac:dyDescent="0.15">
      <c r="A290" s="86" t="s">
        <v>530</v>
      </c>
      <c r="B290" s="87" t="s">
        <v>121</v>
      </c>
      <c r="C290" s="88">
        <f>IFERROR(VLOOKUP(A290,Sheet2!A:D,4,0),0)</f>
        <v>0</v>
      </c>
    </row>
    <row r="291" spans="1:3" ht="20.25" hidden="1" customHeight="1" x14ac:dyDescent="0.15">
      <c r="A291" s="86" t="s">
        <v>531</v>
      </c>
      <c r="B291" s="87" t="s">
        <v>135</v>
      </c>
      <c r="C291" s="88">
        <f>IFERROR(VLOOKUP(A291,Sheet2!A:D,4,0),0)</f>
        <v>0</v>
      </c>
    </row>
    <row r="292" spans="1:3" ht="20.25" hidden="1" customHeight="1" x14ac:dyDescent="0.15">
      <c r="A292" s="86" t="s">
        <v>532</v>
      </c>
      <c r="B292" s="87" t="s">
        <v>533</v>
      </c>
      <c r="C292" s="88">
        <f>IFERROR(VLOOKUP(A292,Sheet2!A:D,4,0),0)</f>
        <v>0</v>
      </c>
    </row>
    <row r="293" spans="1:3" ht="20.25" hidden="1" customHeight="1" x14ac:dyDescent="0.15">
      <c r="A293" s="84" t="s">
        <v>534</v>
      </c>
      <c r="B293" s="85" t="s">
        <v>535</v>
      </c>
      <c r="C293" s="83">
        <f>C294</f>
        <v>0</v>
      </c>
    </row>
    <row r="294" spans="1:3" ht="20.25" hidden="1" customHeight="1" x14ac:dyDescent="0.15">
      <c r="A294" s="86" t="s">
        <v>536</v>
      </c>
      <c r="B294" s="87" t="s">
        <v>537</v>
      </c>
      <c r="C294" s="88">
        <f>IFERROR(VLOOKUP(A294,Sheet2!A:D,4,0),0)</f>
        <v>0</v>
      </c>
    </row>
    <row r="295" spans="1:3" ht="20.25" customHeight="1" x14ac:dyDescent="0.15">
      <c r="A295" s="84" t="s">
        <v>538</v>
      </c>
      <c r="B295" s="85" t="s">
        <v>10</v>
      </c>
      <c r="C295" s="83">
        <f>C296+C300+C302+C304+C312</f>
        <v>20</v>
      </c>
    </row>
    <row r="296" spans="1:3" ht="20.25" hidden="1" customHeight="1" x14ac:dyDescent="0.15">
      <c r="A296" s="84" t="s">
        <v>539</v>
      </c>
      <c r="B296" s="85" t="s">
        <v>2372</v>
      </c>
      <c r="C296" s="83">
        <f>C297+C298+C299</f>
        <v>0</v>
      </c>
    </row>
    <row r="297" spans="1:3" ht="20.25" hidden="1" customHeight="1" x14ac:dyDescent="0.15">
      <c r="A297" s="86" t="s">
        <v>540</v>
      </c>
      <c r="B297" s="87" t="s">
        <v>541</v>
      </c>
      <c r="C297" s="88">
        <f>IFERROR(VLOOKUP(A297,Sheet2!A:D,4,0),0)</f>
        <v>0</v>
      </c>
    </row>
    <row r="298" spans="1:3" ht="20.25" hidden="1" customHeight="1" x14ac:dyDescent="0.15">
      <c r="A298" s="86" t="s">
        <v>2405</v>
      </c>
      <c r="B298" s="87" t="s">
        <v>2406</v>
      </c>
      <c r="C298" s="88"/>
    </row>
    <row r="299" spans="1:3" ht="20.25" hidden="1" customHeight="1" x14ac:dyDescent="0.15">
      <c r="A299" s="86" t="s">
        <v>2407</v>
      </c>
      <c r="B299" s="87" t="s">
        <v>2408</v>
      </c>
      <c r="C299" s="88"/>
    </row>
    <row r="300" spans="1:3" ht="20.25" hidden="1" customHeight="1" x14ac:dyDescent="0.15">
      <c r="A300" s="84" t="s">
        <v>542</v>
      </c>
      <c r="B300" s="85" t="s">
        <v>543</v>
      </c>
      <c r="C300" s="83">
        <f>C301</f>
        <v>0</v>
      </c>
    </row>
    <row r="301" spans="1:3" ht="20.25" hidden="1" customHeight="1" x14ac:dyDescent="0.15">
      <c r="A301" s="90" t="s">
        <v>544</v>
      </c>
      <c r="B301" s="91" t="s">
        <v>545</v>
      </c>
      <c r="C301" s="88">
        <f>IFERROR(VLOOKUP(A301,Sheet2!A:D,4,0),0)</f>
        <v>0</v>
      </c>
    </row>
    <row r="302" spans="1:3" ht="20.25" hidden="1" customHeight="1" x14ac:dyDescent="0.15">
      <c r="A302" s="84" t="s">
        <v>546</v>
      </c>
      <c r="B302" s="85" t="s">
        <v>547</v>
      </c>
      <c r="C302" s="83">
        <f>C303</f>
        <v>0</v>
      </c>
    </row>
    <row r="303" spans="1:3" ht="20.25" hidden="1" customHeight="1" x14ac:dyDescent="0.15">
      <c r="A303" s="86" t="s">
        <v>548</v>
      </c>
      <c r="B303" s="87" t="s">
        <v>549</v>
      </c>
      <c r="C303" s="88">
        <f>IFERROR(VLOOKUP(A303,Sheet2!A:D,4,0),0)</f>
        <v>0</v>
      </c>
    </row>
    <row r="304" spans="1:3" ht="20.25" customHeight="1" x14ac:dyDescent="0.15">
      <c r="A304" s="84" t="s">
        <v>550</v>
      </c>
      <c r="B304" s="85" t="s">
        <v>551</v>
      </c>
      <c r="C304" s="83">
        <f>SUM(C305:C311)</f>
        <v>15</v>
      </c>
    </row>
    <row r="305" spans="1:3" ht="20.25" customHeight="1" x14ac:dyDescent="0.15">
      <c r="A305" s="86" t="s">
        <v>552</v>
      </c>
      <c r="B305" s="87" t="s">
        <v>553</v>
      </c>
      <c r="C305" s="88">
        <f>IFERROR(VLOOKUP(A305,Sheet2!A:D,4,0),0)</f>
        <v>10</v>
      </c>
    </row>
    <row r="306" spans="1:3" ht="20.25" hidden="1" customHeight="1" x14ac:dyDescent="0.15">
      <c r="A306" s="86" t="s">
        <v>554</v>
      </c>
      <c r="B306" s="87" t="s">
        <v>555</v>
      </c>
      <c r="C306" s="88">
        <f>IFERROR(VLOOKUP(A306,Sheet2!A:D,4,0),0)</f>
        <v>0</v>
      </c>
    </row>
    <row r="307" spans="1:3" ht="20.25" hidden="1" customHeight="1" x14ac:dyDescent="0.15">
      <c r="A307" s="86" t="s">
        <v>556</v>
      </c>
      <c r="B307" s="87" t="s">
        <v>557</v>
      </c>
      <c r="C307" s="88">
        <f>IFERROR(VLOOKUP(A307,Sheet2!A:D,4,0),0)</f>
        <v>0</v>
      </c>
    </row>
    <row r="308" spans="1:3" ht="20.25" hidden="1" customHeight="1" x14ac:dyDescent="0.15">
      <c r="A308" s="86" t="s">
        <v>558</v>
      </c>
      <c r="B308" s="87" t="s">
        <v>559</v>
      </c>
      <c r="C308" s="88">
        <f>IFERROR(VLOOKUP(A308,Sheet2!A:D,4,0),0)</f>
        <v>0</v>
      </c>
    </row>
    <row r="309" spans="1:3" ht="20.25" customHeight="1" x14ac:dyDescent="0.15">
      <c r="A309" s="86" t="s">
        <v>560</v>
      </c>
      <c r="B309" s="87" t="s">
        <v>561</v>
      </c>
      <c r="C309" s="88">
        <f>IFERROR(VLOOKUP(A309,Sheet2!A:D,4,0),0)</f>
        <v>5</v>
      </c>
    </row>
    <row r="310" spans="1:3" ht="20.25" hidden="1" customHeight="1" x14ac:dyDescent="0.15">
      <c r="A310" s="86" t="s">
        <v>562</v>
      </c>
      <c r="B310" s="87" t="s">
        <v>563</v>
      </c>
      <c r="C310" s="88">
        <f>IFERROR(VLOOKUP(A310,Sheet2!A:D,4,0),0)</f>
        <v>0</v>
      </c>
    </row>
    <row r="311" spans="1:3" ht="20.25" hidden="1" customHeight="1" x14ac:dyDescent="0.15">
      <c r="A311" s="86" t="s">
        <v>564</v>
      </c>
      <c r="B311" s="87" t="s">
        <v>565</v>
      </c>
      <c r="C311" s="88">
        <f>IFERROR(VLOOKUP(A311,Sheet2!A:D,4,0),0)</f>
        <v>0</v>
      </c>
    </row>
    <row r="312" spans="1:3" ht="20.25" customHeight="1" x14ac:dyDescent="0.15">
      <c r="A312" s="84" t="s">
        <v>566</v>
      </c>
      <c r="B312" s="85" t="s">
        <v>567</v>
      </c>
      <c r="C312" s="83">
        <f>C313</f>
        <v>5</v>
      </c>
    </row>
    <row r="313" spans="1:3" ht="20.25" customHeight="1" x14ac:dyDescent="0.15">
      <c r="A313" s="86" t="s">
        <v>568</v>
      </c>
      <c r="B313" s="87" t="s">
        <v>569</v>
      </c>
      <c r="C313" s="88">
        <f>IFERROR(VLOOKUP(A313,Sheet2!A:D,4,0),0)</f>
        <v>5</v>
      </c>
    </row>
    <row r="314" spans="1:3" ht="20.25" customHeight="1" x14ac:dyDescent="0.15">
      <c r="A314" s="84" t="s">
        <v>570</v>
      </c>
      <c r="B314" s="85" t="s">
        <v>12</v>
      </c>
      <c r="C314" s="83">
        <f>C315+C318+C329+C336+C344+C353+C367+C377+C387+C395+C401</f>
        <v>810</v>
      </c>
    </row>
    <row r="315" spans="1:3" ht="20.25" hidden="1" customHeight="1" x14ac:dyDescent="0.15">
      <c r="A315" s="84" t="s">
        <v>571</v>
      </c>
      <c r="B315" s="85" t="s">
        <v>572</v>
      </c>
      <c r="C315" s="83">
        <f>C316+C317</f>
        <v>0</v>
      </c>
    </row>
    <row r="316" spans="1:3" ht="20.25" hidden="1" customHeight="1" x14ac:dyDescent="0.15">
      <c r="A316" s="86" t="s">
        <v>573</v>
      </c>
      <c r="B316" s="87" t="s">
        <v>574</v>
      </c>
      <c r="C316" s="88">
        <f>IFERROR(VLOOKUP(A316,Sheet2!A:D,4,0),0)</f>
        <v>0</v>
      </c>
    </row>
    <row r="317" spans="1:3" ht="20.25" hidden="1" customHeight="1" x14ac:dyDescent="0.15">
      <c r="A317" s="86" t="s">
        <v>575</v>
      </c>
      <c r="B317" s="87" t="s">
        <v>576</v>
      </c>
      <c r="C317" s="88">
        <f>IFERROR(VLOOKUP(A317,Sheet2!A:D,4,0),0)</f>
        <v>0</v>
      </c>
    </row>
    <row r="318" spans="1:3" ht="20.25" customHeight="1" x14ac:dyDescent="0.15">
      <c r="A318" s="84" t="s">
        <v>577</v>
      </c>
      <c r="B318" s="85" t="s">
        <v>578</v>
      </c>
      <c r="C318" s="83">
        <f>SUM(C319:C328)</f>
        <v>720</v>
      </c>
    </row>
    <row r="319" spans="1:3" ht="20.25" customHeight="1" x14ac:dyDescent="0.15">
      <c r="A319" s="86" t="s">
        <v>579</v>
      </c>
      <c r="B319" s="87" t="s">
        <v>117</v>
      </c>
      <c r="C319" s="88">
        <f>IFERROR(VLOOKUP(A319,Sheet2!A:D,4,0),0)</f>
        <v>452</v>
      </c>
    </row>
    <row r="320" spans="1:3" ht="20.25" hidden="1" customHeight="1" x14ac:dyDescent="0.15">
      <c r="A320" s="86" t="s">
        <v>580</v>
      </c>
      <c r="B320" s="87" t="s">
        <v>119</v>
      </c>
      <c r="C320" s="88">
        <f>IFERROR(VLOOKUP(A320,Sheet2!A:D,4,0),0)</f>
        <v>0</v>
      </c>
    </row>
    <row r="321" spans="1:3" ht="20.25" hidden="1" customHeight="1" x14ac:dyDescent="0.15">
      <c r="A321" s="86" t="s">
        <v>581</v>
      </c>
      <c r="B321" s="87" t="s">
        <v>121</v>
      </c>
      <c r="C321" s="88">
        <f>IFERROR(VLOOKUP(A321,Sheet2!A:D,4,0),0)</f>
        <v>0</v>
      </c>
    </row>
    <row r="322" spans="1:3" ht="20.25" hidden="1" customHeight="1" x14ac:dyDescent="0.15">
      <c r="A322" s="86" t="s">
        <v>582</v>
      </c>
      <c r="B322" s="87" t="s">
        <v>216</v>
      </c>
      <c r="C322" s="88">
        <f>IFERROR(VLOOKUP(A322,Sheet2!A:D,4,0),0)</f>
        <v>0</v>
      </c>
    </row>
    <row r="323" spans="1:3" ht="20.25" hidden="1" customHeight="1" x14ac:dyDescent="0.15">
      <c r="A323" s="86" t="s">
        <v>583</v>
      </c>
      <c r="B323" s="87" t="s">
        <v>584</v>
      </c>
      <c r="C323" s="88">
        <f>IFERROR(VLOOKUP(A323,Sheet2!A:D,4,0),0)</f>
        <v>0</v>
      </c>
    </row>
    <row r="324" spans="1:3" ht="20.25" hidden="1" customHeight="1" x14ac:dyDescent="0.15">
      <c r="A324" s="86" t="s">
        <v>585</v>
      </c>
      <c r="B324" s="87" t="s">
        <v>586</v>
      </c>
      <c r="C324" s="88">
        <f>IFERROR(VLOOKUP(A324,Sheet2!A:D,4,0),0)</f>
        <v>0</v>
      </c>
    </row>
    <row r="325" spans="1:3" ht="20.25" hidden="1" customHeight="1" x14ac:dyDescent="0.15">
      <c r="A325" s="86" t="s">
        <v>587</v>
      </c>
      <c r="B325" s="87" t="s">
        <v>588</v>
      </c>
      <c r="C325" s="88">
        <f>IFERROR(VLOOKUP(A325,Sheet2!A:D,4,0),0)</f>
        <v>0</v>
      </c>
    </row>
    <row r="326" spans="1:3" ht="20.25" hidden="1" customHeight="1" x14ac:dyDescent="0.15">
      <c r="A326" s="86" t="s">
        <v>589</v>
      </c>
      <c r="B326" s="87" t="s">
        <v>590</v>
      </c>
      <c r="C326" s="88">
        <f>IFERROR(VLOOKUP(A326,Sheet2!A:D,4,0),0)</f>
        <v>0</v>
      </c>
    </row>
    <row r="327" spans="1:3" ht="20.25" hidden="1" customHeight="1" x14ac:dyDescent="0.15">
      <c r="A327" s="86" t="s">
        <v>591</v>
      </c>
      <c r="B327" s="87" t="s">
        <v>135</v>
      </c>
      <c r="C327" s="88">
        <f>IFERROR(VLOOKUP(A327,Sheet2!A:D,4,0),0)</f>
        <v>0</v>
      </c>
    </row>
    <row r="328" spans="1:3" ht="20.25" customHeight="1" x14ac:dyDescent="0.15">
      <c r="A328" s="86" t="s">
        <v>592</v>
      </c>
      <c r="B328" s="87" t="s">
        <v>593</v>
      </c>
      <c r="C328" s="88">
        <f>IFERROR(VLOOKUP(A328,Sheet2!A:D,4,0),0)</f>
        <v>268</v>
      </c>
    </row>
    <row r="329" spans="1:3" ht="20.25" hidden="1" customHeight="1" x14ac:dyDescent="0.15">
      <c r="A329" s="84" t="s">
        <v>594</v>
      </c>
      <c r="B329" s="85" t="s">
        <v>595</v>
      </c>
      <c r="C329" s="83">
        <f>SUM(C330:C335)</f>
        <v>0</v>
      </c>
    </row>
    <row r="330" spans="1:3" ht="20.25" hidden="1" customHeight="1" x14ac:dyDescent="0.15">
      <c r="A330" s="86" t="s">
        <v>596</v>
      </c>
      <c r="B330" s="87" t="s">
        <v>117</v>
      </c>
      <c r="C330" s="88">
        <f>IFERROR(VLOOKUP(A330,Sheet2!A:D,4,0),0)</f>
        <v>0</v>
      </c>
    </row>
    <row r="331" spans="1:3" ht="20.25" hidden="1" customHeight="1" x14ac:dyDescent="0.15">
      <c r="A331" s="86" t="s">
        <v>597</v>
      </c>
      <c r="B331" s="87" t="s">
        <v>119</v>
      </c>
      <c r="C331" s="88">
        <f>IFERROR(VLOOKUP(A331,Sheet2!A:D,4,0),0)</f>
        <v>0</v>
      </c>
    </row>
    <row r="332" spans="1:3" ht="20.25" hidden="1" customHeight="1" x14ac:dyDescent="0.15">
      <c r="A332" s="86" t="s">
        <v>598</v>
      </c>
      <c r="B332" s="87" t="s">
        <v>121</v>
      </c>
      <c r="C332" s="88">
        <f>IFERROR(VLOOKUP(A332,Sheet2!A:D,4,0),0)</f>
        <v>0</v>
      </c>
    </row>
    <row r="333" spans="1:3" ht="20.25" hidden="1" customHeight="1" x14ac:dyDescent="0.15">
      <c r="A333" s="86" t="s">
        <v>599</v>
      </c>
      <c r="B333" s="87" t="s">
        <v>600</v>
      </c>
      <c r="C333" s="88">
        <f>IFERROR(VLOOKUP(A333,Sheet2!A:D,4,0),0)</f>
        <v>0</v>
      </c>
    </row>
    <row r="334" spans="1:3" ht="20.25" hidden="1" customHeight="1" x14ac:dyDescent="0.15">
      <c r="A334" s="86" t="s">
        <v>601</v>
      </c>
      <c r="B334" s="87" t="s">
        <v>135</v>
      </c>
      <c r="C334" s="88">
        <f>IFERROR(VLOOKUP(A334,Sheet2!A:D,4,0),0)</f>
        <v>0</v>
      </c>
    </row>
    <row r="335" spans="1:3" ht="20.25" hidden="1" customHeight="1" x14ac:dyDescent="0.15">
      <c r="A335" s="86" t="s">
        <v>602</v>
      </c>
      <c r="B335" s="87" t="s">
        <v>603</v>
      </c>
      <c r="C335" s="88">
        <f>IFERROR(VLOOKUP(A335,Sheet2!A:D,4,0),0)</f>
        <v>0</v>
      </c>
    </row>
    <row r="336" spans="1:3" ht="20.25" hidden="1" customHeight="1" x14ac:dyDescent="0.15">
      <c r="A336" s="84" t="s">
        <v>604</v>
      </c>
      <c r="B336" s="85" t="s">
        <v>605</v>
      </c>
      <c r="C336" s="83">
        <f>SUM(C337:C343)</f>
        <v>0</v>
      </c>
    </row>
    <row r="337" spans="1:3" ht="20.25" hidden="1" customHeight="1" x14ac:dyDescent="0.15">
      <c r="A337" s="86" t="s">
        <v>606</v>
      </c>
      <c r="B337" s="87" t="s">
        <v>117</v>
      </c>
      <c r="C337" s="88">
        <f>IFERROR(VLOOKUP(A337,Sheet2!A:D,4,0),0)</f>
        <v>0</v>
      </c>
    </row>
    <row r="338" spans="1:3" ht="20.25" hidden="1" customHeight="1" x14ac:dyDescent="0.15">
      <c r="A338" s="86" t="s">
        <v>607</v>
      </c>
      <c r="B338" s="87" t="s">
        <v>119</v>
      </c>
      <c r="C338" s="88">
        <f>IFERROR(VLOOKUP(A338,Sheet2!A:D,4,0),0)</f>
        <v>0</v>
      </c>
    </row>
    <row r="339" spans="1:3" ht="20.25" hidden="1" customHeight="1" x14ac:dyDescent="0.15">
      <c r="A339" s="86" t="s">
        <v>608</v>
      </c>
      <c r="B339" s="87" t="s">
        <v>121</v>
      </c>
      <c r="C339" s="88">
        <f>IFERROR(VLOOKUP(A339,Sheet2!A:D,4,0),0)</f>
        <v>0</v>
      </c>
    </row>
    <row r="340" spans="1:3" ht="20.25" hidden="1" customHeight="1" x14ac:dyDescent="0.15">
      <c r="A340" s="86" t="s">
        <v>609</v>
      </c>
      <c r="B340" s="87" t="s">
        <v>610</v>
      </c>
      <c r="C340" s="88">
        <f>IFERROR(VLOOKUP(A340,Sheet2!A:D,4,0),0)</f>
        <v>0</v>
      </c>
    </row>
    <row r="341" spans="1:3" ht="20.25" hidden="1" customHeight="1" x14ac:dyDescent="0.15">
      <c r="A341" s="86" t="s">
        <v>611</v>
      </c>
      <c r="B341" s="87" t="s">
        <v>612</v>
      </c>
      <c r="C341" s="88">
        <f>IFERROR(VLOOKUP(A341,Sheet2!A:D,4,0),0)</f>
        <v>0</v>
      </c>
    </row>
    <row r="342" spans="1:3" ht="20.25" hidden="1" customHeight="1" x14ac:dyDescent="0.15">
      <c r="A342" s="86" t="s">
        <v>613</v>
      </c>
      <c r="B342" s="87" t="s">
        <v>135</v>
      </c>
      <c r="C342" s="88">
        <f>IFERROR(VLOOKUP(A342,Sheet2!A:D,4,0),0)</f>
        <v>0</v>
      </c>
    </row>
    <row r="343" spans="1:3" ht="20.25" hidden="1" customHeight="1" x14ac:dyDescent="0.15">
      <c r="A343" s="86" t="s">
        <v>614</v>
      </c>
      <c r="B343" s="87" t="s">
        <v>615</v>
      </c>
      <c r="C343" s="88">
        <f>IFERROR(VLOOKUP(A343,Sheet2!A:D,4,0),0)</f>
        <v>0</v>
      </c>
    </row>
    <row r="344" spans="1:3" ht="20.25" hidden="1" customHeight="1" x14ac:dyDescent="0.15">
      <c r="A344" s="84" t="s">
        <v>616</v>
      </c>
      <c r="B344" s="85" t="s">
        <v>617</v>
      </c>
      <c r="C344" s="83">
        <f>SUM(C345:C352)</f>
        <v>0</v>
      </c>
    </row>
    <row r="345" spans="1:3" ht="20.25" hidden="1" customHeight="1" x14ac:dyDescent="0.15">
      <c r="A345" s="86" t="s">
        <v>618</v>
      </c>
      <c r="B345" s="87" t="s">
        <v>117</v>
      </c>
      <c r="C345" s="88">
        <f>IFERROR(VLOOKUP(A345,Sheet2!A:D,4,0),0)</f>
        <v>0</v>
      </c>
    </row>
    <row r="346" spans="1:3" ht="20.25" hidden="1" customHeight="1" x14ac:dyDescent="0.15">
      <c r="A346" s="86" t="s">
        <v>619</v>
      </c>
      <c r="B346" s="87" t="s">
        <v>119</v>
      </c>
      <c r="C346" s="88">
        <f>IFERROR(VLOOKUP(A346,Sheet2!A:D,4,0),0)</f>
        <v>0</v>
      </c>
    </row>
    <row r="347" spans="1:3" ht="20.25" hidden="1" customHeight="1" x14ac:dyDescent="0.15">
      <c r="A347" s="86" t="s">
        <v>620</v>
      </c>
      <c r="B347" s="87" t="s">
        <v>121</v>
      </c>
      <c r="C347" s="88">
        <f>IFERROR(VLOOKUP(A347,Sheet2!A:D,4,0),0)</f>
        <v>0</v>
      </c>
    </row>
    <row r="348" spans="1:3" ht="20.25" hidden="1" customHeight="1" x14ac:dyDescent="0.15">
      <c r="A348" s="86" t="s">
        <v>621</v>
      </c>
      <c r="B348" s="87" t="s">
        <v>622</v>
      </c>
      <c r="C348" s="88">
        <f>IFERROR(VLOOKUP(A348,Sheet2!A:D,4,0),0)</f>
        <v>0</v>
      </c>
    </row>
    <row r="349" spans="1:3" ht="20.25" hidden="1" customHeight="1" x14ac:dyDescent="0.15">
      <c r="A349" s="86" t="s">
        <v>623</v>
      </c>
      <c r="B349" s="87" t="s">
        <v>624</v>
      </c>
      <c r="C349" s="88">
        <f>IFERROR(VLOOKUP(A349,Sheet2!A:D,4,0),0)</f>
        <v>0</v>
      </c>
    </row>
    <row r="350" spans="1:3" ht="20.25" hidden="1" customHeight="1" x14ac:dyDescent="0.15">
      <c r="A350" s="86" t="s">
        <v>625</v>
      </c>
      <c r="B350" s="87" t="s">
        <v>626</v>
      </c>
      <c r="C350" s="88">
        <f>IFERROR(VLOOKUP(A350,Sheet2!A:D,4,0),0)</f>
        <v>0</v>
      </c>
    </row>
    <row r="351" spans="1:3" ht="20.25" hidden="1" customHeight="1" x14ac:dyDescent="0.15">
      <c r="A351" s="86" t="s">
        <v>627</v>
      </c>
      <c r="B351" s="87" t="s">
        <v>135</v>
      </c>
      <c r="C351" s="88">
        <f>IFERROR(VLOOKUP(A351,Sheet2!A:D,4,0),0)</f>
        <v>0</v>
      </c>
    </row>
    <row r="352" spans="1:3" ht="20.25" hidden="1" customHeight="1" x14ac:dyDescent="0.15">
      <c r="A352" s="86" t="s">
        <v>628</v>
      </c>
      <c r="B352" s="87" t="s">
        <v>629</v>
      </c>
      <c r="C352" s="88">
        <f>IFERROR(VLOOKUP(A352,Sheet2!A:D,4,0),0)</f>
        <v>0</v>
      </c>
    </row>
    <row r="353" spans="1:3" ht="20.25" customHeight="1" x14ac:dyDescent="0.15">
      <c r="A353" s="84" t="s">
        <v>630</v>
      </c>
      <c r="B353" s="85" t="s">
        <v>631</v>
      </c>
      <c r="C353" s="83">
        <f>SUM(C354:C366)</f>
        <v>60</v>
      </c>
    </row>
    <row r="354" spans="1:3" ht="20.25" customHeight="1" x14ac:dyDescent="0.15">
      <c r="A354" s="86" t="s">
        <v>632</v>
      </c>
      <c r="B354" s="87" t="s">
        <v>117</v>
      </c>
      <c r="C354" s="88">
        <f>IFERROR(VLOOKUP(A354,Sheet2!A:D,4,0),0)</f>
        <v>35</v>
      </c>
    </row>
    <row r="355" spans="1:3" ht="20.25" hidden="1" customHeight="1" x14ac:dyDescent="0.15">
      <c r="A355" s="86" t="s">
        <v>633</v>
      </c>
      <c r="B355" s="87" t="s">
        <v>119</v>
      </c>
      <c r="C355" s="88">
        <f>IFERROR(VLOOKUP(A355,Sheet2!A:D,4,0),0)</f>
        <v>0</v>
      </c>
    </row>
    <row r="356" spans="1:3" ht="20.25" hidden="1" customHeight="1" x14ac:dyDescent="0.15">
      <c r="A356" s="86" t="s">
        <v>634</v>
      </c>
      <c r="B356" s="87" t="s">
        <v>121</v>
      </c>
      <c r="C356" s="88">
        <f>IFERROR(VLOOKUP(A356,Sheet2!A:D,4,0),0)</f>
        <v>0</v>
      </c>
    </row>
    <row r="357" spans="1:3" ht="20.25" customHeight="1" x14ac:dyDescent="0.15">
      <c r="A357" s="86" t="s">
        <v>635</v>
      </c>
      <c r="B357" s="87" t="s">
        <v>636</v>
      </c>
      <c r="C357" s="88">
        <f>IFERROR(VLOOKUP(A357,Sheet2!A:D,4,0),0)</f>
        <v>15</v>
      </c>
    </row>
    <row r="358" spans="1:3" ht="20.25" hidden="1" customHeight="1" x14ac:dyDescent="0.15">
      <c r="A358" s="86" t="s">
        <v>637</v>
      </c>
      <c r="B358" s="87" t="s">
        <v>638</v>
      </c>
      <c r="C358" s="88">
        <f>IFERROR(VLOOKUP(A358,Sheet2!A:D,4,0),0)</f>
        <v>0</v>
      </c>
    </row>
    <row r="359" spans="1:3" ht="20.25" hidden="1" customHeight="1" x14ac:dyDescent="0.15">
      <c r="A359" s="86" t="s">
        <v>639</v>
      </c>
      <c r="B359" s="87" t="s">
        <v>640</v>
      </c>
      <c r="C359" s="88">
        <f>IFERROR(VLOOKUP(A359,Sheet2!A:D,4,0),0)</f>
        <v>0</v>
      </c>
    </row>
    <row r="360" spans="1:3" ht="20.25" hidden="1" customHeight="1" x14ac:dyDescent="0.15">
      <c r="A360" s="86" t="s">
        <v>641</v>
      </c>
      <c r="B360" s="87" t="s">
        <v>642</v>
      </c>
      <c r="C360" s="88">
        <f>IFERROR(VLOOKUP(A360,Sheet2!A:D,4,0),0)</f>
        <v>0</v>
      </c>
    </row>
    <row r="361" spans="1:3" ht="20.25" hidden="1" customHeight="1" x14ac:dyDescent="0.15">
      <c r="A361" s="86" t="s">
        <v>643</v>
      </c>
      <c r="B361" s="87" t="s">
        <v>644</v>
      </c>
      <c r="C361" s="88">
        <f>IFERROR(VLOOKUP(A361,Sheet2!A:D,4,0),0)</f>
        <v>0</v>
      </c>
    </row>
    <row r="362" spans="1:3" ht="20.25" customHeight="1" x14ac:dyDescent="0.15">
      <c r="A362" s="86" t="s">
        <v>645</v>
      </c>
      <c r="B362" s="87" t="s">
        <v>646</v>
      </c>
      <c r="C362" s="88">
        <f>IFERROR(VLOOKUP(A362,Sheet2!A:D,4,0),0)</f>
        <v>7</v>
      </c>
    </row>
    <row r="363" spans="1:3" ht="20.25" hidden="1" customHeight="1" x14ac:dyDescent="0.15">
      <c r="A363" s="86" t="s">
        <v>647</v>
      </c>
      <c r="B363" s="87" t="s">
        <v>2373</v>
      </c>
      <c r="C363" s="88">
        <f>IFERROR(VLOOKUP(A363,Sheet2!A:D,4,0),0)</f>
        <v>0</v>
      </c>
    </row>
    <row r="364" spans="1:3" ht="20.25" customHeight="1" x14ac:dyDescent="0.15">
      <c r="A364" s="86" t="s">
        <v>648</v>
      </c>
      <c r="B364" s="87" t="s">
        <v>216</v>
      </c>
      <c r="C364" s="88">
        <f>IFERROR(VLOOKUP(A364,Sheet2!A:D,4,0),0)</f>
        <v>1</v>
      </c>
    </row>
    <row r="365" spans="1:3" ht="20.25" hidden="1" customHeight="1" x14ac:dyDescent="0.15">
      <c r="A365" s="86" t="s">
        <v>649</v>
      </c>
      <c r="B365" s="87" t="s">
        <v>135</v>
      </c>
      <c r="C365" s="88">
        <f>IFERROR(VLOOKUP(A365,Sheet2!A:D,4,0),0)</f>
        <v>0</v>
      </c>
    </row>
    <row r="366" spans="1:3" ht="20.25" customHeight="1" x14ac:dyDescent="0.15">
      <c r="A366" s="86" t="s">
        <v>650</v>
      </c>
      <c r="B366" s="87" t="s">
        <v>651</v>
      </c>
      <c r="C366" s="88">
        <f>IFERROR(VLOOKUP(A366,Sheet2!A:D,4,0),0)</f>
        <v>2</v>
      </c>
    </row>
    <row r="367" spans="1:3" ht="20.25" hidden="1" customHeight="1" x14ac:dyDescent="0.15">
      <c r="A367" s="84" t="s">
        <v>652</v>
      </c>
      <c r="B367" s="85" t="s">
        <v>653</v>
      </c>
      <c r="C367" s="83">
        <f>SUM(C368:C376)</f>
        <v>0</v>
      </c>
    </row>
    <row r="368" spans="1:3" ht="20.25" hidden="1" customHeight="1" x14ac:dyDescent="0.15">
      <c r="A368" s="86" t="s">
        <v>654</v>
      </c>
      <c r="B368" s="87" t="s">
        <v>117</v>
      </c>
      <c r="C368" s="88">
        <f>IFERROR(VLOOKUP(A368,Sheet2!A:D,4,0),0)</f>
        <v>0</v>
      </c>
    </row>
    <row r="369" spans="1:6" ht="20.25" hidden="1" customHeight="1" x14ac:dyDescent="0.15">
      <c r="A369" s="86" t="s">
        <v>655</v>
      </c>
      <c r="B369" s="87" t="s">
        <v>119</v>
      </c>
      <c r="C369" s="88">
        <f>IFERROR(VLOOKUP(A369,Sheet2!A:D,4,0),0)</f>
        <v>0</v>
      </c>
    </row>
    <row r="370" spans="1:6" ht="20.25" hidden="1" customHeight="1" x14ac:dyDescent="0.15">
      <c r="A370" s="86" t="s">
        <v>656</v>
      </c>
      <c r="B370" s="87" t="s">
        <v>121</v>
      </c>
      <c r="C370" s="88">
        <f>IFERROR(VLOOKUP(A370,Sheet2!A:D,4,0),0)</f>
        <v>0</v>
      </c>
    </row>
    <row r="371" spans="1:6" ht="20.25" hidden="1" customHeight="1" x14ac:dyDescent="0.15">
      <c r="A371" s="86" t="s">
        <v>657</v>
      </c>
      <c r="B371" s="87" t="s">
        <v>2374</v>
      </c>
      <c r="C371" s="88">
        <f>IFERROR(VLOOKUP(A371,Sheet2!A:D,4,0),0)</f>
        <v>0</v>
      </c>
    </row>
    <row r="372" spans="1:6" ht="20.25" hidden="1" customHeight="1" x14ac:dyDescent="0.15">
      <c r="A372" s="86" t="s">
        <v>658</v>
      </c>
      <c r="B372" s="87" t="s">
        <v>2375</v>
      </c>
      <c r="C372" s="88">
        <f>IFERROR(VLOOKUP(A372,Sheet2!A:D,4,0),0)</f>
        <v>0</v>
      </c>
    </row>
    <row r="373" spans="1:6" ht="20.25" hidden="1" customHeight="1" x14ac:dyDescent="0.15">
      <c r="A373" s="86" t="s">
        <v>659</v>
      </c>
      <c r="B373" s="87" t="s">
        <v>660</v>
      </c>
      <c r="C373" s="88">
        <f>IFERROR(VLOOKUP(A373,Sheet2!A:D,4,0),0)</f>
        <v>0</v>
      </c>
    </row>
    <row r="374" spans="1:6" ht="20.25" hidden="1" customHeight="1" x14ac:dyDescent="0.15">
      <c r="A374" s="86" t="s">
        <v>661</v>
      </c>
      <c r="B374" s="87" t="s">
        <v>216</v>
      </c>
      <c r="C374" s="88">
        <f>IFERROR(VLOOKUP(A374,Sheet2!A:D,4,0),0)</f>
        <v>0</v>
      </c>
    </row>
    <row r="375" spans="1:6" ht="20.25" hidden="1" customHeight="1" x14ac:dyDescent="0.15">
      <c r="A375" s="86" t="s">
        <v>662</v>
      </c>
      <c r="B375" s="87" t="s">
        <v>135</v>
      </c>
      <c r="C375" s="88">
        <f>IFERROR(VLOOKUP(A375,Sheet2!A:D,4,0),0)</f>
        <v>0</v>
      </c>
    </row>
    <row r="376" spans="1:6" ht="20.25" hidden="1" customHeight="1" x14ac:dyDescent="0.15">
      <c r="A376" s="86" t="s">
        <v>663</v>
      </c>
      <c r="B376" s="87" t="s">
        <v>664</v>
      </c>
      <c r="C376" s="88">
        <f>IFERROR(VLOOKUP(A376,Sheet2!A:D,4,0),0)</f>
        <v>0</v>
      </c>
    </row>
    <row r="377" spans="1:6" ht="20.25" hidden="1" customHeight="1" x14ac:dyDescent="0.15">
      <c r="A377" s="84" t="s">
        <v>665</v>
      </c>
      <c r="B377" s="85" t="s">
        <v>666</v>
      </c>
      <c r="C377" s="83">
        <f>SUM(C378:C386)</f>
        <v>0</v>
      </c>
    </row>
    <row r="378" spans="1:6" ht="20.25" hidden="1" customHeight="1" x14ac:dyDescent="0.15">
      <c r="A378" s="86" t="s">
        <v>667</v>
      </c>
      <c r="B378" s="87" t="s">
        <v>117</v>
      </c>
      <c r="C378" s="88">
        <f>IFERROR(VLOOKUP(A378,Sheet2!A:D,4,0),0)</f>
        <v>0</v>
      </c>
    </row>
    <row r="379" spans="1:6" ht="20.25" hidden="1" customHeight="1" x14ac:dyDescent="0.15">
      <c r="A379" s="86" t="s">
        <v>668</v>
      </c>
      <c r="B379" s="87" t="s">
        <v>119</v>
      </c>
      <c r="C379" s="88">
        <f>IFERROR(VLOOKUP(A379,Sheet2!A:D,4,0),0)</f>
        <v>0</v>
      </c>
    </row>
    <row r="380" spans="1:6" ht="20.25" hidden="1" customHeight="1" x14ac:dyDescent="0.15">
      <c r="A380" s="86" t="s">
        <v>669</v>
      </c>
      <c r="B380" s="87" t="s">
        <v>121</v>
      </c>
      <c r="C380" s="88">
        <f>IFERROR(VLOOKUP(A380,Sheet2!A:D,4,0),0)</f>
        <v>0</v>
      </c>
    </row>
    <row r="381" spans="1:6" ht="20.25" hidden="1" customHeight="1" x14ac:dyDescent="0.15">
      <c r="A381" s="86" t="s">
        <v>670</v>
      </c>
      <c r="B381" s="87" t="s">
        <v>671</v>
      </c>
      <c r="C381" s="88">
        <f>IFERROR(VLOOKUP(A381,Sheet2!A:D,4,0),0)</f>
        <v>0</v>
      </c>
    </row>
    <row r="382" spans="1:6" s="92" customFormat="1" ht="20.25" hidden="1" customHeight="1" x14ac:dyDescent="0.15">
      <c r="A382" s="86" t="s">
        <v>672</v>
      </c>
      <c r="B382" s="87" t="s">
        <v>673</v>
      </c>
      <c r="C382" s="88">
        <f>IFERROR(VLOOKUP(A382,Sheet2!A:D,4,0),0)</f>
        <v>0</v>
      </c>
      <c r="F382" s="93"/>
    </row>
    <row r="383" spans="1:6" ht="20.25" hidden="1" customHeight="1" x14ac:dyDescent="0.15">
      <c r="A383" s="86" t="s">
        <v>674</v>
      </c>
      <c r="B383" s="87" t="s">
        <v>675</v>
      </c>
      <c r="C383" s="88">
        <f>IFERROR(VLOOKUP(A383,Sheet2!A:D,4,0),0)</f>
        <v>0</v>
      </c>
    </row>
    <row r="384" spans="1:6" ht="20.25" hidden="1" customHeight="1" x14ac:dyDescent="0.15">
      <c r="A384" s="86" t="s">
        <v>676</v>
      </c>
      <c r="B384" s="87" t="s">
        <v>216</v>
      </c>
      <c r="C384" s="88">
        <f>IFERROR(VLOOKUP(A384,Sheet2!A:D,4,0),0)</f>
        <v>0</v>
      </c>
    </row>
    <row r="385" spans="1:4" ht="20.25" hidden="1" customHeight="1" x14ac:dyDescent="0.15">
      <c r="A385" s="86" t="s">
        <v>677</v>
      </c>
      <c r="B385" s="87" t="s">
        <v>135</v>
      </c>
      <c r="C385" s="88">
        <f>IFERROR(VLOOKUP(A385,Sheet2!A:D,4,0),0)</f>
        <v>0</v>
      </c>
    </row>
    <row r="386" spans="1:4" ht="20.25" hidden="1" customHeight="1" x14ac:dyDescent="0.15">
      <c r="A386" s="86" t="s">
        <v>678</v>
      </c>
      <c r="B386" s="87" t="s">
        <v>679</v>
      </c>
      <c r="C386" s="88">
        <f>IFERROR(VLOOKUP(A386,Sheet2!A:D,4,0),0)</f>
        <v>0</v>
      </c>
    </row>
    <row r="387" spans="1:4" ht="20.25" hidden="1" customHeight="1" x14ac:dyDescent="0.15">
      <c r="A387" s="84" t="s">
        <v>680</v>
      </c>
      <c r="B387" s="85" t="s">
        <v>681</v>
      </c>
      <c r="C387" s="83">
        <f>SUM(C388:C394)</f>
        <v>0</v>
      </c>
    </row>
    <row r="388" spans="1:4" ht="20.25" hidden="1" customHeight="1" x14ac:dyDescent="0.15">
      <c r="A388" s="86" t="s">
        <v>682</v>
      </c>
      <c r="B388" s="87" t="s">
        <v>117</v>
      </c>
      <c r="C388" s="88">
        <f>IFERROR(VLOOKUP(A388,Sheet2!A:D,4,0),0)</f>
        <v>0</v>
      </c>
    </row>
    <row r="389" spans="1:4" ht="20.25" hidden="1" customHeight="1" x14ac:dyDescent="0.15">
      <c r="A389" s="86" t="s">
        <v>683</v>
      </c>
      <c r="B389" s="87" t="s">
        <v>119</v>
      </c>
      <c r="C389" s="88">
        <f>IFERROR(VLOOKUP(A389,Sheet2!A:D,4,0),0)</f>
        <v>0</v>
      </c>
    </row>
    <row r="390" spans="1:4" ht="20.25" hidden="1" customHeight="1" x14ac:dyDescent="0.15">
      <c r="A390" s="86" t="s">
        <v>684</v>
      </c>
      <c r="B390" s="87" t="s">
        <v>121</v>
      </c>
      <c r="C390" s="88">
        <f>IFERROR(VLOOKUP(A390,Sheet2!A:D,4,0),0)</f>
        <v>0</v>
      </c>
    </row>
    <row r="391" spans="1:4" ht="20.25" hidden="1" customHeight="1" x14ac:dyDescent="0.15">
      <c r="A391" s="86" t="s">
        <v>685</v>
      </c>
      <c r="B391" s="87" t="s">
        <v>686</v>
      </c>
      <c r="C391" s="88">
        <f>IFERROR(VLOOKUP(A391,Sheet2!A:D,4,0),0)</f>
        <v>0</v>
      </c>
    </row>
    <row r="392" spans="1:4" ht="20.25" hidden="1" customHeight="1" x14ac:dyDescent="0.15">
      <c r="A392" s="86" t="s">
        <v>687</v>
      </c>
      <c r="B392" s="87" t="s">
        <v>688</v>
      </c>
      <c r="C392" s="88">
        <f>IFERROR(VLOOKUP(A392,Sheet2!A:D,4,0),0)</f>
        <v>0</v>
      </c>
    </row>
    <row r="393" spans="1:4" ht="20.25" hidden="1" customHeight="1" x14ac:dyDescent="0.15">
      <c r="A393" s="86" t="s">
        <v>689</v>
      </c>
      <c r="B393" s="87" t="s">
        <v>135</v>
      </c>
      <c r="C393" s="88">
        <f>IFERROR(VLOOKUP(A393,Sheet2!A:D,4,0),0)</f>
        <v>0</v>
      </c>
    </row>
    <row r="394" spans="1:4" ht="20.25" hidden="1" customHeight="1" x14ac:dyDescent="0.15">
      <c r="A394" s="86" t="s">
        <v>690</v>
      </c>
      <c r="B394" s="87" t="s">
        <v>691</v>
      </c>
      <c r="C394" s="88">
        <f>IFERROR(VLOOKUP(A394,Sheet2!A:D,4,0),0)</f>
        <v>0</v>
      </c>
    </row>
    <row r="395" spans="1:4" ht="20.25" hidden="1" customHeight="1" x14ac:dyDescent="0.15">
      <c r="A395" s="84" t="s">
        <v>692</v>
      </c>
      <c r="B395" s="85" t="s">
        <v>693</v>
      </c>
      <c r="C395" s="83">
        <f>SUM(C396:C400)</f>
        <v>0</v>
      </c>
    </row>
    <row r="396" spans="1:4" ht="20.25" hidden="1" customHeight="1" x14ac:dyDescent="0.15">
      <c r="A396" s="86" t="s">
        <v>694</v>
      </c>
      <c r="B396" s="87" t="s">
        <v>117</v>
      </c>
      <c r="C396" s="88">
        <f>IFERROR(VLOOKUP(A396,Sheet2!A:D,4,0),0)</f>
        <v>0</v>
      </c>
      <c r="D396" s="94"/>
    </row>
    <row r="397" spans="1:4" ht="20.25" hidden="1" customHeight="1" x14ac:dyDescent="0.15">
      <c r="A397" s="86" t="s">
        <v>695</v>
      </c>
      <c r="B397" s="87" t="s">
        <v>119</v>
      </c>
      <c r="C397" s="88">
        <f>IFERROR(VLOOKUP(A397,Sheet2!A:D,4,0),0)</f>
        <v>0</v>
      </c>
    </row>
    <row r="398" spans="1:4" ht="20.25" hidden="1" customHeight="1" x14ac:dyDescent="0.15">
      <c r="A398" s="86" t="s">
        <v>696</v>
      </c>
      <c r="B398" s="87" t="s">
        <v>216</v>
      </c>
      <c r="C398" s="88">
        <f>IFERROR(VLOOKUP(A398,Sheet2!A:D,4,0),0)</f>
        <v>0</v>
      </c>
    </row>
    <row r="399" spans="1:4" ht="20.25" hidden="1" customHeight="1" x14ac:dyDescent="0.15">
      <c r="A399" s="86" t="s">
        <v>697</v>
      </c>
      <c r="B399" s="87" t="s">
        <v>698</v>
      </c>
      <c r="C399" s="88">
        <f>IFERROR(VLOOKUP(A399,Sheet2!A:D,4,0),0)</f>
        <v>0</v>
      </c>
    </row>
    <row r="400" spans="1:4" ht="20.25" hidden="1" customHeight="1" x14ac:dyDescent="0.15">
      <c r="A400" s="86" t="s">
        <v>699</v>
      </c>
      <c r="B400" s="87" t="s">
        <v>700</v>
      </c>
      <c r="C400" s="88">
        <f>IFERROR(VLOOKUP(A400,Sheet2!A:D,4,0),0)</f>
        <v>0</v>
      </c>
    </row>
    <row r="401" spans="1:3" ht="20.25" customHeight="1" x14ac:dyDescent="0.15">
      <c r="A401" s="84" t="s">
        <v>701</v>
      </c>
      <c r="B401" s="85" t="s">
        <v>702</v>
      </c>
      <c r="C401" s="83">
        <f>SUM(C402:C403)</f>
        <v>30</v>
      </c>
    </row>
    <row r="402" spans="1:3" ht="20.25" hidden="1" customHeight="1" x14ac:dyDescent="0.15">
      <c r="A402" s="90" t="s">
        <v>703</v>
      </c>
      <c r="B402" s="91" t="s">
        <v>704</v>
      </c>
      <c r="C402" s="88">
        <f>IFERROR(VLOOKUP(A402,Sheet2!A:D,4,0),0)</f>
        <v>0</v>
      </c>
    </row>
    <row r="403" spans="1:3" ht="20.25" customHeight="1" x14ac:dyDescent="0.15">
      <c r="A403" s="86" t="s">
        <v>705</v>
      </c>
      <c r="B403" s="87" t="s">
        <v>706</v>
      </c>
      <c r="C403" s="88">
        <f>IFERROR(VLOOKUP(A403,Sheet2!A:D,4,0),0)</f>
        <v>30</v>
      </c>
    </row>
    <row r="404" spans="1:3" ht="20.25" customHeight="1" x14ac:dyDescent="0.15">
      <c r="A404" s="84" t="s">
        <v>707</v>
      </c>
      <c r="B404" s="85" t="s">
        <v>14</v>
      </c>
      <c r="C404" s="83">
        <f>C405+C410+C417+C423+C429+C433+C437+C441+C447+C454</f>
        <v>4961</v>
      </c>
    </row>
    <row r="405" spans="1:3" ht="20.25" hidden="1" customHeight="1" x14ac:dyDescent="0.15">
      <c r="A405" s="84" t="s">
        <v>708</v>
      </c>
      <c r="B405" s="85" t="s">
        <v>709</v>
      </c>
      <c r="C405" s="83">
        <f>SUM(C406:C409)</f>
        <v>0</v>
      </c>
    </row>
    <row r="406" spans="1:3" ht="20.25" hidden="1" customHeight="1" x14ac:dyDescent="0.15">
      <c r="A406" s="86" t="s">
        <v>710</v>
      </c>
      <c r="B406" s="87" t="s">
        <v>117</v>
      </c>
      <c r="C406" s="88">
        <f>IFERROR(VLOOKUP(A406,Sheet2!A:D,4,0),0)</f>
        <v>0</v>
      </c>
    </row>
    <row r="407" spans="1:3" ht="20.25" hidden="1" customHeight="1" x14ac:dyDescent="0.15">
      <c r="A407" s="86" t="s">
        <v>711</v>
      </c>
      <c r="B407" s="87" t="s">
        <v>119</v>
      </c>
      <c r="C407" s="88">
        <f>IFERROR(VLOOKUP(A407,Sheet2!A:D,4,0),0)</f>
        <v>0</v>
      </c>
    </row>
    <row r="408" spans="1:3" ht="20.25" hidden="1" customHeight="1" x14ac:dyDescent="0.15">
      <c r="A408" s="86" t="s">
        <v>712</v>
      </c>
      <c r="B408" s="87" t="s">
        <v>121</v>
      </c>
      <c r="C408" s="88">
        <f>IFERROR(VLOOKUP(A408,Sheet2!A:D,4,0),0)</f>
        <v>0</v>
      </c>
    </row>
    <row r="409" spans="1:3" ht="20.25" hidden="1" customHeight="1" x14ac:dyDescent="0.15">
      <c r="A409" s="86" t="s">
        <v>713</v>
      </c>
      <c r="B409" s="87" t="s">
        <v>714</v>
      </c>
      <c r="C409" s="88">
        <f>IFERROR(VLOOKUP(A409,Sheet2!A:D,4,0),0)</f>
        <v>0</v>
      </c>
    </row>
    <row r="410" spans="1:3" ht="20.25" customHeight="1" x14ac:dyDescent="0.15">
      <c r="A410" s="84" t="s">
        <v>715</v>
      </c>
      <c r="B410" s="85" t="s">
        <v>716</v>
      </c>
      <c r="C410" s="83">
        <f>SUM(C411:C416)</f>
        <v>4467</v>
      </c>
    </row>
    <row r="411" spans="1:3" ht="20.25" customHeight="1" x14ac:dyDescent="0.15">
      <c r="A411" s="86" t="s">
        <v>717</v>
      </c>
      <c r="B411" s="87" t="s">
        <v>718</v>
      </c>
      <c r="C411" s="88">
        <f>IFERROR(VLOOKUP(A411,Sheet2!A:D,4,0),0)</f>
        <v>57</v>
      </c>
    </row>
    <row r="412" spans="1:3" ht="20.25" customHeight="1" x14ac:dyDescent="0.15">
      <c r="A412" s="86" t="s">
        <v>719</v>
      </c>
      <c r="B412" s="87" t="s">
        <v>720</v>
      </c>
      <c r="C412" s="88">
        <f>IFERROR(VLOOKUP(A412,Sheet2!A:D,4,0),0)</f>
        <v>1763</v>
      </c>
    </row>
    <row r="413" spans="1:3" ht="20.25" customHeight="1" x14ac:dyDescent="0.15">
      <c r="A413" s="86" t="s">
        <v>721</v>
      </c>
      <c r="B413" s="87" t="s">
        <v>722</v>
      </c>
      <c r="C413" s="88">
        <f>IFERROR(VLOOKUP(A413,Sheet2!A:D,4,0),0)</f>
        <v>1168</v>
      </c>
    </row>
    <row r="414" spans="1:3" ht="20.25" customHeight="1" x14ac:dyDescent="0.15">
      <c r="A414" s="86" t="s">
        <v>723</v>
      </c>
      <c r="B414" s="87" t="s">
        <v>724</v>
      </c>
      <c r="C414" s="88">
        <f>IFERROR(VLOOKUP(A414,Sheet2!A:D,4,0),0)</f>
        <v>21</v>
      </c>
    </row>
    <row r="415" spans="1:3" ht="20.25" hidden="1" customHeight="1" x14ac:dyDescent="0.15">
      <c r="A415" s="86" t="s">
        <v>725</v>
      </c>
      <c r="B415" s="87" t="s">
        <v>726</v>
      </c>
      <c r="C415" s="88">
        <f>IFERROR(VLOOKUP(A415,Sheet2!A:D,4,0),0)</f>
        <v>0</v>
      </c>
    </row>
    <row r="416" spans="1:3" ht="20.25" customHeight="1" x14ac:dyDescent="0.15">
      <c r="A416" s="86" t="s">
        <v>727</v>
      </c>
      <c r="B416" s="87" t="s">
        <v>728</v>
      </c>
      <c r="C416" s="88">
        <f>IFERROR(VLOOKUP(A416,Sheet2!A:D,4,0),0)</f>
        <v>1458</v>
      </c>
    </row>
    <row r="417" spans="1:3" ht="20.25" customHeight="1" x14ac:dyDescent="0.15">
      <c r="A417" s="84" t="s">
        <v>729</v>
      </c>
      <c r="B417" s="85" t="s">
        <v>730</v>
      </c>
      <c r="C417" s="83">
        <f>SUM(C418:C422)</f>
        <v>23</v>
      </c>
    </row>
    <row r="418" spans="1:3" ht="20.25" hidden="1" customHeight="1" x14ac:dyDescent="0.15">
      <c r="A418" s="86" t="s">
        <v>731</v>
      </c>
      <c r="B418" s="87" t="s">
        <v>732</v>
      </c>
      <c r="C418" s="88">
        <f>IFERROR(VLOOKUP(A418,Sheet2!A:D,4,0),0)</f>
        <v>0</v>
      </c>
    </row>
    <row r="419" spans="1:3" ht="20.25" customHeight="1" x14ac:dyDescent="0.15">
      <c r="A419" s="86" t="s">
        <v>733</v>
      </c>
      <c r="B419" s="87" t="s">
        <v>734</v>
      </c>
      <c r="C419" s="88">
        <f>IFERROR(VLOOKUP(A419,Sheet2!A:D,4,0),0)</f>
        <v>23</v>
      </c>
    </row>
    <row r="420" spans="1:3" ht="20.25" hidden="1" customHeight="1" x14ac:dyDescent="0.15">
      <c r="A420" s="86" t="s">
        <v>735</v>
      </c>
      <c r="B420" s="87" t="s">
        <v>736</v>
      </c>
      <c r="C420" s="88">
        <f>IFERROR(VLOOKUP(A420,Sheet2!A:D,4,0),0)</f>
        <v>0</v>
      </c>
    </row>
    <row r="421" spans="1:3" ht="20.25" hidden="1" customHeight="1" x14ac:dyDescent="0.15">
      <c r="A421" s="86" t="s">
        <v>737</v>
      </c>
      <c r="B421" s="87" t="s">
        <v>738</v>
      </c>
      <c r="C421" s="88">
        <f>IFERROR(VLOOKUP(A421,Sheet2!A:D,4,0),0)</f>
        <v>0</v>
      </c>
    </row>
    <row r="422" spans="1:3" ht="20.25" hidden="1" customHeight="1" x14ac:dyDescent="0.15">
      <c r="A422" s="86" t="s">
        <v>739</v>
      </c>
      <c r="B422" s="87" t="s">
        <v>740</v>
      </c>
      <c r="C422" s="88">
        <f>IFERROR(VLOOKUP(A422,Sheet2!A:D,4,0),0)</f>
        <v>0</v>
      </c>
    </row>
    <row r="423" spans="1:3" ht="20.25" hidden="1" customHeight="1" x14ac:dyDescent="0.15">
      <c r="A423" s="84" t="s">
        <v>741</v>
      </c>
      <c r="B423" s="85" t="s">
        <v>742</v>
      </c>
      <c r="C423" s="83">
        <f>SUM(C424:C428)</f>
        <v>0</v>
      </c>
    </row>
    <row r="424" spans="1:3" ht="20.25" hidden="1" customHeight="1" x14ac:dyDescent="0.15">
      <c r="A424" s="86" t="s">
        <v>743</v>
      </c>
      <c r="B424" s="87" t="s">
        <v>744</v>
      </c>
      <c r="C424" s="88">
        <f>IFERROR(VLOOKUP(A424,Sheet2!A:D,4,0),0)</f>
        <v>0</v>
      </c>
    </row>
    <row r="425" spans="1:3" ht="20.25" hidden="1" customHeight="1" x14ac:dyDescent="0.15">
      <c r="A425" s="86" t="s">
        <v>745</v>
      </c>
      <c r="B425" s="87" t="s">
        <v>746</v>
      </c>
      <c r="C425" s="88">
        <f>IFERROR(VLOOKUP(A425,Sheet2!A:D,4,0),0)</f>
        <v>0</v>
      </c>
    </row>
    <row r="426" spans="1:3" ht="20.25" hidden="1" customHeight="1" x14ac:dyDescent="0.15">
      <c r="A426" s="86" t="s">
        <v>747</v>
      </c>
      <c r="B426" s="87" t="s">
        <v>748</v>
      </c>
      <c r="C426" s="88">
        <f>IFERROR(VLOOKUP(A426,Sheet2!A:D,4,0),0)</f>
        <v>0</v>
      </c>
    </row>
    <row r="427" spans="1:3" ht="20.25" hidden="1" customHeight="1" x14ac:dyDescent="0.15">
      <c r="A427" s="86" t="s">
        <v>749</v>
      </c>
      <c r="B427" s="87" t="s">
        <v>750</v>
      </c>
      <c r="C427" s="88">
        <f>IFERROR(VLOOKUP(A427,Sheet2!A:D,4,0),0)</f>
        <v>0</v>
      </c>
    </row>
    <row r="428" spans="1:3" ht="20.25" hidden="1" customHeight="1" x14ac:dyDescent="0.15">
      <c r="A428" s="86" t="s">
        <v>751</v>
      </c>
      <c r="B428" s="87" t="s">
        <v>752</v>
      </c>
      <c r="C428" s="88">
        <f>IFERROR(VLOOKUP(A428,Sheet2!A:D,4,0),0)</f>
        <v>0</v>
      </c>
    </row>
    <row r="429" spans="1:3" ht="20.25" hidden="1" customHeight="1" x14ac:dyDescent="0.15">
      <c r="A429" s="84" t="s">
        <v>753</v>
      </c>
      <c r="B429" s="85" t="s">
        <v>754</v>
      </c>
      <c r="C429" s="83">
        <f>SUM(C430:C432)</f>
        <v>0</v>
      </c>
    </row>
    <row r="430" spans="1:3" ht="20.25" hidden="1" customHeight="1" x14ac:dyDescent="0.15">
      <c r="A430" s="86" t="s">
        <v>755</v>
      </c>
      <c r="B430" s="87" t="s">
        <v>756</v>
      </c>
      <c r="C430" s="88">
        <f>IFERROR(VLOOKUP(A430,Sheet2!A:D,4,0),0)</f>
        <v>0</v>
      </c>
    </row>
    <row r="431" spans="1:3" ht="20.25" hidden="1" customHeight="1" x14ac:dyDescent="0.15">
      <c r="A431" s="86" t="s">
        <v>757</v>
      </c>
      <c r="B431" s="87" t="s">
        <v>758</v>
      </c>
      <c r="C431" s="88">
        <f>IFERROR(VLOOKUP(A431,Sheet2!A:D,4,0),0)</f>
        <v>0</v>
      </c>
    </row>
    <row r="432" spans="1:3" ht="20.25" hidden="1" customHeight="1" x14ac:dyDescent="0.15">
      <c r="A432" s="86" t="s">
        <v>759</v>
      </c>
      <c r="B432" s="87" t="s">
        <v>760</v>
      </c>
      <c r="C432" s="88">
        <f>IFERROR(VLOOKUP(A432,Sheet2!A:D,4,0),0)</f>
        <v>0</v>
      </c>
    </row>
    <row r="433" spans="1:4" ht="20.25" hidden="1" customHeight="1" x14ac:dyDescent="0.15">
      <c r="A433" s="84" t="s">
        <v>761</v>
      </c>
      <c r="B433" s="85" t="s">
        <v>762</v>
      </c>
      <c r="C433" s="83">
        <f>SUM(C434:C436)</f>
        <v>0</v>
      </c>
    </row>
    <row r="434" spans="1:4" ht="20.25" hidden="1" customHeight="1" x14ac:dyDescent="0.15">
      <c r="A434" s="86" t="s">
        <v>763</v>
      </c>
      <c r="B434" s="87" t="s">
        <v>764</v>
      </c>
      <c r="C434" s="88">
        <f>IFERROR(VLOOKUP(A434,Sheet2!A:D,4,0),0)</f>
        <v>0</v>
      </c>
      <c r="D434" s="94"/>
    </row>
    <row r="435" spans="1:4" ht="20.25" hidden="1" customHeight="1" x14ac:dyDescent="0.15">
      <c r="A435" s="86" t="s">
        <v>765</v>
      </c>
      <c r="B435" s="87" t="s">
        <v>766</v>
      </c>
      <c r="C435" s="88">
        <f>IFERROR(VLOOKUP(A435,Sheet2!A:D,4,0),0)</f>
        <v>0</v>
      </c>
    </row>
    <row r="436" spans="1:4" ht="20.25" hidden="1" customHeight="1" x14ac:dyDescent="0.15">
      <c r="A436" s="86" t="s">
        <v>767</v>
      </c>
      <c r="B436" s="87" t="s">
        <v>768</v>
      </c>
      <c r="C436" s="88">
        <f>IFERROR(VLOOKUP(A436,Sheet2!A:D,4,0),0)</f>
        <v>0</v>
      </c>
    </row>
    <row r="437" spans="1:4" ht="20.25" customHeight="1" x14ac:dyDescent="0.15">
      <c r="A437" s="84" t="s">
        <v>769</v>
      </c>
      <c r="B437" s="85" t="s">
        <v>770</v>
      </c>
      <c r="C437" s="83">
        <f>SUM(C438:C440)</f>
        <v>11</v>
      </c>
    </row>
    <row r="438" spans="1:4" ht="20.25" customHeight="1" x14ac:dyDescent="0.15">
      <c r="A438" s="86" t="s">
        <v>771</v>
      </c>
      <c r="B438" s="87" t="s">
        <v>772</v>
      </c>
      <c r="C438" s="88">
        <f>IFERROR(VLOOKUP(A438,Sheet2!A:D,4,0),0)</f>
        <v>11</v>
      </c>
    </row>
    <row r="439" spans="1:4" ht="20.25" hidden="1" customHeight="1" x14ac:dyDescent="0.15">
      <c r="A439" s="86" t="s">
        <v>773</v>
      </c>
      <c r="B439" s="87" t="s">
        <v>774</v>
      </c>
      <c r="C439" s="88">
        <f>IFERROR(VLOOKUP(A439,Sheet2!A:D,4,0),0)</f>
        <v>0</v>
      </c>
    </row>
    <row r="440" spans="1:4" ht="20.25" hidden="1" customHeight="1" x14ac:dyDescent="0.15">
      <c r="A440" s="86" t="s">
        <v>775</v>
      </c>
      <c r="B440" s="87" t="s">
        <v>776</v>
      </c>
      <c r="C440" s="88">
        <f>IFERROR(VLOOKUP(A440,Sheet2!A:D,4,0),0)</f>
        <v>0</v>
      </c>
    </row>
    <row r="441" spans="1:4" ht="20.25" hidden="1" customHeight="1" x14ac:dyDescent="0.15">
      <c r="A441" s="84" t="s">
        <v>777</v>
      </c>
      <c r="B441" s="85" t="s">
        <v>778</v>
      </c>
      <c r="C441" s="83">
        <f>SUM(C442:C446)</f>
        <v>0</v>
      </c>
    </row>
    <row r="442" spans="1:4" ht="20.25" hidden="1" customHeight="1" x14ac:dyDescent="0.15">
      <c r="A442" s="86" t="s">
        <v>779</v>
      </c>
      <c r="B442" s="87" t="s">
        <v>780</v>
      </c>
      <c r="C442" s="88">
        <f>IFERROR(VLOOKUP(A442,Sheet2!A:D,4,0),0)</f>
        <v>0</v>
      </c>
    </row>
    <row r="443" spans="1:4" ht="20.25" hidden="1" customHeight="1" x14ac:dyDescent="0.15">
      <c r="A443" s="86" t="s">
        <v>781</v>
      </c>
      <c r="B443" s="87" t="s">
        <v>782</v>
      </c>
      <c r="C443" s="88">
        <f>IFERROR(VLOOKUP(A443,Sheet2!A:D,4,0),0)</f>
        <v>0</v>
      </c>
    </row>
    <row r="444" spans="1:4" ht="20.25" hidden="1" customHeight="1" x14ac:dyDescent="0.15">
      <c r="A444" s="86" t="s">
        <v>783</v>
      </c>
      <c r="B444" s="87" t="s">
        <v>784</v>
      </c>
      <c r="C444" s="88">
        <f>IFERROR(VLOOKUP(A444,Sheet2!A:D,4,0),0)</f>
        <v>0</v>
      </c>
    </row>
    <row r="445" spans="1:4" ht="20.25" hidden="1" customHeight="1" x14ac:dyDescent="0.15">
      <c r="A445" s="86" t="s">
        <v>785</v>
      </c>
      <c r="B445" s="87" t="s">
        <v>786</v>
      </c>
      <c r="C445" s="88">
        <f>IFERROR(VLOOKUP(A445,Sheet2!A:D,4,0),0)</f>
        <v>0</v>
      </c>
    </row>
    <row r="446" spans="1:4" ht="20.25" hidden="1" customHeight="1" x14ac:dyDescent="0.15">
      <c r="A446" s="86" t="s">
        <v>787</v>
      </c>
      <c r="B446" s="87" t="s">
        <v>788</v>
      </c>
      <c r="C446" s="88">
        <f>IFERROR(VLOOKUP(A446,Sheet2!A:D,4,0),0)</f>
        <v>0</v>
      </c>
    </row>
    <row r="447" spans="1:4" ht="20.25" customHeight="1" x14ac:dyDescent="0.15">
      <c r="A447" s="84" t="s">
        <v>789</v>
      </c>
      <c r="B447" s="85" t="s">
        <v>790</v>
      </c>
      <c r="C447" s="83">
        <f>SUM(C448:C453)</f>
        <v>252</v>
      </c>
    </row>
    <row r="448" spans="1:4" ht="20.25" customHeight="1" x14ac:dyDescent="0.15">
      <c r="A448" s="86" t="s">
        <v>791</v>
      </c>
      <c r="B448" s="87" t="s">
        <v>792</v>
      </c>
      <c r="C448" s="88">
        <f>IFERROR(VLOOKUP(A448,Sheet2!A:D,4,0),0)</f>
        <v>90</v>
      </c>
    </row>
    <row r="449" spans="1:6" s="92" customFormat="1" ht="20.25" hidden="1" customHeight="1" x14ac:dyDescent="0.15">
      <c r="A449" s="86" t="s">
        <v>793</v>
      </c>
      <c r="B449" s="87" t="s">
        <v>794</v>
      </c>
      <c r="C449" s="88">
        <f>IFERROR(VLOOKUP(A449,Sheet2!A:D,4,0),0)</f>
        <v>0</v>
      </c>
      <c r="F449" s="93"/>
    </row>
    <row r="450" spans="1:6" ht="20.25" hidden="1" customHeight="1" x14ac:dyDescent="0.15">
      <c r="A450" s="86" t="s">
        <v>795</v>
      </c>
      <c r="B450" s="87" t="s">
        <v>796</v>
      </c>
      <c r="C450" s="88">
        <f>IFERROR(VLOOKUP(A450,Sheet2!A:D,4,0),0)</f>
        <v>0</v>
      </c>
    </row>
    <row r="451" spans="1:6" ht="20.25" hidden="1" customHeight="1" x14ac:dyDescent="0.15">
      <c r="A451" s="86" t="s">
        <v>797</v>
      </c>
      <c r="B451" s="87" t="s">
        <v>798</v>
      </c>
      <c r="C451" s="88">
        <f>IFERROR(VLOOKUP(A451,Sheet2!A:D,4,0),0)</f>
        <v>0</v>
      </c>
    </row>
    <row r="452" spans="1:6" ht="20.25" hidden="1" customHeight="1" x14ac:dyDescent="0.15">
      <c r="A452" s="86" t="s">
        <v>799</v>
      </c>
      <c r="B452" s="87" t="s">
        <v>800</v>
      </c>
      <c r="C452" s="88">
        <f>IFERROR(VLOOKUP(A452,Sheet2!A:D,4,0),0)</f>
        <v>0</v>
      </c>
    </row>
    <row r="453" spans="1:6" ht="20.25" customHeight="1" x14ac:dyDescent="0.15">
      <c r="A453" s="86" t="s">
        <v>801</v>
      </c>
      <c r="B453" s="87" t="s">
        <v>802</v>
      </c>
      <c r="C453" s="88">
        <f>IFERROR(VLOOKUP(A453,Sheet2!A:D,4,0),0)</f>
        <v>162</v>
      </c>
    </row>
    <row r="454" spans="1:6" ht="20.25" customHeight="1" x14ac:dyDescent="0.15">
      <c r="A454" s="84" t="s">
        <v>803</v>
      </c>
      <c r="B454" s="85" t="s">
        <v>804</v>
      </c>
      <c r="C454" s="83">
        <f>C455</f>
        <v>208</v>
      </c>
    </row>
    <row r="455" spans="1:6" ht="20.25" customHeight="1" x14ac:dyDescent="0.15">
      <c r="A455" s="86" t="s">
        <v>805</v>
      </c>
      <c r="B455" s="87" t="s">
        <v>806</v>
      </c>
      <c r="C455" s="88">
        <f>IFERROR(VLOOKUP(A455,Sheet2!A:D,4,0),0)</f>
        <v>208</v>
      </c>
    </row>
    <row r="456" spans="1:6" ht="20.25" hidden="1" customHeight="1" x14ac:dyDescent="0.15">
      <c r="A456" s="84" t="s">
        <v>807</v>
      </c>
      <c r="B456" s="85" t="s">
        <v>16</v>
      </c>
      <c r="C456" s="83">
        <f>C457+C462+C471+C477+C482+C487+C492+C499+C503+C507</f>
        <v>0</v>
      </c>
    </row>
    <row r="457" spans="1:6" ht="20.25" hidden="1" customHeight="1" x14ac:dyDescent="0.15">
      <c r="A457" s="84" t="s">
        <v>808</v>
      </c>
      <c r="B457" s="85" t="s">
        <v>809</v>
      </c>
      <c r="C457" s="83">
        <f>SUM(C458:C461)</f>
        <v>0</v>
      </c>
    </row>
    <row r="458" spans="1:6" ht="20.25" hidden="1" customHeight="1" x14ac:dyDescent="0.15">
      <c r="A458" s="86" t="s">
        <v>810</v>
      </c>
      <c r="B458" s="87" t="s">
        <v>117</v>
      </c>
      <c r="C458" s="88">
        <f>IFERROR(VLOOKUP(A458,Sheet2!A:D,4,0),0)</f>
        <v>0</v>
      </c>
    </row>
    <row r="459" spans="1:6" ht="20.25" hidden="1" customHeight="1" x14ac:dyDescent="0.15">
      <c r="A459" s="86" t="s">
        <v>811</v>
      </c>
      <c r="B459" s="87" t="s">
        <v>119</v>
      </c>
      <c r="C459" s="88">
        <f>IFERROR(VLOOKUP(A459,Sheet2!A:D,4,0),0)</f>
        <v>0</v>
      </c>
    </row>
    <row r="460" spans="1:6" s="92" customFormat="1" ht="20.25" hidden="1" customHeight="1" x14ac:dyDescent="0.15">
      <c r="A460" s="86" t="s">
        <v>812</v>
      </c>
      <c r="B460" s="87" t="s">
        <v>121</v>
      </c>
      <c r="C460" s="88">
        <f>IFERROR(VLOOKUP(A460,Sheet2!A:D,4,0),0)</f>
        <v>0</v>
      </c>
      <c r="F460" s="93"/>
    </row>
    <row r="461" spans="1:6" ht="20.25" hidden="1" customHeight="1" x14ac:dyDescent="0.15">
      <c r="A461" s="86" t="s">
        <v>813</v>
      </c>
      <c r="B461" s="87" t="s">
        <v>814</v>
      </c>
      <c r="C461" s="88">
        <f>IFERROR(VLOOKUP(A461,Sheet2!A:D,4,0),0)</f>
        <v>0</v>
      </c>
    </row>
    <row r="462" spans="1:6" ht="20.25" hidden="1" customHeight="1" x14ac:dyDescent="0.15">
      <c r="A462" s="84" t="s">
        <v>815</v>
      </c>
      <c r="B462" s="85" t="s">
        <v>816</v>
      </c>
      <c r="C462" s="83">
        <f>SUM(C463:C470)</f>
        <v>0</v>
      </c>
    </row>
    <row r="463" spans="1:6" ht="20.25" hidden="1" customHeight="1" x14ac:dyDescent="0.15">
      <c r="A463" s="86" t="s">
        <v>817</v>
      </c>
      <c r="B463" s="87" t="s">
        <v>818</v>
      </c>
      <c r="C463" s="88">
        <f>IFERROR(VLOOKUP(A463,Sheet2!A:D,4,0),0)</f>
        <v>0</v>
      </c>
    </row>
    <row r="464" spans="1:6" ht="20.25" hidden="1" customHeight="1" x14ac:dyDescent="0.15">
      <c r="A464" s="86" t="s">
        <v>819</v>
      </c>
      <c r="B464" s="87" t="s">
        <v>820</v>
      </c>
      <c r="C464" s="88">
        <f>IFERROR(VLOOKUP(A464,Sheet2!A:D,4,0),0)</f>
        <v>0</v>
      </c>
    </row>
    <row r="465" spans="1:3" ht="20.25" hidden="1" customHeight="1" x14ac:dyDescent="0.15">
      <c r="A465" s="86" t="s">
        <v>821</v>
      </c>
      <c r="B465" s="87" t="s">
        <v>822</v>
      </c>
      <c r="C465" s="88">
        <f>IFERROR(VLOOKUP(A465,Sheet2!A:D,4,0),0)</f>
        <v>0</v>
      </c>
    </row>
    <row r="466" spans="1:3" ht="20.25" hidden="1" customHeight="1" x14ac:dyDescent="0.15">
      <c r="A466" s="86" t="s">
        <v>823</v>
      </c>
      <c r="B466" s="87" t="s">
        <v>824</v>
      </c>
      <c r="C466" s="88">
        <f>IFERROR(VLOOKUP(A466,Sheet2!A:D,4,0),0)</f>
        <v>0</v>
      </c>
    </row>
    <row r="467" spans="1:3" ht="20.25" hidden="1" customHeight="1" x14ac:dyDescent="0.15">
      <c r="A467" s="86" t="s">
        <v>825</v>
      </c>
      <c r="B467" s="87" t="s">
        <v>826</v>
      </c>
      <c r="C467" s="88">
        <f>IFERROR(VLOOKUP(A467,Sheet2!A:D,4,0),0)</f>
        <v>0</v>
      </c>
    </row>
    <row r="468" spans="1:3" ht="20.25" hidden="1" customHeight="1" x14ac:dyDescent="0.15">
      <c r="A468" s="86" t="s">
        <v>827</v>
      </c>
      <c r="B468" s="87" t="s">
        <v>828</v>
      </c>
      <c r="C468" s="88">
        <f>IFERROR(VLOOKUP(A468,Sheet2!A:D,4,0),0)</f>
        <v>0</v>
      </c>
    </row>
    <row r="469" spans="1:3" ht="20.25" hidden="1" customHeight="1" x14ac:dyDescent="0.15">
      <c r="A469" s="90" t="s">
        <v>829</v>
      </c>
      <c r="B469" s="91" t="s">
        <v>830</v>
      </c>
      <c r="C469" s="88">
        <f>IFERROR(VLOOKUP(A469,Sheet2!A:D,4,0),0)</f>
        <v>0</v>
      </c>
    </row>
    <row r="470" spans="1:3" ht="20.25" hidden="1" customHeight="1" x14ac:dyDescent="0.15">
      <c r="A470" s="86" t="s">
        <v>831</v>
      </c>
      <c r="B470" s="87" t="s">
        <v>832</v>
      </c>
      <c r="C470" s="88">
        <f>IFERROR(VLOOKUP(A470,Sheet2!A:D,4,0),0)</f>
        <v>0</v>
      </c>
    </row>
    <row r="471" spans="1:3" ht="20.25" hidden="1" customHeight="1" x14ac:dyDescent="0.15">
      <c r="A471" s="84" t="s">
        <v>833</v>
      </c>
      <c r="B471" s="85" t="s">
        <v>834</v>
      </c>
      <c r="C471" s="83">
        <f>SUM(C472:C476)</f>
        <v>0</v>
      </c>
    </row>
    <row r="472" spans="1:3" ht="20.25" hidden="1" customHeight="1" x14ac:dyDescent="0.15">
      <c r="A472" s="86" t="s">
        <v>835</v>
      </c>
      <c r="B472" s="87" t="s">
        <v>818</v>
      </c>
      <c r="C472" s="88">
        <f>IFERROR(VLOOKUP(A472,Sheet2!A:D,4,0),0)</f>
        <v>0</v>
      </c>
    </row>
    <row r="473" spans="1:3" ht="20.25" hidden="1" customHeight="1" x14ac:dyDescent="0.15">
      <c r="A473" s="86" t="s">
        <v>836</v>
      </c>
      <c r="B473" s="87" t="s">
        <v>837</v>
      </c>
      <c r="C473" s="88">
        <f>IFERROR(VLOOKUP(A473,Sheet2!A:D,4,0),0)</f>
        <v>0</v>
      </c>
    </row>
    <row r="474" spans="1:3" ht="20.25" hidden="1" customHeight="1" x14ac:dyDescent="0.15">
      <c r="A474" s="86" t="s">
        <v>838</v>
      </c>
      <c r="B474" s="87" t="s">
        <v>839</v>
      </c>
      <c r="C474" s="88">
        <f>IFERROR(VLOOKUP(A474,Sheet2!A:D,4,0),0)</f>
        <v>0</v>
      </c>
    </row>
    <row r="475" spans="1:3" ht="20.25" hidden="1" customHeight="1" x14ac:dyDescent="0.15">
      <c r="A475" s="86" t="s">
        <v>840</v>
      </c>
      <c r="B475" s="87" t="s">
        <v>841</v>
      </c>
      <c r="C475" s="88">
        <f>IFERROR(VLOOKUP(A475,Sheet2!A:D,4,0),0)</f>
        <v>0</v>
      </c>
    </row>
    <row r="476" spans="1:3" ht="20.25" hidden="1" customHeight="1" x14ac:dyDescent="0.15">
      <c r="A476" s="86" t="s">
        <v>842</v>
      </c>
      <c r="B476" s="87" t="s">
        <v>843</v>
      </c>
      <c r="C476" s="88">
        <f>IFERROR(VLOOKUP(A476,Sheet2!A:D,4,0),0)</f>
        <v>0</v>
      </c>
    </row>
    <row r="477" spans="1:3" ht="20.25" hidden="1" customHeight="1" x14ac:dyDescent="0.15">
      <c r="A477" s="84" t="s">
        <v>844</v>
      </c>
      <c r="B477" s="85" t="s">
        <v>845</v>
      </c>
      <c r="C477" s="83">
        <f>SUM(C478:C481)</f>
        <v>0</v>
      </c>
    </row>
    <row r="478" spans="1:3" ht="20.25" hidden="1" customHeight="1" x14ac:dyDescent="0.15">
      <c r="A478" s="86" t="s">
        <v>846</v>
      </c>
      <c r="B478" s="87" t="s">
        <v>818</v>
      </c>
      <c r="C478" s="88">
        <f>IFERROR(VLOOKUP(A478,Sheet2!A:D,4,0),0)</f>
        <v>0</v>
      </c>
    </row>
    <row r="479" spans="1:3" ht="20.25" hidden="1" customHeight="1" x14ac:dyDescent="0.15">
      <c r="A479" s="86" t="s">
        <v>847</v>
      </c>
      <c r="B479" s="87" t="s">
        <v>848</v>
      </c>
      <c r="C479" s="88">
        <f>IFERROR(VLOOKUP(A479,Sheet2!A:D,4,0),0)</f>
        <v>0</v>
      </c>
    </row>
    <row r="480" spans="1:3" ht="20.25" hidden="1" customHeight="1" x14ac:dyDescent="0.15">
      <c r="A480" s="90" t="s">
        <v>849</v>
      </c>
      <c r="B480" s="91" t="s">
        <v>850</v>
      </c>
      <c r="C480" s="88">
        <f>IFERROR(VLOOKUP(A480,Sheet2!A:D,4,0),0)</f>
        <v>0</v>
      </c>
    </row>
    <row r="481" spans="1:3" ht="20.25" hidden="1" customHeight="1" x14ac:dyDescent="0.15">
      <c r="A481" s="86" t="s">
        <v>851</v>
      </c>
      <c r="B481" s="87" t="s">
        <v>852</v>
      </c>
      <c r="C481" s="88">
        <f>IFERROR(VLOOKUP(A481,Sheet2!A:D,4,0),0)</f>
        <v>0</v>
      </c>
    </row>
    <row r="482" spans="1:3" ht="20.25" hidden="1" customHeight="1" x14ac:dyDescent="0.15">
      <c r="A482" s="84" t="s">
        <v>853</v>
      </c>
      <c r="B482" s="85" t="s">
        <v>854</v>
      </c>
      <c r="C482" s="83">
        <f>SUM(C483:C486)</f>
        <v>0</v>
      </c>
    </row>
    <row r="483" spans="1:3" ht="20.25" hidden="1" customHeight="1" x14ac:dyDescent="0.15">
      <c r="A483" s="86" t="s">
        <v>855</v>
      </c>
      <c r="B483" s="87" t="s">
        <v>818</v>
      </c>
      <c r="C483" s="88">
        <f>IFERROR(VLOOKUP(A483,Sheet2!A:D,4,0),0)</f>
        <v>0</v>
      </c>
    </row>
    <row r="484" spans="1:3" ht="20.25" hidden="1" customHeight="1" x14ac:dyDescent="0.15">
      <c r="A484" s="86" t="s">
        <v>856</v>
      </c>
      <c r="B484" s="87" t="s">
        <v>857</v>
      </c>
      <c r="C484" s="88">
        <f>IFERROR(VLOOKUP(A484,Sheet2!A:D,4,0),0)</f>
        <v>0</v>
      </c>
    </row>
    <row r="485" spans="1:3" ht="20.25" hidden="1" customHeight="1" x14ac:dyDescent="0.15">
      <c r="A485" s="86" t="s">
        <v>858</v>
      </c>
      <c r="B485" s="87" t="s">
        <v>859</v>
      </c>
      <c r="C485" s="88">
        <f>IFERROR(VLOOKUP(A485,Sheet2!A:D,4,0),0)</f>
        <v>0</v>
      </c>
    </row>
    <row r="486" spans="1:3" ht="20.25" hidden="1" customHeight="1" x14ac:dyDescent="0.15">
      <c r="A486" s="86" t="s">
        <v>860</v>
      </c>
      <c r="B486" s="87" t="s">
        <v>861</v>
      </c>
      <c r="C486" s="88">
        <f>IFERROR(VLOOKUP(A486,Sheet2!A:D,4,0),0)</f>
        <v>0</v>
      </c>
    </row>
    <row r="487" spans="1:3" ht="20.25" hidden="1" customHeight="1" x14ac:dyDescent="0.15">
      <c r="A487" s="84" t="s">
        <v>862</v>
      </c>
      <c r="B487" s="85" t="s">
        <v>863</v>
      </c>
      <c r="C487" s="83">
        <f>SUM(C488:C491)</f>
        <v>0</v>
      </c>
    </row>
    <row r="488" spans="1:3" ht="20.25" hidden="1" customHeight="1" x14ac:dyDescent="0.15">
      <c r="A488" s="86" t="s">
        <v>864</v>
      </c>
      <c r="B488" s="87" t="s">
        <v>865</v>
      </c>
      <c r="C488" s="88">
        <f>IFERROR(VLOOKUP(A488,Sheet2!A:D,4,0),0)</f>
        <v>0</v>
      </c>
    </row>
    <row r="489" spans="1:3" ht="20.25" hidden="1" customHeight="1" x14ac:dyDescent="0.15">
      <c r="A489" s="86" t="s">
        <v>866</v>
      </c>
      <c r="B489" s="87" t="s">
        <v>867</v>
      </c>
      <c r="C489" s="88">
        <f>IFERROR(VLOOKUP(A489,Sheet2!A:D,4,0),0)</f>
        <v>0</v>
      </c>
    </row>
    <row r="490" spans="1:3" ht="20.25" hidden="1" customHeight="1" x14ac:dyDescent="0.15">
      <c r="A490" s="86" t="s">
        <v>868</v>
      </c>
      <c r="B490" s="87" t="s">
        <v>869</v>
      </c>
      <c r="C490" s="88">
        <f>IFERROR(VLOOKUP(A490,Sheet2!A:D,4,0),0)</f>
        <v>0</v>
      </c>
    </row>
    <row r="491" spans="1:3" ht="20.25" hidden="1" customHeight="1" x14ac:dyDescent="0.15">
      <c r="A491" s="86" t="s">
        <v>870</v>
      </c>
      <c r="B491" s="87" t="s">
        <v>871</v>
      </c>
      <c r="C491" s="88">
        <f>IFERROR(VLOOKUP(A491,Sheet2!A:D,4,0),0)</f>
        <v>0</v>
      </c>
    </row>
    <row r="492" spans="1:3" ht="20.25" hidden="1" customHeight="1" x14ac:dyDescent="0.15">
      <c r="A492" s="84" t="s">
        <v>872</v>
      </c>
      <c r="B492" s="85" t="s">
        <v>873</v>
      </c>
      <c r="C492" s="83">
        <f>SUM(C493:C498)</f>
        <v>0</v>
      </c>
    </row>
    <row r="493" spans="1:3" ht="20.25" hidden="1" customHeight="1" x14ac:dyDescent="0.15">
      <c r="A493" s="86" t="s">
        <v>874</v>
      </c>
      <c r="B493" s="87" t="s">
        <v>818</v>
      </c>
      <c r="C493" s="88">
        <f>IFERROR(VLOOKUP(A493,Sheet2!A:D,4,0),0)</f>
        <v>0</v>
      </c>
    </row>
    <row r="494" spans="1:3" ht="20.25" hidden="1" customHeight="1" x14ac:dyDescent="0.15">
      <c r="A494" s="86" t="s">
        <v>875</v>
      </c>
      <c r="B494" s="87" t="s">
        <v>876</v>
      </c>
      <c r="C494" s="88">
        <f>IFERROR(VLOOKUP(A494,Sheet2!A:D,4,0),0)</f>
        <v>0</v>
      </c>
    </row>
    <row r="495" spans="1:3" ht="20.25" hidden="1" customHeight="1" x14ac:dyDescent="0.15">
      <c r="A495" s="86" t="s">
        <v>877</v>
      </c>
      <c r="B495" s="87" t="s">
        <v>878</v>
      </c>
      <c r="C495" s="88">
        <f>IFERROR(VLOOKUP(A495,Sheet2!A:D,4,0),0)</f>
        <v>0</v>
      </c>
    </row>
    <row r="496" spans="1:3" ht="20.25" hidden="1" customHeight="1" x14ac:dyDescent="0.15">
      <c r="A496" s="86" t="s">
        <v>879</v>
      </c>
      <c r="B496" s="87" t="s">
        <v>880</v>
      </c>
      <c r="C496" s="88">
        <f>IFERROR(VLOOKUP(A496,Sheet2!A:D,4,0),0)</f>
        <v>0</v>
      </c>
    </row>
    <row r="497" spans="1:3" ht="20.25" hidden="1" customHeight="1" x14ac:dyDescent="0.15">
      <c r="A497" s="86" t="s">
        <v>881</v>
      </c>
      <c r="B497" s="87" t="s">
        <v>882</v>
      </c>
      <c r="C497" s="88">
        <f>IFERROR(VLOOKUP(A497,Sheet2!A:D,4,0),0)</f>
        <v>0</v>
      </c>
    </row>
    <row r="498" spans="1:3" ht="20.25" hidden="1" customHeight="1" x14ac:dyDescent="0.15">
      <c r="A498" s="86" t="s">
        <v>883</v>
      </c>
      <c r="B498" s="87" t="s">
        <v>884</v>
      </c>
      <c r="C498" s="88">
        <f>IFERROR(VLOOKUP(A498,Sheet2!A:D,4,0),0)</f>
        <v>0</v>
      </c>
    </row>
    <row r="499" spans="1:3" ht="20.25" hidden="1" customHeight="1" x14ac:dyDescent="0.15">
      <c r="A499" s="84" t="s">
        <v>885</v>
      </c>
      <c r="B499" s="85" t="s">
        <v>886</v>
      </c>
      <c r="C499" s="83">
        <f>SUM(C500:C502)</f>
        <v>0</v>
      </c>
    </row>
    <row r="500" spans="1:3" ht="20.25" hidden="1" customHeight="1" x14ac:dyDescent="0.15">
      <c r="A500" s="86" t="s">
        <v>887</v>
      </c>
      <c r="B500" s="87" t="s">
        <v>888</v>
      </c>
      <c r="C500" s="88">
        <f>IFERROR(VLOOKUP(A500,Sheet2!A:D,4,0),0)</f>
        <v>0</v>
      </c>
    </row>
    <row r="501" spans="1:3" ht="20.25" hidden="1" customHeight="1" x14ac:dyDescent="0.15">
      <c r="A501" s="86" t="s">
        <v>889</v>
      </c>
      <c r="B501" s="87" t="s">
        <v>890</v>
      </c>
      <c r="C501" s="88">
        <f>IFERROR(VLOOKUP(A501,Sheet2!A:D,4,0),0)</f>
        <v>0</v>
      </c>
    </row>
    <row r="502" spans="1:3" ht="20.25" hidden="1" customHeight="1" x14ac:dyDescent="0.15">
      <c r="A502" s="86" t="s">
        <v>891</v>
      </c>
      <c r="B502" s="87" t="s">
        <v>892</v>
      </c>
      <c r="C502" s="88">
        <f>IFERROR(VLOOKUP(A502,Sheet2!A:D,4,0),0)</f>
        <v>0</v>
      </c>
    </row>
    <row r="503" spans="1:3" ht="20.25" hidden="1" customHeight="1" x14ac:dyDescent="0.15">
      <c r="A503" s="84" t="s">
        <v>893</v>
      </c>
      <c r="B503" s="85" t="s">
        <v>894</v>
      </c>
      <c r="C503" s="83">
        <f>SUM(C504:C506)</f>
        <v>0</v>
      </c>
    </row>
    <row r="504" spans="1:3" ht="20.25" hidden="1" customHeight="1" x14ac:dyDescent="0.15">
      <c r="A504" s="86" t="s">
        <v>895</v>
      </c>
      <c r="B504" s="87" t="s">
        <v>896</v>
      </c>
      <c r="C504" s="88">
        <f>IFERROR(VLOOKUP(A504,Sheet2!A:D,4,0),0)</f>
        <v>0</v>
      </c>
    </row>
    <row r="505" spans="1:3" ht="20.25" hidden="1" customHeight="1" x14ac:dyDescent="0.15">
      <c r="A505" s="86" t="s">
        <v>897</v>
      </c>
      <c r="B505" s="87" t="s">
        <v>898</v>
      </c>
      <c r="C505" s="88">
        <f>IFERROR(VLOOKUP(A505,Sheet2!A:D,4,0),0)</f>
        <v>0</v>
      </c>
    </row>
    <row r="506" spans="1:3" ht="20.25" hidden="1" customHeight="1" x14ac:dyDescent="0.15">
      <c r="A506" s="86" t="s">
        <v>899</v>
      </c>
      <c r="B506" s="87" t="s">
        <v>900</v>
      </c>
      <c r="C506" s="88">
        <f>IFERROR(VLOOKUP(A506,Sheet2!A:D,4,0),0)</f>
        <v>0</v>
      </c>
    </row>
    <row r="507" spans="1:3" ht="20.25" hidden="1" customHeight="1" x14ac:dyDescent="0.15">
      <c r="A507" s="84" t="s">
        <v>901</v>
      </c>
      <c r="B507" s="85" t="s">
        <v>902</v>
      </c>
      <c r="C507" s="83">
        <f>SUM(C508:C511)</f>
        <v>0</v>
      </c>
    </row>
    <row r="508" spans="1:3" ht="20.25" hidden="1" customHeight="1" x14ac:dyDescent="0.15">
      <c r="A508" s="86" t="s">
        <v>903</v>
      </c>
      <c r="B508" s="87" t="s">
        <v>904</v>
      </c>
      <c r="C508" s="88">
        <f>IFERROR(VLOOKUP(A508,Sheet2!A:D,4,0),0)</f>
        <v>0</v>
      </c>
    </row>
    <row r="509" spans="1:3" ht="20.25" hidden="1" customHeight="1" x14ac:dyDescent="0.15">
      <c r="A509" s="86" t="s">
        <v>905</v>
      </c>
      <c r="B509" s="87" t="s">
        <v>906</v>
      </c>
      <c r="C509" s="88">
        <f>IFERROR(VLOOKUP(A509,Sheet2!A:D,4,0),0)</f>
        <v>0</v>
      </c>
    </row>
    <row r="510" spans="1:3" ht="20.25" hidden="1" customHeight="1" x14ac:dyDescent="0.15">
      <c r="A510" s="86" t="s">
        <v>907</v>
      </c>
      <c r="B510" s="87" t="s">
        <v>908</v>
      </c>
      <c r="C510" s="88">
        <f>IFERROR(VLOOKUP(A510,Sheet2!A:D,4,0),0)</f>
        <v>0</v>
      </c>
    </row>
    <row r="511" spans="1:3" ht="20.25" hidden="1" customHeight="1" x14ac:dyDescent="0.15">
      <c r="A511" s="86" t="s">
        <v>909</v>
      </c>
      <c r="B511" s="87" t="s">
        <v>910</v>
      </c>
      <c r="C511" s="88">
        <f>IFERROR(VLOOKUP(A511,Sheet2!A:D,4,0),0)</f>
        <v>0</v>
      </c>
    </row>
    <row r="512" spans="1:3" ht="20.25" customHeight="1" x14ac:dyDescent="0.15">
      <c r="A512" s="84" t="s">
        <v>911</v>
      </c>
      <c r="B512" s="85" t="s">
        <v>18</v>
      </c>
      <c r="C512" s="83">
        <f>C513+C529+C537+C548+C557+C565</f>
        <v>20</v>
      </c>
    </row>
    <row r="513" spans="1:3" ht="20.25" hidden="1" customHeight="1" x14ac:dyDescent="0.15">
      <c r="A513" s="84" t="s">
        <v>912</v>
      </c>
      <c r="B513" s="85" t="s">
        <v>913</v>
      </c>
      <c r="C513" s="83">
        <f>SUM(C514:C528)</f>
        <v>0</v>
      </c>
    </row>
    <row r="514" spans="1:3" ht="20.25" hidden="1" customHeight="1" x14ac:dyDescent="0.15">
      <c r="A514" s="86" t="s">
        <v>914</v>
      </c>
      <c r="B514" s="87" t="s">
        <v>117</v>
      </c>
      <c r="C514" s="88">
        <f>IFERROR(VLOOKUP(A514,Sheet2!A:D,4,0),0)</f>
        <v>0</v>
      </c>
    </row>
    <row r="515" spans="1:3" ht="20.25" hidden="1" customHeight="1" x14ac:dyDescent="0.15">
      <c r="A515" s="86" t="s">
        <v>915</v>
      </c>
      <c r="B515" s="87" t="s">
        <v>119</v>
      </c>
      <c r="C515" s="88">
        <f>IFERROR(VLOOKUP(A515,Sheet2!A:D,4,0),0)</f>
        <v>0</v>
      </c>
    </row>
    <row r="516" spans="1:3" ht="20.25" hidden="1" customHeight="1" x14ac:dyDescent="0.15">
      <c r="A516" s="86" t="s">
        <v>916</v>
      </c>
      <c r="B516" s="87" t="s">
        <v>121</v>
      </c>
      <c r="C516" s="88">
        <f>IFERROR(VLOOKUP(A516,Sheet2!A:D,4,0),0)</f>
        <v>0</v>
      </c>
    </row>
    <row r="517" spans="1:3" ht="20.25" hidden="1" customHeight="1" x14ac:dyDescent="0.15">
      <c r="A517" s="86" t="s">
        <v>917</v>
      </c>
      <c r="B517" s="87" t="s">
        <v>918</v>
      </c>
      <c r="C517" s="88">
        <f>IFERROR(VLOOKUP(A517,Sheet2!A:D,4,0),0)</f>
        <v>0</v>
      </c>
    </row>
    <row r="518" spans="1:3" ht="20.25" hidden="1" customHeight="1" x14ac:dyDescent="0.15">
      <c r="A518" s="86" t="s">
        <v>919</v>
      </c>
      <c r="B518" s="87" t="s">
        <v>920</v>
      </c>
      <c r="C518" s="88">
        <f>IFERROR(VLOOKUP(A518,Sheet2!A:D,4,0),0)</f>
        <v>0</v>
      </c>
    </row>
    <row r="519" spans="1:3" ht="20.25" hidden="1" customHeight="1" x14ac:dyDescent="0.15">
      <c r="A519" s="86" t="s">
        <v>921</v>
      </c>
      <c r="B519" s="87" t="s">
        <v>922</v>
      </c>
      <c r="C519" s="88">
        <f>IFERROR(VLOOKUP(A519,Sheet2!A:D,4,0),0)</f>
        <v>0</v>
      </c>
    </row>
    <row r="520" spans="1:3" ht="20.25" hidden="1" customHeight="1" x14ac:dyDescent="0.15">
      <c r="A520" s="86" t="s">
        <v>923</v>
      </c>
      <c r="B520" s="87" t="s">
        <v>924</v>
      </c>
      <c r="C520" s="88">
        <f>IFERROR(VLOOKUP(A520,Sheet2!A:D,4,0),0)</f>
        <v>0</v>
      </c>
    </row>
    <row r="521" spans="1:3" ht="20.25" hidden="1" customHeight="1" x14ac:dyDescent="0.15">
      <c r="A521" s="86" t="s">
        <v>925</v>
      </c>
      <c r="B521" s="87" t="s">
        <v>926</v>
      </c>
      <c r="C521" s="88">
        <f>IFERROR(VLOOKUP(A521,Sheet2!A:D,4,0),0)</f>
        <v>0</v>
      </c>
    </row>
    <row r="522" spans="1:3" ht="20.25" hidden="1" customHeight="1" x14ac:dyDescent="0.15">
      <c r="A522" s="86" t="s">
        <v>927</v>
      </c>
      <c r="B522" s="87" t="s">
        <v>928</v>
      </c>
      <c r="C522" s="88">
        <f>IFERROR(VLOOKUP(A522,Sheet2!A:D,4,0),0)</f>
        <v>0</v>
      </c>
    </row>
    <row r="523" spans="1:3" ht="20.25" hidden="1" customHeight="1" x14ac:dyDescent="0.15">
      <c r="A523" s="86" t="s">
        <v>929</v>
      </c>
      <c r="B523" s="87" t="s">
        <v>930</v>
      </c>
      <c r="C523" s="88">
        <f>IFERROR(VLOOKUP(A523,Sheet2!A:D,4,0),0)</f>
        <v>0</v>
      </c>
    </row>
    <row r="524" spans="1:3" ht="20.25" hidden="1" customHeight="1" x14ac:dyDescent="0.15">
      <c r="A524" s="86" t="s">
        <v>931</v>
      </c>
      <c r="B524" s="87" t="s">
        <v>932</v>
      </c>
      <c r="C524" s="88">
        <f>IFERROR(VLOOKUP(A524,Sheet2!A:D,4,0),0)</f>
        <v>0</v>
      </c>
    </row>
    <row r="525" spans="1:3" ht="20.25" hidden="1" customHeight="1" x14ac:dyDescent="0.15">
      <c r="A525" s="86" t="s">
        <v>933</v>
      </c>
      <c r="B525" s="87" t="s">
        <v>934</v>
      </c>
      <c r="C525" s="88">
        <f>IFERROR(VLOOKUP(A525,Sheet2!A:D,4,0),0)</f>
        <v>0</v>
      </c>
    </row>
    <row r="526" spans="1:3" ht="20.25" hidden="1" customHeight="1" x14ac:dyDescent="0.15">
      <c r="A526" s="86" t="s">
        <v>935</v>
      </c>
      <c r="B526" s="87" t="s">
        <v>936</v>
      </c>
      <c r="C526" s="88">
        <f>IFERROR(VLOOKUP(A526,Sheet2!A:D,4,0),0)</f>
        <v>0</v>
      </c>
    </row>
    <row r="527" spans="1:3" ht="20.25" hidden="1" customHeight="1" x14ac:dyDescent="0.15">
      <c r="A527" s="86" t="s">
        <v>937</v>
      </c>
      <c r="B527" s="87" t="s">
        <v>938</v>
      </c>
      <c r="C527" s="88">
        <f>IFERROR(VLOOKUP(A527,Sheet2!A:D,4,0),0)</f>
        <v>0</v>
      </c>
    </row>
    <row r="528" spans="1:3" ht="20.25" hidden="1" customHeight="1" x14ac:dyDescent="0.15">
      <c r="A528" s="86" t="s">
        <v>939</v>
      </c>
      <c r="B528" s="87" t="s">
        <v>940</v>
      </c>
      <c r="C528" s="88">
        <f>IFERROR(VLOOKUP(A528,Sheet2!A:D,4,0),0)</f>
        <v>0</v>
      </c>
    </row>
    <row r="529" spans="1:6" ht="20.25" hidden="1" customHeight="1" x14ac:dyDescent="0.15">
      <c r="A529" s="84" t="s">
        <v>941</v>
      </c>
      <c r="B529" s="85" t="s">
        <v>942</v>
      </c>
      <c r="C529" s="83">
        <f>SUM(C530:C536)</f>
        <v>0</v>
      </c>
    </row>
    <row r="530" spans="1:6" ht="20.25" hidden="1" customHeight="1" x14ac:dyDescent="0.15">
      <c r="A530" s="86" t="s">
        <v>943</v>
      </c>
      <c r="B530" s="87" t="s">
        <v>117</v>
      </c>
      <c r="C530" s="88">
        <f>IFERROR(VLOOKUP(A530,Sheet2!A:D,4,0),0)</f>
        <v>0</v>
      </c>
    </row>
    <row r="531" spans="1:6" ht="20.25" hidden="1" customHeight="1" x14ac:dyDescent="0.15">
      <c r="A531" s="86" t="s">
        <v>944</v>
      </c>
      <c r="B531" s="87" t="s">
        <v>119</v>
      </c>
      <c r="C531" s="88">
        <f>IFERROR(VLOOKUP(A531,Sheet2!A:D,4,0),0)</f>
        <v>0</v>
      </c>
    </row>
    <row r="532" spans="1:6" ht="20.25" hidden="1" customHeight="1" x14ac:dyDescent="0.15">
      <c r="A532" s="86" t="s">
        <v>945</v>
      </c>
      <c r="B532" s="87" t="s">
        <v>121</v>
      </c>
      <c r="C532" s="88">
        <f>IFERROR(VLOOKUP(A532,Sheet2!A:D,4,0),0)</f>
        <v>0</v>
      </c>
    </row>
    <row r="533" spans="1:6" ht="20.25" hidden="1" customHeight="1" x14ac:dyDescent="0.15">
      <c r="A533" s="86" t="s">
        <v>946</v>
      </c>
      <c r="B533" s="87" t="s">
        <v>947</v>
      </c>
      <c r="C533" s="88">
        <f>IFERROR(VLOOKUP(A533,Sheet2!A:D,4,0),0)</f>
        <v>0</v>
      </c>
    </row>
    <row r="534" spans="1:6" ht="20.25" hidden="1" customHeight="1" x14ac:dyDescent="0.15">
      <c r="A534" s="86" t="s">
        <v>948</v>
      </c>
      <c r="B534" s="87" t="s">
        <v>949</v>
      </c>
      <c r="C534" s="88">
        <f>IFERROR(VLOOKUP(A534,Sheet2!A:D,4,0),0)</f>
        <v>0</v>
      </c>
    </row>
    <row r="535" spans="1:6" ht="20.25" hidden="1" customHeight="1" x14ac:dyDescent="0.15">
      <c r="A535" s="86" t="s">
        <v>950</v>
      </c>
      <c r="B535" s="87" t="s">
        <v>951</v>
      </c>
      <c r="C535" s="88">
        <f>IFERROR(VLOOKUP(A535,Sheet2!A:D,4,0),0)</f>
        <v>0</v>
      </c>
    </row>
    <row r="536" spans="1:6" ht="20.25" hidden="1" customHeight="1" x14ac:dyDescent="0.15">
      <c r="A536" s="86" t="s">
        <v>952</v>
      </c>
      <c r="B536" s="87" t="s">
        <v>953</v>
      </c>
      <c r="C536" s="88">
        <f>IFERROR(VLOOKUP(A536,Sheet2!A:D,4,0),0)</f>
        <v>0</v>
      </c>
    </row>
    <row r="537" spans="1:6" ht="20.25" hidden="1" customHeight="1" x14ac:dyDescent="0.15">
      <c r="A537" s="84" t="s">
        <v>954</v>
      </c>
      <c r="B537" s="85" t="s">
        <v>955</v>
      </c>
      <c r="C537" s="83">
        <f>SUM(C538:C547)</f>
        <v>0</v>
      </c>
    </row>
    <row r="538" spans="1:6" ht="20.25" hidden="1" customHeight="1" x14ac:dyDescent="0.15">
      <c r="A538" s="86" t="s">
        <v>956</v>
      </c>
      <c r="B538" s="87" t="s">
        <v>117</v>
      </c>
      <c r="C538" s="88">
        <f>IFERROR(VLOOKUP(A538,Sheet2!A:D,4,0),0)</f>
        <v>0</v>
      </c>
    </row>
    <row r="539" spans="1:6" ht="20.25" hidden="1" customHeight="1" x14ac:dyDescent="0.15">
      <c r="A539" s="86" t="s">
        <v>957</v>
      </c>
      <c r="B539" s="87" t="s">
        <v>119</v>
      </c>
      <c r="C539" s="88">
        <f>IFERROR(VLOOKUP(A539,Sheet2!A:D,4,0),0)</f>
        <v>0</v>
      </c>
    </row>
    <row r="540" spans="1:6" ht="20.25" hidden="1" customHeight="1" x14ac:dyDescent="0.15">
      <c r="A540" s="86" t="s">
        <v>958</v>
      </c>
      <c r="B540" s="87" t="s">
        <v>121</v>
      </c>
      <c r="C540" s="88">
        <f>IFERROR(VLOOKUP(A540,Sheet2!A:D,4,0),0)</f>
        <v>0</v>
      </c>
    </row>
    <row r="541" spans="1:6" ht="20.25" hidden="1" customHeight="1" x14ac:dyDescent="0.15">
      <c r="A541" s="86" t="s">
        <v>959</v>
      </c>
      <c r="B541" s="87" t="s">
        <v>960</v>
      </c>
      <c r="C541" s="88">
        <f>IFERROR(VLOOKUP(A541,Sheet2!A:D,4,0),0)</f>
        <v>0</v>
      </c>
    </row>
    <row r="542" spans="1:6" s="92" customFormat="1" ht="20.25" hidden="1" customHeight="1" x14ac:dyDescent="0.15">
      <c r="A542" s="86" t="s">
        <v>961</v>
      </c>
      <c r="B542" s="87" t="s">
        <v>962</v>
      </c>
      <c r="C542" s="88">
        <f>IFERROR(VLOOKUP(A542,Sheet2!A:D,4,0),0)</f>
        <v>0</v>
      </c>
      <c r="F542" s="93"/>
    </row>
    <row r="543" spans="1:6" ht="20.25" hidden="1" customHeight="1" x14ac:dyDescent="0.15">
      <c r="A543" s="86" t="s">
        <v>963</v>
      </c>
      <c r="B543" s="87" t="s">
        <v>964</v>
      </c>
      <c r="C543" s="88">
        <f>IFERROR(VLOOKUP(A543,Sheet2!A:D,4,0),0)</f>
        <v>0</v>
      </c>
    </row>
    <row r="544" spans="1:6" ht="20.25" hidden="1" customHeight="1" x14ac:dyDescent="0.15">
      <c r="A544" s="86" t="s">
        <v>965</v>
      </c>
      <c r="B544" s="87" t="s">
        <v>966</v>
      </c>
      <c r="C544" s="88">
        <f>IFERROR(VLOOKUP(A544,Sheet2!A:D,4,0),0)</f>
        <v>0</v>
      </c>
    </row>
    <row r="545" spans="1:3" ht="20.25" hidden="1" customHeight="1" x14ac:dyDescent="0.15">
      <c r="A545" s="86" t="s">
        <v>967</v>
      </c>
      <c r="B545" s="87" t="s">
        <v>968</v>
      </c>
      <c r="C545" s="88">
        <f>IFERROR(VLOOKUP(A545,Sheet2!A:D,4,0),0)</f>
        <v>0</v>
      </c>
    </row>
    <row r="546" spans="1:3" ht="20.25" hidden="1" customHeight="1" x14ac:dyDescent="0.15">
      <c r="A546" s="86" t="s">
        <v>969</v>
      </c>
      <c r="B546" s="87" t="s">
        <v>970</v>
      </c>
      <c r="C546" s="88">
        <f>IFERROR(VLOOKUP(A546,Sheet2!A:D,4,0),0)</f>
        <v>0</v>
      </c>
    </row>
    <row r="547" spans="1:3" ht="20.25" hidden="1" customHeight="1" x14ac:dyDescent="0.15">
      <c r="A547" s="86" t="s">
        <v>971</v>
      </c>
      <c r="B547" s="87" t="s">
        <v>972</v>
      </c>
      <c r="C547" s="88">
        <f>IFERROR(VLOOKUP(A547,Sheet2!A:D,4,0),0)</f>
        <v>0</v>
      </c>
    </row>
    <row r="548" spans="1:3" ht="20.25" hidden="1" customHeight="1" x14ac:dyDescent="0.15">
      <c r="A548" s="84" t="s">
        <v>973</v>
      </c>
      <c r="B548" s="85" t="s">
        <v>974</v>
      </c>
      <c r="C548" s="83">
        <f>SUM(C549:C556)</f>
        <v>0</v>
      </c>
    </row>
    <row r="549" spans="1:3" ht="20.25" hidden="1" customHeight="1" x14ac:dyDescent="0.15">
      <c r="A549" s="86" t="s">
        <v>975</v>
      </c>
      <c r="B549" s="87" t="s">
        <v>117</v>
      </c>
      <c r="C549" s="88">
        <f>IFERROR(VLOOKUP(A549,Sheet2!A:D,4,0),0)</f>
        <v>0</v>
      </c>
    </row>
    <row r="550" spans="1:3" ht="20.25" hidden="1" customHeight="1" x14ac:dyDescent="0.15">
      <c r="A550" s="86" t="s">
        <v>976</v>
      </c>
      <c r="B550" s="87" t="s">
        <v>119</v>
      </c>
      <c r="C550" s="88">
        <f>IFERROR(VLOOKUP(A550,Sheet2!A:D,4,0),0)</f>
        <v>0</v>
      </c>
    </row>
    <row r="551" spans="1:3" ht="20.25" hidden="1" customHeight="1" x14ac:dyDescent="0.15">
      <c r="A551" s="86" t="s">
        <v>977</v>
      </c>
      <c r="B551" s="87" t="s">
        <v>121</v>
      </c>
      <c r="C551" s="88">
        <f>IFERROR(VLOOKUP(A551,Sheet2!A:D,4,0),0)</f>
        <v>0</v>
      </c>
    </row>
    <row r="552" spans="1:3" ht="20.25" hidden="1" customHeight="1" x14ac:dyDescent="0.15">
      <c r="A552" s="86" t="s">
        <v>978</v>
      </c>
      <c r="B552" s="87" t="s">
        <v>979</v>
      </c>
      <c r="C552" s="88">
        <f>IFERROR(VLOOKUP(A552,Sheet2!A:D,4,0),0)</f>
        <v>0</v>
      </c>
    </row>
    <row r="553" spans="1:3" ht="20.25" hidden="1" customHeight="1" x14ac:dyDescent="0.15">
      <c r="A553" s="86" t="s">
        <v>980</v>
      </c>
      <c r="B553" s="87" t="s">
        <v>981</v>
      </c>
      <c r="C553" s="88">
        <f>IFERROR(VLOOKUP(A553,Sheet2!A:D,4,0),0)</f>
        <v>0</v>
      </c>
    </row>
    <row r="554" spans="1:3" ht="20.25" hidden="1" customHeight="1" x14ac:dyDescent="0.15">
      <c r="A554" s="86" t="s">
        <v>982</v>
      </c>
      <c r="B554" s="87" t="s">
        <v>983</v>
      </c>
      <c r="C554" s="88">
        <f>IFERROR(VLOOKUP(A554,Sheet2!A:D,4,0),0)</f>
        <v>0</v>
      </c>
    </row>
    <row r="555" spans="1:3" ht="20.25" hidden="1" customHeight="1" x14ac:dyDescent="0.15">
      <c r="A555" s="86" t="s">
        <v>984</v>
      </c>
      <c r="B555" s="87" t="s">
        <v>985</v>
      </c>
      <c r="C555" s="88">
        <f>IFERROR(VLOOKUP(A555,Sheet2!A:D,4,0),0)</f>
        <v>0</v>
      </c>
    </row>
    <row r="556" spans="1:3" ht="20.25" hidden="1" customHeight="1" x14ac:dyDescent="0.15">
      <c r="A556" s="86" t="s">
        <v>986</v>
      </c>
      <c r="B556" s="87" t="s">
        <v>987</v>
      </c>
      <c r="C556" s="88">
        <f>IFERROR(VLOOKUP(A556,Sheet2!A:D,4,0),0)</f>
        <v>0</v>
      </c>
    </row>
    <row r="557" spans="1:3" ht="20.25" hidden="1" customHeight="1" x14ac:dyDescent="0.15">
      <c r="A557" s="84" t="s">
        <v>988</v>
      </c>
      <c r="B557" s="85" t="s">
        <v>989</v>
      </c>
      <c r="C557" s="83">
        <f>SUM(C558:C564)</f>
        <v>0</v>
      </c>
    </row>
    <row r="558" spans="1:3" ht="20.25" hidden="1" customHeight="1" x14ac:dyDescent="0.15">
      <c r="A558" s="86" t="s">
        <v>990</v>
      </c>
      <c r="B558" s="87" t="s">
        <v>117</v>
      </c>
      <c r="C558" s="88">
        <f>IFERROR(VLOOKUP(A558,Sheet2!A:D,4,0),0)</f>
        <v>0</v>
      </c>
    </row>
    <row r="559" spans="1:3" ht="20.25" hidden="1" customHeight="1" x14ac:dyDescent="0.15">
      <c r="A559" s="86" t="s">
        <v>991</v>
      </c>
      <c r="B559" s="87" t="s">
        <v>119</v>
      </c>
      <c r="C559" s="88">
        <f>IFERROR(VLOOKUP(A559,Sheet2!A:D,4,0),0)</f>
        <v>0</v>
      </c>
    </row>
    <row r="560" spans="1:3" ht="20.25" hidden="1" customHeight="1" x14ac:dyDescent="0.15">
      <c r="A560" s="86" t="s">
        <v>992</v>
      </c>
      <c r="B560" s="87" t="s">
        <v>121</v>
      </c>
      <c r="C560" s="88">
        <f>IFERROR(VLOOKUP(A560,Sheet2!A:D,4,0),0)</f>
        <v>0</v>
      </c>
    </row>
    <row r="561" spans="1:3" ht="19.5" hidden="1" customHeight="1" x14ac:dyDescent="0.15">
      <c r="A561" s="86" t="s">
        <v>993</v>
      </c>
      <c r="B561" s="87" t="s">
        <v>994</v>
      </c>
      <c r="C561" s="88">
        <f>IFERROR(VLOOKUP(A561,Sheet2!A:D,4,0),0)</f>
        <v>0</v>
      </c>
    </row>
    <row r="562" spans="1:3" ht="19.5" hidden="1" customHeight="1" x14ac:dyDescent="0.15">
      <c r="A562" s="90" t="s">
        <v>995</v>
      </c>
      <c r="B562" s="91" t="s">
        <v>996</v>
      </c>
      <c r="C562" s="88">
        <f>IFERROR(VLOOKUP(A562,Sheet2!A:D,4,0),0)</f>
        <v>0</v>
      </c>
    </row>
    <row r="563" spans="1:3" ht="19.5" hidden="1" customHeight="1" x14ac:dyDescent="0.15">
      <c r="A563" s="86" t="s">
        <v>997</v>
      </c>
      <c r="B563" s="87" t="s">
        <v>998</v>
      </c>
      <c r="C563" s="88">
        <f>IFERROR(VLOOKUP(A563,Sheet2!A:D,4,0),0)</f>
        <v>0</v>
      </c>
    </row>
    <row r="564" spans="1:3" ht="19.5" hidden="1" customHeight="1" x14ac:dyDescent="0.15">
      <c r="A564" s="86" t="s">
        <v>999</v>
      </c>
      <c r="B564" s="87" t="s">
        <v>1000</v>
      </c>
      <c r="C564" s="88">
        <f>IFERROR(VLOOKUP(A564,Sheet2!A:D,4,0),0)</f>
        <v>0</v>
      </c>
    </row>
    <row r="565" spans="1:3" ht="19.5" customHeight="1" x14ac:dyDescent="0.15">
      <c r="A565" s="84" t="s">
        <v>1001</v>
      </c>
      <c r="B565" s="85" t="s">
        <v>1002</v>
      </c>
      <c r="C565" s="83">
        <f>SUM(C566:C567)</f>
        <v>20</v>
      </c>
    </row>
    <row r="566" spans="1:3" ht="19.5" hidden="1" customHeight="1" x14ac:dyDescent="0.15">
      <c r="A566" s="86" t="s">
        <v>1003</v>
      </c>
      <c r="B566" s="87" t="s">
        <v>1004</v>
      </c>
      <c r="C566" s="88">
        <f>IFERROR(VLOOKUP(A566,Sheet2!A:D,4,0),0)</f>
        <v>0</v>
      </c>
    </row>
    <row r="567" spans="1:3" ht="20.25" customHeight="1" x14ac:dyDescent="0.15">
      <c r="A567" s="86" t="s">
        <v>1005</v>
      </c>
      <c r="B567" s="87" t="s">
        <v>1006</v>
      </c>
      <c r="C567" s="88">
        <f>IFERROR(VLOOKUP(A567,Sheet2!A:D,4,0),0)</f>
        <v>20</v>
      </c>
    </row>
    <row r="568" spans="1:3" ht="20.25" customHeight="1" x14ac:dyDescent="0.15">
      <c r="A568" s="84" t="s">
        <v>1007</v>
      </c>
      <c r="B568" s="85" t="s">
        <v>20</v>
      </c>
      <c r="C568" s="83">
        <f>C569+C588+C596+C598+C607+C611+C621+C630+C637+C645+C654+C660+C663+C666+C669+C672+C675+C679+C683+C692+C695</f>
        <v>2741</v>
      </c>
    </row>
    <row r="569" spans="1:3" ht="20.25" customHeight="1" x14ac:dyDescent="0.15">
      <c r="A569" s="84" t="s">
        <v>1008</v>
      </c>
      <c r="B569" s="85" t="s">
        <v>1009</v>
      </c>
      <c r="C569" s="83">
        <f>SUM(C570:C587)</f>
        <v>3</v>
      </c>
    </row>
    <row r="570" spans="1:3" ht="20.25" hidden="1" customHeight="1" x14ac:dyDescent="0.15">
      <c r="A570" s="86" t="s">
        <v>1010</v>
      </c>
      <c r="B570" s="87" t="s">
        <v>117</v>
      </c>
      <c r="C570" s="88">
        <f>IFERROR(VLOOKUP(A570,Sheet2!A:D,4,0),0)</f>
        <v>0</v>
      </c>
    </row>
    <row r="571" spans="1:3" ht="20.25" hidden="1" customHeight="1" x14ac:dyDescent="0.15">
      <c r="A571" s="86" t="s">
        <v>1011</v>
      </c>
      <c r="B571" s="87" t="s">
        <v>119</v>
      </c>
      <c r="C571" s="88">
        <f>IFERROR(VLOOKUP(A571,Sheet2!A:D,4,0),0)</f>
        <v>0</v>
      </c>
    </row>
    <row r="572" spans="1:3" ht="20.25" hidden="1" customHeight="1" x14ac:dyDescent="0.15">
      <c r="A572" s="86" t="s">
        <v>1012</v>
      </c>
      <c r="B572" s="87" t="s">
        <v>121</v>
      </c>
      <c r="C572" s="88">
        <f>IFERROR(VLOOKUP(A572,Sheet2!A:D,4,0),0)</f>
        <v>0</v>
      </c>
    </row>
    <row r="573" spans="1:3" ht="20.25" hidden="1" customHeight="1" x14ac:dyDescent="0.15">
      <c r="A573" s="86" t="s">
        <v>1013</v>
      </c>
      <c r="B573" s="87" t="s">
        <v>1014</v>
      </c>
      <c r="C573" s="88">
        <f>IFERROR(VLOOKUP(A573,Sheet2!A:D,4,0),0)</f>
        <v>0</v>
      </c>
    </row>
    <row r="574" spans="1:3" ht="20.25" hidden="1" customHeight="1" x14ac:dyDescent="0.15">
      <c r="A574" s="86" t="s">
        <v>1015</v>
      </c>
      <c r="B574" s="87" t="s">
        <v>1016</v>
      </c>
      <c r="C574" s="88">
        <f>IFERROR(VLOOKUP(A574,Sheet2!A:D,4,0),0)</f>
        <v>0</v>
      </c>
    </row>
    <row r="575" spans="1:3" ht="20.25" hidden="1" customHeight="1" x14ac:dyDescent="0.15">
      <c r="A575" s="86" t="s">
        <v>1017</v>
      </c>
      <c r="B575" s="87" t="s">
        <v>1018</v>
      </c>
      <c r="C575" s="88">
        <f>IFERROR(VLOOKUP(A575,Sheet2!A:D,4,0),0)</f>
        <v>0</v>
      </c>
    </row>
    <row r="576" spans="1:3" ht="20.25" hidden="1" customHeight="1" x14ac:dyDescent="0.15">
      <c r="A576" s="86" t="s">
        <v>1019</v>
      </c>
      <c r="B576" s="87" t="s">
        <v>1020</v>
      </c>
      <c r="C576" s="88">
        <f>IFERROR(VLOOKUP(A576,Sheet2!A:D,4,0),0)</f>
        <v>0</v>
      </c>
    </row>
    <row r="577" spans="1:3" ht="20.25" hidden="1" customHeight="1" x14ac:dyDescent="0.15">
      <c r="A577" s="86" t="s">
        <v>1021</v>
      </c>
      <c r="B577" s="87" t="s">
        <v>216</v>
      </c>
      <c r="C577" s="88">
        <f>IFERROR(VLOOKUP(A577,Sheet2!A:D,4,0),0)</f>
        <v>0</v>
      </c>
    </row>
    <row r="578" spans="1:3" ht="20.25" hidden="1" customHeight="1" x14ac:dyDescent="0.15">
      <c r="A578" s="86" t="s">
        <v>1022</v>
      </c>
      <c r="B578" s="87" t="s">
        <v>1023</v>
      </c>
      <c r="C578" s="88">
        <f>IFERROR(VLOOKUP(A578,Sheet2!A:D,4,0),0)</f>
        <v>0</v>
      </c>
    </row>
    <row r="579" spans="1:3" ht="20.25" hidden="1" customHeight="1" x14ac:dyDescent="0.15">
      <c r="A579" s="86" t="s">
        <v>1024</v>
      </c>
      <c r="B579" s="87" t="s">
        <v>1025</v>
      </c>
      <c r="C579" s="88">
        <f>IFERROR(VLOOKUP(A579,Sheet2!A:D,4,0),0)</f>
        <v>0</v>
      </c>
    </row>
    <row r="580" spans="1:3" ht="20.25" hidden="1" customHeight="1" x14ac:dyDescent="0.15">
      <c r="A580" s="86" t="s">
        <v>1026</v>
      </c>
      <c r="B580" s="87" t="s">
        <v>1027</v>
      </c>
      <c r="C580" s="88">
        <f>IFERROR(VLOOKUP(A580,Sheet2!A:D,4,0),0)</f>
        <v>0</v>
      </c>
    </row>
    <row r="581" spans="1:3" ht="20.25" hidden="1" customHeight="1" x14ac:dyDescent="0.15">
      <c r="A581" s="86" t="s">
        <v>1028</v>
      </c>
      <c r="B581" s="87" t="s">
        <v>1029</v>
      </c>
      <c r="C581" s="88">
        <f>IFERROR(VLOOKUP(A581,Sheet2!A:D,4,0),0)</f>
        <v>0</v>
      </c>
    </row>
    <row r="582" spans="1:3" ht="20.25" hidden="1" customHeight="1" x14ac:dyDescent="0.15">
      <c r="A582" s="86" t="s">
        <v>1030</v>
      </c>
      <c r="B582" s="87" t="s">
        <v>1031</v>
      </c>
      <c r="C582" s="88">
        <f>IFERROR(VLOOKUP(A582,Sheet2!A:D,4,0),0)</f>
        <v>0</v>
      </c>
    </row>
    <row r="583" spans="1:3" ht="20.25" hidden="1" customHeight="1" x14ac:dyDescent="0.15">
      <c r="A583" s="86" t="s">
        <v>1032</v>
      </c>
      <c r="B583" s="87" t="s">
        <v>1033</v>
      </c>
      <c r="C583" s="88">
        <f>IFERROR(VLOOKUP(A583,Sheet2!A:D,4,0),0)</f>
        <v>0</v>
      </c>
    </row>
    <row r="584" spans="1:3" ht="20.25" hidden="1" customHeight="1" x14ac:dyDescent="0.15">
      <c r="A584" s="86" t="s">
        <v>1034</v>
      </c>
      <c r="B584" s="87" t="s">
        <v>1035</v>
      </c>
      <c r="C584" s="88">
        <f>IFERROR(VLOOKUP(A584,Sheet2!A:D,4,0),0)</f>
        <v>0</v>
      </c>
    </row>
    <row r="585" spans="1:3" ht="20.25" hidden="1" customHeight="1" x14ac:dyDescent="0.15">
      <c r="A585" s="86" t="s">
        <v>1036</v>
      </c>
      <c r="B585" s="87" t="s">
        <v>1037</v>
      </c>
      <c r="C585" s="88">
        <f>IFERROR(VLOOKUP(A585,Sheet2!A:D,4,0),0)</f>
        <v>0</v>
      </c>
    </row>
    <row r="586" spans="1:3" ht="20.25" hidden="1" customHeight="1" x14ac:dyDescent="0.15">
      <c r="A586" s="86" t="s">
        <v>1038</v>
      </c>
      <c r="B586" s="87" t="s">
        <v>135</v>
      </c>
      <c r="C586" s="88">
        <f>IFERROR(VLOOKUP(A586,Sheet2!A:D,4,0),0)</f>
        <v>0</v>
      </c>
    </row>
    <row r="587" spans="1:3" ht="20.25" customHeight="1" x14ac:dyDescent="0.15">
      <c r="A587" s="86" t="s">
        <v>1039</v>
      </c>
      <c r="B587" s="87" t="s">
        <v>1040</v>
      </c>
      <c r="C587" s="88">
        <f>IFERROR(VLOOKUP(A587,Sheet2!A:D,4,0),0)</f>
        <v>3</v>
      </c>
    </row>
    <row r="588" spans="1:3" ht="20.25" hidden="1" customHeight="1" x14ac:dyDescent="0.15">
      <c r="A588" s="84" t="s">
        <v>1041</v>
      </c>
      <c r="B588" s="85" t="s">
        <v>1042</v>
      </c>
      <c r="C588" s="83">
        <f>SUM(C589:C595)</f>
        <v>0</v>
      </c>
    </row>
    <row r="589" spans="1:3" ht="20.25" hidden="1" customHeight="1" x14ac:dyDescent="0.15">
      <c r="A589" s="86" t="s">
        <v>1043</v>
      </c>
      <c r="B589" s="87" t="s">
        <v>117</v>
      </c>
      <c r="C589" s="88">
        <f>IFERROR(VLOOKUP(A589,Sheet2!A:D,4,0),0)</f>
        <v>0</v>
      </c>
    </row>
    <row r="590" spans="1:3" ht="20.25" hidden="1" customHeight="1" x14ac:dyDescent="0.15">
      <c r="A590" s="86" t="s">
        <v>1044</v>
      </c>
      <c r="B590" s="87" t="s">
        <v>119</v>
      </c>
      <c r="C590" s="88">
        <f>IFERROR(VLOOKUP(A590,Sheet2!A:D,4,0),0)</f>
        <v>0</v>
      </c>
    </row>
    <row r="591" spans="1:3" ht="20.25" hidden="1" customHeight="1" x14ac:dyDescent="0.15">
      <c r="A591" s="86" t="s">
        <v>1045</v>
      </c>
      <c r="B591" s="87" t="s">
        <v>121</v>
      </c>
      <c r="C591" s="88">
        <f>IFERROR(VLOOKUP(A591,Sheet2!A:D,4,0),0)</f>
        <v>0</v>
      </c>
    </row>
    <row r="592" spans="1:3" ht="20.25" hidden="1" customHeight="1" x14ac:dyDescent="0.15">
      <c r="A592" s="86" t="s">
        <v>1046</v>
      </c>
      <c r="B592" s="87" t="s">
        <v>1047</v>
      </c>
      <c r="C592" s="88">
        <f>IFERROR(VLOOKUP(A592,Sheet2!A:D,4,0),0)</f>
        <v>0</v>
      </c>
    </row>
    <row r="593" spans="1:3" ht="20.25" hidden="1" customHeight="1" x14ac:dyDescent="0.15">
      <c r="A593" s="86" t="s">
        <v>1048</v>
      </c>
      <c r="B593" s="87" t="s">
        <v>1049</v>
      </c>
      <c r="C593" s="88">
        <f>IFERROR(VLOOKUP(A593,Sheet2!A:D,4,0),0)</f>
        <v>0</v>
      </c>
    </row>
    <row r="594" spans="1:3" ht="20.25" hidden="1" customHeight="1" x14ac:dyDescent="0.15">
      <c r="A594" s="86" t="s">
        <v>2470</v>
      </c>
      <c r="B594" s="87" t="s">
        <v>2471</v>
      </c>
      <c r="C594" s="88"/>
    </row>
    <row r="595" spans="1:3" ht="20.25" hidden="1" customHeight="1" x14ac:dyDescent="0.15">
      <c r="A595" s="86" t="s">
        <v>1050</v>
      </c>
      <c r="B595" s="87" t="s">
        <v>1051</v>
      </c>
      <c r="C595" s="88">
        <f>IFERROR(VLOOKUP(A595,Sheet2!A:D,4,0),0)</f>
        <v>0</v>
      </c>
    </row>
    <row r="596" spans="1:3" ht="20.25" hidden="1" customHeight="1" x14ac:dyDescent="0.15">
      <c r="A596" s="84" t="s">
        <v>1052</v>
      </c>
      <c r="B596" s="85" t="s">
        <v>1053</v>
      </c>
      <c r="C596" s="83">
        <f>SUM(C597)</f>
        <v>0</v>
      </c>
    </row>
    <row r="597" spans="1:3" ht="20.25" hidden="1" customHeight="1" x14ac:dyDescent="0.15">
      <c r="A597" s="86" t="s">
        <v>1054</v>
      </c>
      <c r="B597" s="87" t="s">
        <v>1055</v>
      </c>
      <c r="C597" s="88">
        <f>IFERROR(VLOOKUP(A597,Sheet2!A:D,4,0),0)</f>
        <v>0</v>
      </c>
    </row>
    <row r="598" spans="1:3" ht="20.25" customHeight="1" x14ac:dyDescent="0.15">
      <c r="A598" s="84" t="s">
        <v>1056</v>
      </c>
      <c r="B598" s="85" t="s">
        <v>1057</v>
      </c>
      <c r="C598" s="83">
        <f>SUM(C599:C606)</f>
        <v>1842</v>
      </c>
    </row>
    <row r="599" spans="1:3" ht="20.25" customHeight="1" x14ac:dyDescent="0.15">
      <c r="A599" s="86" t="s">
        <v>1058</v>
      </c>
      <c r="B599" s="87" t="s">
        <v>1059</v>
      </c>
      <c r="C599" s="88">
        <f>IFERROR(VLOOKUP(A599,Sheet2!A:D,4,0),0)</f>
        <v>110</v>
      </c>
    </row>
    <row r="600" spans="1:3" ht="20.25" customHeight="1" x14ac:dyDescent="0.15">
      <c r="A600" s="86" t="s">
        <v>1060</v>
      </c>
      <c r="B600" s="87" t="s">
        <v>1061</v>
      </c>
      <c r="C600" s="88">
        <f>IFERROR(VLOOKUP(A600,Sheet2!A:D,4,0),0)</f>
        <v>569</v>
      </c>
    </row>
    <row r="601" spans="1:3" ht="20.25" hidden="1" customHeight="1" x14ac:dyDescent="0.15">
      <c r="A601" s="86" t="s">
        <v>1062</v>
      </c>
      <c r="B601" s="87" t="s">
        <v>1063</v>
      </c>
      <c r="C601" s="88">
        <f>IFERROR(VLOOKUP(A601,Sheet2!A:D,4,0),0)</f>
        <v>0</v>
      </c>
    </row>
    <row r="602" spans="1:3" ht="20.25" customHeight="1" x14ac:dyDescent="0.15">
      <c r="A602" s="86" t="s">
        <v>1064</v>
      </c>
      <c r="B602" s="87" t="s">
        <v>1065</v>
      </c>
      <c r="C602" s="88">
        <f>IFERROR(VLOOKUP(A602,Sheet2!A:D,4,0),0)</f>
        <v>782</v>
      </c>
    </row>
    <row r="603" spans="1:3" ht="20.25" customHeight="1" x14ac:dyDescent="0.15">
      <c r="A603" s="86" t="s">
        <v>1066</v>
      </c>
      <c r="B603" s="87" t="s">
        <v>1067</v>
      </c>
      <c r="C603" s="88">
        <f>IFERROR(VLOOKUP(A603,Sheet2!A:D,4,0),0)</f>
        <v>381</v>
      </c>
    </row>
    <row r="604" spans="1:3" ht="20.25" hidden="1" customHeight="1" x14ac:dyDescent="0.15">
      <c r="A604" s="86" t="s">
        <v>1068</v>
      </c>
      <c r="B604" s="87" t="s">
        <v>1069</v>
      </c>
      <c r="C604" s="88">
        <f>IFERROR(VLOOKUP(A604,Sheet2!A:D,4,0),0)</f>
        <v>0</v>
      </c>
    </row>
    <row r="605" spans="1:3" ht="20.25" hidden="1" customHeight="1" x14ac:dyDescent="0.15">
      <c r="A605" s="86" t="s">
        <v>1070</v>
      </c>
      <c r="B605" s="87" t="s">
        <v>1071</v>
      </c>
      <c r="C605" s="88">
        <f>IFERROR(VLOOKUP(A605,Sheet2!A:D,4,0),0)</f>
        <v>0</v>
      </c>
    </row>
    <row r="606" spans="1:3" ht="20.25" hidden="1" customHeight="1" x14ac:dyDescent="0.15">
      <c r="A606" s="86" t="s">
        <v>1072</v>
      </c>
      <c r="B606" s="87" t="s">
        <v>1073</v>
      </c>
      <c r="C606" s="88">
        <f>IFERROR(VLOOKUP(A606,Sheet2!A:D,4,0),0)</f>
        <v>0</v>
      </c>
    </row>
    <row r="607" spans="1:3" ht="20.25" hidden="1" customHeight="1" x14ac:dyDescent="0.15">
      <c r="A607" s="84" t="s">
        <v>1074</v>
      </c>
      <c r="B607" s="85" t="s">
        <v>1075</v>
      </c>
      <c r="C607" s="83">
        <f>SUM(C608:C610)</f>
        <v>0</v>
      </c>
    </row>
    <row r="608" spans="1:3" ht="20.25" hidden="1" customHeight="1" x14ac:dyDescent="0.15">
      <c r="A608" s="86" t="s">
        <v>1076</v>
      </c>
      <c r="B608" s="87" t="s">
        <v>1077</v>
      </c>
      <c r="C608" s="88">
        <f>IFERROR(VLOOKUP(A608,Sheet2!A:D,4,0),0)</f>
        <v>0</v>
      </c>
    </row>
    <row r="609" spans="1:3" ht="20.25" hidden="1" customHeight="1" x14ac:dyDescent="0.15">
      <c r="A609" s="86" t="s">
        <v>1078</v>
      </c>
      <c r="B609" s="87" t="s">
        <v>1079</v>
      </c>
      <c r="C609" s="88">
        <f>IFERROR(VLOOKUP(A609,Sheet2!A:D,4,0),0)</f>
        <v>0</v>
      </c>
    </row>
    <row r="610" spans="1:3" ht="20.25" hidden="1" customHeight="1" x14ac:dyDescent="0.15">
      <c r="A610" s="86" t="s">
        <v>1080</v>
      </c>
      <c r="B610" s="87" t="s">
        <v>1081</v>
      </c>
      <c r="C610" s="88">
        <f>IFERROR(VLOOKUP(A610,Sheet2!A:D,4,0),0)</f>
        <v>0</v>
      </c>
    </row>
    <row r="611" spans="1:3" ht="20.25" hidden="1" customHeight="1" x14ac:dyDescent="0.15">
      <c r="A611" s="84" t="s">
        <v>1082</v>
      </c>
      <c r="B611" s="85" t="s">
        <v>1083</v>
      </c>
      <c r="C611" s="83">
        <f>SUM(C612:C620)</f>
        <v>0</v>
      </c>
    </row>
    <row r="612" spans="1:3" ht="20.25" hidden="1" customHeight="1" x14ac:dyDescent="0.15">
      <c r="A612" s="86" t="s">
        <v>1084</v>
      </c>
      <c r="B612" s="87" t="s">
        <v>1085</v>
      </c>
      <c r="C612" s="88">
        <f>IFERROR(VLOOKUP(A612,Sheet2!A:D,4,0),0)</f>
        <v>0</v>
      </c>
    </row>
    <row r="613" spans="1:3" ht="20.25" hidden="1" customHeight="1" x14ac:dyDescent="0.15">
      <c r="A613" s="86" t="s">
        <v>1086</v>
      </c>
      <c r="B613" s="87" t="s">
        <v>1087</v>
      </c>
      <c r="C613" s="88">
        <f>IFERROR(VLOOKUP(A613,Sheet2!A:D,4,0),0)</f>
        <v>0</v>
      </c>
    </row>
    <row r="614" spans="1:3" ht="20.25" hidden="1" customHeight="1" x14ac:dyDescent="0.15">
      <c r="A614" s="86" t="s">
        <v>1088</v>
      </c>
      <c r="B614" s="87" t="s">
        <v>1089</v>
      </c>
      <c r="C614" s="88">
        <f>IFERROR(VLOOKUP(A614,Sheet2!A:D,4,0),0)</f>
        <v>0</v>
      </c>
    </row>
    <row r="615" spans="1:3" ht="20.25" hidden="1" customHeight="1" x14ac:dyDescent="0.15">
      <c r="A615" s="86" t="s">
        <v>1090</v>
      </c>
      <c r="B615" s="87" t="s">
        <v>1091</v>
      </c>
      <c r="C615" s="88">
        <f>IFERROR(VLOOKUP(A615,Sheet2!A:D,4,0),0)</f>
        <v>0</v>
      </c>
    </row>
    <row r="616" spans="1:3" ht="20.25" hidden="1" customHeight="1" x14ac:dyDescent="0.15">
      <c r="A616" s="86" t="s">
        <v>1092</v>
      </c>
      <c r="B616" s="87" t="s">
        <v>1093</v>
      </c>
      <c r="C616" s="88">
        <f>IFERROR(VLOOKUP(A616,Sheet2!A:D,4,0),0)</f>
        <v>0</v>
      </c>
    </row>
    <row r="617" spans="1:3" ht="20.25" hidden="1" customHeight="1" x14ac:dyDescent="0.15">
      <c r="A617" s="86" t="s">
        <v>1094</v>
      </c>
      <c r="B617" s="87" t="s">
        <v>1095</v>
      </c>
      <c r="C617" s="88">
        <f>IFERROR(VLOOKUP(A617,Sheet2!A:D,4,0),0)</f>
        <v>0</v>
      </c>
    </row>
    <row r="618" spans="1:3" ht="20.25" hidden="1" customHeight="1" x14ac:dyDescent="0.15">
      <c r="A618" s="86" t="s">
        <v>1096</v>
      </c>
      <c r="B618" s="87" t="s">
        <v>1097</v>
      </c>
      <c r="C618" s="88">
        <f>IFERROR(VLOOKUP(A618,Sheet2!A:D,4,0),0)</f>
        <v>0</v>
      </c>
    </row>
    <row r="619" spans="1:3" ht="20.25" hidden="1" customHeight="1" x14ac:dyDescent="0.15">
      <c r="A619" s="86" t="s">
        <v>1098</v>
      </c>
      <c r="B619" s="87" t="s">
        <v>1099</v>
      </c>
      <c r="C619" s="88">
        <f>IFERROR(VLOOKUP(A619,Sheet2!A:D,4,0),0)</f>
        <v>0</v>
      </c>
    </row>
    <row r="620" spans="1:3" ht="20.25" hidden="1" customHeight="1" x14ac:dyDescent="0.15">
      <c r="A620" s="86" t="s">
        <v>1100</v>
      </c>
      <c r="B620" s="87" t="s">
        <v>1101</v>
      </c>
      <c r="C620" s="88">
        <f>IFERROR(VLOOKUP(A620,Sheet2!A:D,4,0),0)</f>
        <v>0</v>
      </c>
    </row>
    <row r="621" spans="1:3" ht="20.25" customHeight="1" x14ac:dyDescent="0.15">
      <c r="A621" s="84" t="s">
        <v>1102</v>
      </c>
      <c r="B621" s="85" t="s">
        <v>1103</v>
      </c>
      <c r="C621" s="83">
        <f>SUM(C622:C629)</f>
        <v>136</v>
      </c>
    </row>
    <row r="622" spans="1:3" ht="20.25" hidden="1" customHeight="1" x14ac:dyDescent="0.15">
      <c r="A622" s="86" t="s">
        <v>1104</v>
      </c>
      <c r="B622" s="87" t="s">
        <v>1105</v>
      </c>
      <c r="C622" s="88">
        <f>IFERROR(VLOOKUP(A622,Sheet2!A:D,4,0),0)</f>
        <v>0</v>
      </c>
    </row>
    <row r="623" spans="1:3" ht="20.25" hidden="1" customHeight="1" x14ac:dyDescent="0.15">
      <c r="A623" s="86" t="s">
        <v>1106</v>
      </c>
      <c r="B623" s="87" t="s">
        <v>1107</v>
      </c>
      <c r="C623" s="88">
        <f>IFERROR(VLOOKUP(A623,Sheet2!A:D,4,0),0)</f>
        <v>0</v>
      </c>
    </row>
    <row r="624" spans="1:3" ht="20.25" hidden="1" customHeight="1" x14ac:dyDescent="0.15">
      <c r="A624" s="86" t="s">
        <v>1108</v>
      </c>
      <c r="B624" s="87" t="s">
        <v>1109</v>
      </c>
      <c r="C624" s="88">
        <f>IFERROR(VLOOKUP(A624,Sheet2!A:D,4,0),0)</f>
        <v>0</v>
      </c>
    </row>
    <row r="625" spans="1:3" ht="20.25" customHeight="1" x14ac:dyDescent="0.15">
      <c r="A625" s="86" t="s">
        <v>1110</v>
      </c>
      <c r="B625" s="87" t="s">
        <v>1111</v>
      </c>
      <c r="C625" s="88">
        <f>IFERROR(VLOOKUP(A625,Sheet2!A:D,4,0),0)</f>
        <v>5</v>
      </c>
    </row>
    <row r="626" spans="1:3" ht="20.25" hidden="1" customHeight="1" x14ac:dyDescent="0.15">
      <c r="A626" s="86" t="s">
        <v>1112</v>
      </c>
      <c r="B626" s="87" t="s">
        <v>1113</v>
      </c>
      <c r="C626" s="88">
        <f>IFERROR(VLOOKUP(A626,Sheet2!A:D,4,0),0)</f>
        <v>0</v>
      </c>
    </row>
    <row r="627" spans="1:3" ht="20.25" hidden="1" customHeight="1" x14ac:dyDescent="0.15">
      <c r="A627" s="86" t="s">
        <v>2472</v>
      </c>
      <c r="B627" s="87" t="s">
        <v>2473</v>
      </c>
      <c r="C627" s="88"/>
    </row>
    <row r="628" spans="1:3" ht="20.25" hidden="1" customHeight="1" x14ac:dyDescent="0.15">
      <c r="A628" s="86" t="s">
        <v>2474</v>
      </c>
      <c r="B628" s="87" t="s">
        <v>2475</v>
      </c>
      <c r="C628" s="88"/>
    </row>
    <row r="629" spans="1:3" ht="20.25" customHeight="1" x14ac:dyDescent="0.15">
      <c r="A629" s="86" t="s">
        <v>1114</v>
      </c>
      <c r="B629" s="87" t="s">
        <v>1115</v>
      </c>
      <c r="C629" s="88">
        <f>IFERROR(VLOOKUP(A629,Sheet2!A:D,4,0),0)</f>
        <v>131</v>
      </c>
    </row>
    <row r="630" spans="1:3" ht="20.25" hidden="1" customHeight="1" x14ac:dyDescent="0.15">
      <c r="A630" s="84" t="s">
        <v>1116</v>
      </c>
      <c r="B630" s="85" t="s">
        <v>1117</v>
      </c>
      <c r="C630" s="83">
        <f>SUM(C631:C636)</f>
        <v>0</v>
      </c>
    </row>
    <row r="631" spans="1:3" ht="20.25" hidden="1" customHeight="1" x14ac:dyDescent="0.15">
      <c r="A631" s="86" t="s">
        <v>1118</v>
      </c>
      <c r="B631" s="87" t="s">
        <v>1119</v>
      </c>
      <c r="C631" s="88">
        <f>IFERROR(VLOOKUP(A631,Sheet2!A:D,4,0),0)</f>
        <v>0</v>
      </c>
    </row>
    <row r="632" spans="1:3" ht="20.25" hidden="1" customHeight="1" x14ac:dyDescent="0.15">
      <c r="A632" s="86" t="s">
        <v>1120</v>
      </c>
      <c r="B632" s="87" t="s">
        <v>1121</v>
      </c>
      <c r="C632" s="88">
        <f>IFERROR(VLOOKUP(A632,Sheet2!A:D,4,0),0)</f>
        <v>0</v>
      </c>
    </row>
    <row r="633" spans="1:3" ht="20.25" hidden="1" customHeight="1" x14ac:dyDescent="0.15">
      <c r="A633" s="86" t="s">
        <v>1122</v>
      </c>
      <c r="B633" s="87" t="s">
        <v>1123</v>
      </c>
      <c r="C633" s="88">
        <f>IFERROR(VLOOKUP(A633,Sheet2!A:D,4,0),0)</f>
        <v>0</v>
      </c>
    </row>
    <row r="634" spans="1:3" ht="20.25" hidden="1" customHeight="1" x14ac:dyDescent="0.15">
      <c r="A634" s="86" t="s">
        <v>1124</v>
      </c>
      <c r="B634" s="87" t="s">
        <v>1125</v>
      </c>
      <c r="C634" s="88">
        <f>IFERROR(VLOOKUP(A634,Sheet2!A:D,4,0),0)</f>
        <v>0</v>
      </c>
    </row>
    <row r="635" spans="1:3" ht="20.25" hidden="1" customHeight="1" x14ac:dyDescent="0.15">
      <c r="A635" s="86" t="s">
        <v>1126</v>
      </c>
      <c r="B635" s="87" t="s">
        <v>1127</v>
      </c>
      <c r="C635" s="88">
        <f>IFERROR(VLOOKUP(A635,Sheet2!A:D,4,0),0)</f>
        <v>0</v>
      </c>
    </row>
    <row r="636" spans="1:3" ht="20.25" hidden="1" customHeight="1" x14ac:dyDescent="0.15">
      <c r="A636" s="86" t="s">
        <v>1128</v>
      </c>
      <c r="B636" s="87" t="s">
        <v>1129</v>
      </c>
      <c r="C636" s="88">
        <f>IFERROR(VLOOKUP(A636,Sheet2!A:D,4,0),0)</f>
        <v>0</v>
      </c>
    </row>
    <row r="637" spans="1:3" ht="20.25" customHeight="1" x14ac:dyDescent="0.15">
      <c r="A637" s="84" t="s">
        <v>1130</v>
      </c>
      <c r="B637" s="85" t="s">
        <v>1131</v>
      </c>
      <c r="C637" s="83">
        <f>SUM(C638:C644)</f>
        <v>123</v>
      </c>
    </row>
    <row r="638" spans="1:3" ht="20.25" customHeight="1" x14ac:dyDescent="0.15">
      <c r="A638" s="86" t="s">
        <v>1132</v>
      </c>
      <c r="B638" s="87" t="s">
        <v>1133</v>
      </c>
      <c r="C638" s="88">
        <f>IFERROR(VLOOKUP(A638,Sheet2!A:D,4,0),0)</f>
        <v>13</v>
      </c>
    </row>
    <row r="639" spans="1:3" ht="20.25" customHeight="1" x14ac:dyDescent="0.15">
      <c r="A639" s="86" t="s">
        <v>1134</v>
      </c>
      <c r="B639" s="87" t="s">
        <v>1135</v>
      </c>
      <c r="C639" s="88">
        <f>IFERROR(VLOOKUP(A639,Sheet2!A:D,4,0),0)</f>
        <v>109</v>
      </c>
    </row>
    <row r="640" spans="1:3" ht="20.25" hidden="1" customHeight="1" x14ac:dyDescent="0.15">
      <c r="A640" s="86" t="s">
        <v>1136</v>
      </c>
      <c r="B640" s="87" t="s">
        <v>1137</v>
      </c>
      <c r="C640" s="88">
        <f>IFERROR(VLOOKUP(A640,Sheet2!A:D,4,0),0)</f>
        <v>0</v>
      </c>
    </row>
    <row r="641" spans="1:3" ht="20.25" customHeight="1" x14ac:dyDescent="0.15">
      <c r="A641" s="86" t="s">
        <v>1138</v>
      </c>
      <c r="B641" s="87" t="s">
        <v>1139</v>
      </c>
      <c r="C641" s="88">
        <f>IFERROR(VLOOKUP(A641,Sheet2!A:D,4,0),0)</f>
        <v>1</v>
      </c>
    </row>
    <row r="642" spans="1:3" ht="20.25" hidden="1" customHeight="1" x14ac:dyDescent="0.15">
      <c r="A642" s="86" t="s">
        <v>1140</v>
      </c>
      <c r="B642" s="87" t="s">
        <v>1141</v>
      </c>
      <c r="C642" s="88">
        <f>IFERROR(VLOOKUP(A642,Sheet2!A:D,4,0),0)</f>
        <v>0</v>
      </c>
    </row>
    <row r="643" spans="1:3" ht="20.25" hidden="1" customHeight="1" x14ac:dyDescent="0.15">
      <c r="A643" s="86" t="s">
        <v>1142</v>
      </c>
      <c r="B643" s="87" t="s">
        <v>1143</v>
      </c>
      <c r="C643" s="88">
        <f>IFERROR(VLOOKUP(A643,Sheet2!A:D,4,0),0)</f>
        <v>0</v>
      </c>
    </row>
    <row r="644" spans="1:3" ht="20.25" hidden="1" customHeight="1" x14ac:dyDescent="0.15">
      <c r="A644" s="86" t="s">
        <v>1144</v>
      </c>
      <c r="B644" s="87" t="s">
        <v>1145</v>
      </c>
      <c r="C644" s="88">
        <f>IFERROR(VLOOKUP(A644,Sheet2!A:D,4,0),0)</f>
        <v>0</v>
      </c>
    </row>
    <row r="645" spans="1:3" ht="20.25" hidden="1" customHeight="1" x14ac:dyDescent="0.15">
      <c r="A645" s="84" t="s">
        <v>1146</v>
      </c>
      <c r="B645" s="85" t="s">
        <v>1147</v>
      </c>
      <c r="C645" s="83">
        <f>SUM(C646:C653)</f>
        <v>0</v>
      </c>
    </row>
    <row r="646" spans="1:3" ht="20.25" hidden="1" customHeight="1" x14ac:dyDescent="0.15">
      <c r="A646" s="86" t="s">
        <v>1148</v>
      </c>
      <c r="B646" s="87" t="s">
        <v>117</v>
      </c>
      <c r="C646" s="88">
        <f>IFERROR(VLOOKUP(A646,Sheet2!A:D,4,0),0)</f>
        <v>0</v>
      </c>
    </row>
    <row r="647" spans="1:3" ht="20.25" hidden="1" customHeight="1" x14ac:dyDescent="0.15">
      <c r="A647" s="86" t="s">
        <v>1149</v>
      </c>
      <c r="B647" s="87" t="s">
        <v>119</v>
      </c>
      <c r="C647" s="88">
        <f>IFERROR(VLOOKUP(A647,Sheet2!A:D,4,0),0)</f>
        <v>0</v>
      </c>
    </row>
    <row r="648" spans="1:3" ht="20.25" hidden="1" customHeight="1" x14ac:dyDescent="0.15">
      <c r="A648" s="86" t="s">
        <v>1150</v>
      </c>
      <c r="B648" s="87" t="s">
        <v>121</v>
      </c>
      <c r="C648" s="88">
        <f>IFERROR(VLOOKUP(A648,Sheet2!A:D,4,0),0)</f>
        <v>0</v>
      </c>
    </row>
    <row r="649" spans="1:3" ht="20.25" hidden="1" customHeight="1" x14ac:dyDescent="0.15">
      <c r="A649" s="86" t="s">
        <v>1151</v>
      </c>
      <c r="B649" s="87" t="s">
        <v>1152</v>
      </c>
      <c r="C649" s="88">
        <f>IFERROR(VLOOKUP(A649,Sheet2!A:D,4,0),0)</f>
        <v>0</v>
      </c>
    </row>
    <row r="650" spans="1:3" ht="20.25" hidden="1" customHeight="1" x14ac:dyDescent="0.15">
      <c r="A650" s="86" t="s">
        <v>1153</v>
      </c>
      <c r="B650" s="87" t="s">
        <v>2376</v>
      </c>
      <c r="C650" s="88">
        <f>IFERROR(VLOOKUP(A650,Sheet2!A:D,4,0),0)</f>
        <v>0</v>
      </c>
    </row>
    <row r="651" spans="1:3" ht="20.25" hidden="1" customHeight="1" x14ac:dyDescent="0.15">
      <c r="A651" s="86" t="s">
        <v>1154</v>
      </c>
      <c r="B651" s="87" t="s">
        <v>1155</v>
      </c>
      <c r="C651" s="88">
        <f>IFERROR(VLOOKUP(A651,Sheet2!A:D,4,0),0)</f>
        <v>0</v>
      </c>
    </row>
    <row r="652" spans="1:3" ht="20.25" hidden="1" customHeight="1" x14ac:dyDescent="0.15">
      <c r="A652" s="86" t="s">
        <v>1156</v>
      </c>
      <c r="B652" s="87" t="s">
        <v>1157</v>
      </c>
      <c r="C652" s="88">
        <f>IFERROR(VLOOKUP(A652,Sheet2!A:D,4,0),0)</f>
        <v>0</v>
      </c>
    </row>
    <row r="653" spans="1:3" ht="20.25" hidden="1" customHeight="1" x14ac:dyDescent="0.15">
      <c r="A653" s="86" t="s">
        <v>1158</v>
      </c>
      <c r="B653" s="87" t="s">
        <v>1159</v>
      </c>
      <c r="C653" s="88">
        <f>IFERROR(VLOOKUP(A653,Sheet2!A:D,4,0),0)</f>
        <v>0</v>
      </c>
    </row>
    <row r="654" spans="1:3" ht="20.25" hidden="1" customHeight="1" x14ac:dyDescent="0.15">
      <c r="A654" s="84" t="s">
        <v>1160</v>
      </c>
      <c r="B654" s="85" t="s">
        <v>1161</v>
      </c>
      <c r="C654" s="83">
        <f>SUM(C655:C659)</f>
        <v>0</v>
      </c>
    </row>
    <row r="655" spans="1:3" ht="20.25" hidden="1" customHeight="1" x14ac:dyDescent="0.15">
      <c r="A655" s="86" t="s">
        <v>1162</v>
      </c>
      <c r="B655" s="87" t="s">
        <v>117</v>
      </c>
      <c r="C655" s="88">
        <f>IFERROR(VLOOKUP(A655,Sheet2!A:D,4,0),0)</f>
        <v>0</v>
      </c>
    </row>
    <row r="656" spans="1:3" ht="20.25" hidden="1" customHeight="1" x14ac:dyDescent="0.15">
      <c r="A656" s="86" t="s">
        <v>1163</v>
      </c>
      <c r="B656" s="87" t="s">
        <v>119</v>
      </c>
      <c r="C656" s="88">
        <f>IFERROR(VLOOKUP(A656,Sheet2!A:D,4,0),0)</f>
        <v>0</v>
      </c>
    </row>
    <row r="657" spans="1:3" ht="20.25" hidden="1" customHeight="1" x14ac:dyDescent="0.15">
      <c r="A657" s="86" t="s">
        <v>1164</v>
      </c>
      <c r="B657" s="87" t="s">
        <v>121</v>
      </c>
      <c r="C657" s="88">
        <f>IFERROR(VLOOKUP(A657,Sheet2!A:D,4,0),0)</f>
        <v>0</v>
      </c>
    </row>
    <row r="658" spans="1:3" ht="20.25" hidden="1" customHeight="1" x14ac:dyDescent="0.15">
      <c r="A658" s="86" t="s">
        <v>2476</v>
      </c>
      <c r="B658" s="87" t="s">
        <v>135</v>
      </c>
      <c r="C658" s="88"/>
    </row>
    <row r="659" spans="1:3" ht="20.25" hidden="1" customHeight="1" x14ac:dyDescent="0.15">
      <c r="A659" s="86" t="s">
        <v>1165</v>
      </c>
      <c r="B659" s="87" t="s">
        <v>1166</v>
      </c>
      <c r="C659" s="88">
        <f>IFERROR(VLOOKUP(A659,Sheet2!A:D,4,0),0)</f>
        <v>0</v>
      </c>
    </row>
    <row r="660" spans="1:3" ht="20.25" customHeight="1" x14ac:dyDescent="0.15">
      <c r="A660" s="84" t="s">
        <v>1167</v>
      </c>
      <c r="B660" s="85" t="s">
        <v>1168</v>
      </c>
      <c r="C660" s="83">
        <f>SUM(C661:C662)</f>
        <v>375</v>
      </c>
    </row>
    <row r="661" spans="1:3" ht="20.25" customHeight="1" x14ac:dyDescent="0.15">
      <c r="A661" s="86" t="s">
        <v>1169</v>
      </c>
      <c r="B661" s="87" t="s">
        <v>1170</v>
      </c>
      <c r="C661" s="88">
        <f>IFERROR(VLOOKUP(A661,Sheet2!A:D,4,0),0)</f>
        <v>10</v>
      </c>
    </row>
    <row r="662" spans="1:3" ht="20.25" customHeight="1" x14ac:dyDescent="0.15">
      <c r="A662" s="86" t="s">
        <v>1171</v>
      </c>
      <c r="B662" s="87" t="s">
        <v>1172</v>
      </c>
      <c r="C662" s="88">
        <f>IFERROR(VLOOKUP(A662,Sheet2!A:D,4,0),0)</f>
        <v>365</v>
      </c>
    </row>
    <row r="663" spans="1:3" ht="20.25" customHeight="1" x14ac:dyDescent="0.15">
      <c r="A663" s="84" t="s">
        <v>1173</v>
      </c>
      <c r="B663" s="85" t="s">
        <v>1174</v>
      </c>
      <c r="C663" s="83">
        <f>SUM(C664:C665)</f>
        <v>2</v>
      </c>
    </row>
    <row r="664" spans="1:3" ht="20.25" customHeight="1" x14ac:dyDescent="0.15">
      <c r="A664" s="86" t="s">
        <v>1175</v>
      </c>
      <c r="B664" s="87" t="s">
        <v>1176</v>
      </c>
      <c r="C664" s="88">
        <f>IFERROR(VLOOKUP(A664,Sheet2!A:D,4,0),0)</f>
        <v>2</v>
      </c>
    </row>
    <row r="665" spans="1:3" ht="20.25" hidden="1" customHeight="1" x14ac:dyDescent="0.15">
      <c r="A665" s="86" t="s">
        <v>1177</v>
      </c>
      <c r="B665" s="87" t="s">
        <v>1178</v>
      </c>
      <c r="C665" s="88">
        <f>IFERROR(VLOOKUP(A665,Sheet2!A:D,4,0),0)</f>
        <v>0</v>
      </c>
    </row>
    <row r="666" spans="1:3" ht="20.25" customHeight="1" x14ac:dyDescent="0.15">
      <c r="A666" s="84" t="s">
        <v>1179</v>
      </c>
      <c r="B666" s="85" t="s">
        <v>1180</v>
      </c>
      <c r="C666" s="83">
        <f>SUM(C667:C668)</f>
        <v>182</v>
      </c>
    </row>
    <row r="667" spans="1:3" ht="20.25" customHeight="1" x14ac:dyDescent="0.15">
      <c r="A667" s="86" t="s">
        <v>1181</v>
      </c>
      <c r="B667" s="87" t="s">
        <v>1182</v>
      </c>
      <c r="C667" s="88">
        <f>IFERROR(VLOOKUP(A667,Sheet2!A:D,4,0),0)</f>
        <v>9</v>
      </c>
    </row>
    <row r="668" spans="1:3" ht="20.25" customHeight="1" x14ac:dyDescent="0.15">
      <c r="A668" s="86" t="s">
        <v>1183</v>
      </c>
      <c r="B668" s="87" t="s">
        <v>1184</v>
      </c>
      <c r="C668" s="88">
        <f>IFERROR(VLOOKUP(A668,Sheet2!A:D,4,0),0)</f>
        <v>173</v>
      </c>
    </row>
    <row r="669" spans="1:3" ht="20.25" hidden="1" customHeight="1" x14ac:dyDescent="0.15">
      <c r="A669" s="84" t="s">
        <v>1185</v>
      </c>
      <c r="B669" s="85" t="s">
        <v>1186</v>
      </c>
      <c r="C669" s="83">
        <f>SUM(C670:C671)</f>
        <v>0</v>
      </c>
    </row>
    <row r="670" spans="1:3" ht="20.25" hidden="1" customHeight="1" x14ac:dyDescent="0.15">
      <c r="A670" s="86" t="s">
        <v>1187</v>
      </c>
      <c r="B670" s="87" t="s">
        <v>2377</v>
      </c>
      <c r="C670" s="88">
        <f>IFERROR(VLOOKUP(A670,Sheet2!A:D,4,0),0)</f>
        <v>0</v>
      </c>
    </row>
    <row r="671" spans="1:3" ht="20.25" hidden="1" customHeight="1" x14ac:dyDescent="0.15">
      <c r="A671" s="86" t="s">
        <v>1188</v>
      </c>
      <c r="B671" s="87" t="s">
        <v>1189</v>
      </c>
      <c r="C671" s="88">
        <f>IFERROR(VLOOKUP(A671,Sheet2!A:D,4,0),0)</f>
        <v>0</v>
      </c>
    </row>
    <row r="672" spans="1:3" ht="20.25" customHeight="1" x14ac:dyDescent="0.15">
      <c r="A672" s="84" t="s">
        <v>1190</v>
      </c>
      <c r="B672" s="85" t="s">
        <v>1191</v>
      </c>
      <c r="C672" s="83">
        <f>SUM(C673:C674)</f>
        <v>3</v>
      </c>
    </row>
    <row r="673" spans="1:3" ht="20.25" customHeight="1" x14ac:dyDescent="0.15">
      <c r="A673" s="86" t="s">
        <v>1192</v>
      </c>
      <c r="B673" s="87" t="s">
        <v>1193</v>
      </c>
      <c r="C673" s="88">
        <f>IFERROR(VLOOKUP(A673,Sheet2!A:D,4,0),0)</f>
        <v>1</v>
      </c>
    </row>
    <row r="674" spans="1:3" ht="20.25" customHeight="1" x14ac:dyDescent="0.15">
      <c r="A674" s="86" t="s">
        <v>1194</v>
      </c>
      <c r="B674" s="87" t="s">
        <v>1195</v>
      </c>
      <c r="C674" s="88">
        <f>IFERROR(VLOOKUP(A674,Sheet2!A:D,4,0),0)</f>
        <v>2</v>
      </c>
    </row>
    <row r="675" spans="1:3" ht="20.25" hidden="1" customHeight="1" x14ac:dyDescent="0.15">
      <c r="A675" s="84" t="s">
        <v>1196</v>
      </c>
      <c r="B675" s="85" t="s">
        <v>1197</v>
      </c>
      <c r="C675" s="83">
        <f>SUM(C676:C678)</f>
        <v>0</v>
      </c>
    </row>
    <row r="676" spans="1:3" ht="20.25" hidden="1" customHeight="1" x14ac:dyDescent="0.15">
      <c r="A676" s="86" t="s">
        <v>1198</v>
      </c>
      <c r="B676" s="87" t="s">
        <v>1199</v>
      </c>
      <c r="C676" s="88">
        <f>IFERROR(VLOOKUP(A676,Sheet2!A:D,4,0),0)</f>
        <v>0</v>
      </c>
    </row>
    <row r="677" spans="1:3" ht="20.25" hidden="1" customHeight="1" x14ac:dyDescent="0.15">
      <c r="A677" s="86" t="s">
        <v>1200</v>
      </c>
      <c r="B677" s="87" t="s">
        <v>1201</v>
      </c>
      <c r="C677" s="88">
        <f>IFERROR(VLOOKUP(A677,Sheet2!A:D,4,0),0)</f>
        <v>0</v>
      </c>
    </row>
    <row r="678" spans="1:3" ht="20.25" hidden="1" customHeight="1" x14ac:dyDescent="0.15">
      <c r="A678" s="86" t="s">
        <v>1202</v>
      </c>
      <c r="B678" s="87" t="s">
        <v>1203</v>
      </c>
      <c r="C678" s="88">
        <f>IFERROR(VLOOKUP(A678,Sheet2!A:D,4,0),0)</f>
        <v>0</v>
      </c>
    </row>
    <row r="679" spans="1:3" ht="20.25" hidden="1" customHeight="1" x14ac:dyDescent="0.15">
      <c r="A679" s="84" t="s">
        <v>1204</v>
      </c>
      <c r="B679" s="85" t="s">
        <v>1205</v>
      </c>
      <c r="C679" s="83">
        <f>SUM(C680:C682)</f>
        <v>0</v>
      </c>
    </row>
    <row r="680" spans="1:3" ht="20.25" hidden="1" customHeight="1" x14ac:dyDescent="0.15">
      <c r="A680" s="86" t="s">
        <v>1206</v>
      </c>
      <c r="B680" s="87" t="s">
        <v>1207</v>
      </c>
      <c r="C680" s="88">
        <f>IFERROR(VLOOKUP(A680,Sheet2!A:D,4,0),0)</f>
        <v>0</v>
      </c>
    </row>
    <row r="681" spans="1:3" ht="20.25" hidden="1" customHeight="1" x14ac:dyDescent="0.15">
      <c r="A681" s="86" t="s">
        <v>1208</v>
      </c>
      <c r="B681" s="87" t="s">
        <v>1209</v>
      </c>
      <c r="C681" s="88">
        <f>IFERROR(VLOOKUP(A681,Sheet2!A:D,4,0),0)</f>
        <v>0</v>
      </c>
    </row>
    <row r="682" spans="1:3" ht="20.25" hidden="1" customHeight="1" x14ac:dyDescent="0.15">
      <c r="A682" s="86" t="s">
        <v>1210</v>
      </c>
      <c r="B682" s="87" t="s">
        <v>1211</v>
      </c>
      <c r="C682" s="88">
        <f>IFERROR(VLOOKUP(A682,Sheet2!A:D,4,0),0)</f>
        <v>0</v>
      </c>
    </row>
    <row r="683" spans="1:3" ht="20.25" hidden="1" customHeight="1" x14ac:dyDescent="0.15">
      <c r="A683" s="84" t="s">
        <v>1212</v>
      </c>
      <c r="B683" s="85" t="s">
        <v>1213</v>
      </c>
      <c r="C683" s="83">
        <f>SUM(C684:C691)</f>
        <v>0</v>
      </c>
    </row>
    <row r="684" spans="1:3" ht="20.25" hidden="1" customHeight="1" x14ac:dyDescent="0.15">
      <c r="A684" s="86" t="s">
        <v>1214</v>
      </c>
      <c r="B684" s="87" t="s">
        <v>117</v>
      </c>
      <c r="C684" s="88">
        <f>IFERROR(VLOOKUP(A684,Sheet2!A:D,4,0),0)</f>
        <v>0</v>
      </c>
    </row>
    <row r="685" spans="1:3" ht="20.25" hidden="1" customHeight="1" x14ac:dyDescent="0.15">
      <c r="A685" s="86" t="s">
        <v>1215</v>
      </c>
      <c r="B685" s="87" t="s">
        <v>119</v>
      </c>
      <c r="C685" s="88">
        <f>IFERROR(VLOOKUP(A685,Sheet2!A:D,4,0),0)</f>
        <v>0</v>
      </c>
    </row>
    <row r="686" spans="1:3" ht="20.25" hidden="1" customHeight="1" x14ac:dyDescent="0.15">
      <c r="A686" s="86" t="s">
        <v>1216</v>
      </c>
      <c r="B686" s="87" t="s">
        <v>121</v>
      </c>
      <c r="C686" s="88">
        <f>IFERROR(VLOOKUP(A686,Sheet2!A:D,4,0),0)</f>
        <v>0</v>
      </c>
    </row>
    <row r="687" spans="1:3" ht="20.25" hidden="1" customHeight="1" x14ac:dyDescent="0.15">
      <c r="A687" s="86" t="s">
        <v>1217</v>
      </c>
      <c r="B687" s="87" t="s">
        <v>1218</v>
      </c>
      <c r="C687" s="88">
        <f>IFERROR(VLOOKUP(A687,Sheet2!A:D,4,0),0)</f>
        <v>0</v>
      </c>
    </row>
    <row r="688" spans="1:3" ht="20.25" hidden="1" customHeight="1" x14ac:dyDescent="0.15">
      <c r="A688" s="86" t="s">
        <v>1219</v>
      </c>
      <c r="B688" s="87" t="s">
        <v>2378</v>
      </c>
      <c r="C688" s="88">
        <f>IFERROR(VLOOKUP(A688,Sheet2!A:D,4,0),0)</f>
        <v>0</v>
      </c>
    </row>
    <row r="689" spans="1:3" ht="20.25" hidden="1" customHeight="1" x14ac:dyDescent="0.15">
      <c r="A689" s="86" t="s">
        <v>2414</v>
      </c>
      <c r="B689" s="87" t="s">
        <v>216</v>
      </c>
      <c r="C689" s="88"/>
    </row>
    <row r="690" spans="1:3" ht="20.25" hidden="1" customHeight="1" x14ac:dyDescent="0.15">
      <c r="A690" s="86" t="s">
        <v>1220</v>
      </c>
      <c r="B690" s="87" t="s">
        <v>135</v>
      </c>
      <c r="C690" s="88">
        <f>IFERROR(VLOOKUP(A690,Sheet2!A:D,4,0),0)</f>
        <v>0</v>
      </c>
    </row>
    <row r="691" spans="1:3" ht="20.25" hidden="1" customHeight="1" x14ac:dyDescent="0.15">
      <c r="A691" s="86" t="s">
        <v>1221</v>
      </c>
      <c r="B691" s="87" t="s">
        <v>1222</v>
      </c>
      <c r="C691" s="88">
        <f>IFERROR(VLOOKUP(A691,Sheet2!A:D,4,0),0)</f>
        <v>0</v>
      </c>
    </row>
    <row r="692" spans="1:3" ht="20.25" hidden="1" customHeight="1" x14ac:dyDescent="0.15">
      <c r="A692" s="84" t="s">
        <v>1223</v>
      </c>
      <c r="B692" s="85" t="s">
        <v>1224</v>
      </c>
      <c r="C692" s="83">
        <f>SUM(C693:C694)</f>
        <v>0</v>
      </c>
    </row>
    <row r="693" spans="1:3" ht="20.25" hidden="1" customHeight="1" x14ac:dyDescent="0.15">
      <c r="A693" s="86" t="s">
        <v>1225</v>
      </c>
      <c r="B693" s="87" t="s">
        <v>1226</v>
      </c>
      <c r="C693" s="88">
        <f>IFERROR(VLOOKUP(A693,Sheet2!A:D,4,0),0)</f>
        <v>0</v>
      </c>
    </row>
    <row r="694" spans="1:3" ht="20.25" hidden="1" customHeight="1" x14ac:dyDescent="0.15">
      <c r="A694" s="86" t="s">
        <v>1227</v>
      </c>
      <c r="B694" s="87" t="s">
        <v>1228</v>
      </c>
      <c r="C694" s="88">
        <f>IFERROR(VLOOKUP(A694,Sheet2!A:D,4,0),0)</f>
        <v>0</v>
      </c>
    </row>
    <row r="695" spans="1:3" ht="20.25" customHeight="1" x14ac:dyDescent="0.15">
      <c r="A695" s="84" t="s">
        <v>1229</v>
      </c>
      <c r="B695" s="85" t="s">
        <v>1230</v>
      </c>
      <c r="C695" s="83">
        <f>C696</f>
        <v>75</v>
      </c>
    </row>
    <row r="696" spans="1:3" ht="20.25" customHeight="1" x14ac:dyDescent="0.15">
      <c r="A696" s="86" t="s">
        <v>1231</v>
      </c>
      <c r="B696" s="87" t="s">
        <v>1232</v>
      </c>
      <c r="C696" s="88">
        <f>IFERROR(VLOOKUP(A696,Sheet2!A:D,4,0),0)</f>
        <v>75</v>
      </c>
    </row>
    <row r="697" spans="1:3" ht="20.25" customHeight="1" x14ac:dyDescent="0.15">
      <c r="A697" s="84" t="s">
        <v>1233</v>
      </c>
      <c r="B697" s="85" t="s">
        <v>22</v>
      </c>
      <c r="C697" s="83">
        <f>C698+C703+C718+C722+C734+C738+C743+C747+C751+C754+C775</f>
        <v>2131</v>
      </c>
    </row>
    <row r="698" spans="1:3" ht="20.25" hidden="1" customHeight="1" x14ac:dyDescent="0.15">
      <c r="A698" s="84" t="s">
        <v>1234</v>
      </c>
      <c r="B698" s="85" t="s">
        <v>1235</v>
      </c>
      <c r="C698" s="83">
        <f>SUM(C699:C702)</f>
        <v>0</v>
      </c>
    </row>
    <row r="699" spans="1:3" ht="20.25" hidden="1" customHeight="1" x14ac:dyDescent="0.15">
      <c r="A699" s="86" t="s">
        <v>1236</v>
      </c>
      <c r="B699" s="87" t="s">
        <v>117</v>
      </c>
      <c r="C699" s="88">
        <f>IFERROR(VLOOKUP(A699,Sheet2!A:D,4,0),0)</f>
        <v>0</v>
      </c>
    </row>
    <row r="700" spans="1:3" ht="20.25" hidden="1" customHeight="1" x14ac:dyDescent="0.15">
      <c r="A700" s="86" t="s">
        <v>1237</v>
      </c>
      <c r="B700" s="87" t="s">
        <v>119</v>
      </c>
      <c r="C700" s="88">
        <f>IFERROR(VLOOKUP(A700,Sheet2!A:D,4,0),0)</f>
        <v>0</v>
      </c>
    </row>
    <row r="701" spans="1:3" ht="20.25" hidden="1" customHeight="1" x14ac:dyDescent="0.15">
      <c r="A701" s="86" t="s">
        <v>1238</v>
      </c>
      <c r="B701" s="87" t="s">
        <v>121</v>
      </c>
      <c r="C701" s="88">
        <f>IFERROR(VLOOKUP(A701,Sheet2!A:D,4,0),0)</f>
        <v>0</v>
      </c>
    </row>
    <row r="702" spans="1:3" ht="20.25" hidden="1" customHeight="1" x14ac:dyDescent="0.15">
      <c r="A702" s="86" t="s">
        <v>1239</v>
      </c>
      <c r="B702" s="87" t="s">
        <v>1240</v>
      </c>
      <c r="C702" s="88">
        <f>IFERROR(VLOOKUP(A702,Sheet2!A:D,4,0),0)</f>
        <v>0</v>
      </c>
    </row>
    <row r="703" spans="1:3" ht="20.25" hidden="1" customHeight="1" x14ac:dyDescent="0.15">
      <c r="A703" s="84" t="s">
        <v>1241</v>
      </c>
      <c r="B703" s="85" t="s">
        <v>1242</v>
      </c>
      <c r="C703" s="83">
        <f>SUM(C704:C717)</f>
        <v>0</v>
      </c>
    </row>
    <row r="704" spans="1:3" ht="20.25" hidden="1" customHeight="1" x14ac:dyDescent="0.15">
      <c r="A704" s="86" t="s">
        <v>1243</v>
      </c>
      <c r="B704" s="87" t="s">
        <v>1244</v>
      </c>
      <c r="C704" s="88">
        <f>IFERROR(VLOOKUP(A704,Sheet2!A:D,4,0),0)</f>
        <v>0</v>
      </c>
    </row>
    <row r="705" spans="1:3" ht="20.25" hidden="1" customHeight="1" x14ac:dyDescent="0.15">
      <c r="A705" s="86" t="s">
        <v>1245</v>
      </c>
      <c r="B705" s="87" t="s">
        <v>1246</v>
      </c>
      <c r="C705" s="88">
        <f>IFERROR(VLOOKUP(A705,Sheet2!A:D,4,0),0)</f>
        <v>0</v>
      </c>
    </row>
    <row r="706" spans="1:3" ht="20.25" hidden="1" customHeight="1" x14ac:dyDescent="0.15">
      <c r="A706" s="86" t="s">
        <v>1247</v>
      </c>
      <c r="B706" s="87" t="s">
        <v>1248</v>
      </c>
      <c r="C706" s="88">
        <f>IFERROR(VLOOKUP(A706,Sheet2!A:D,4,0),0)</f>
        <v>0</v>
      </c>
    </row>
    <row r="707" spans="1:3" ht="20.25" hidden="1" customHeight="1" x14ac:dyDescent="0.15">
      <c r="A707" s="86" t="s">
        <v>1249</v>
      </c>
      <c r="B707" s="87" t="s">
        <v>1250</v>
      </c>
      <c r="C707" s="88">
        <f>IFERROR(VLOOKUP(A707,Sheet2!A:D,4,0),0)</f>
        <v>0</v>
      </c>
    </row>
    <row r="708" spans="1:3" ht="20.25" hidden="1" customHeight="1" x14ac:dyDescent="0.15">
      <c r="A708" s="86" t="s">
        <v>1251</v>
      </c>
      <c r="B708" s="87" t="s">
        <v>1252</v>
      </c>
      <c r="C708" s="88">
        <f>IFERROR(VLOOKUP(A708,Sheet2!A:D,4,0),0)</f>
        <v>0</v>
      </c>
    </row>
    <row r="709" spans="1:3" ht="20.25" hidden="1" customHeight="1" x14ac:dyDescent="0.15">
      <c r="A709" s="86" t="s">
        <v>1253</v>
      </c>
      <c r="B709" s="87" t="s">
        <v>1254</v>
      </c>
      <c r="C709" s="88">
        <f>IFERROR(VLOOKUP(A709,Sheet2!A:D,4,0),0)</f>
        <v>0</v>
      </c>
    </row>
    <row r="710" spans="1:3" ht="20.25" hidden="1" customHeight="1" x14ac:dyDescent="0.15">
      <c r="A710" s="86" t="s">
        <v>1255</v>
      </c>
      <c r="B710" s="87" t="s">
        <v>1256</v>
      </c>
      <c r="C710" s="88">
        <f>IFERROR(VLOOKUP(A710,Sheet2!A:D,4,0),0)</f>
        <v>0</v>
      </c>
    </row>
    <row r="711" spans="1:3" ht="20.25" hidden="1" customHeight="1" x14ac:dyDescent="0.15">
      <c r="A711" s="86" t="s">
        <v>1257</v>
      </c>
      <c r="B711" s="87" t="s">
        <v>1258</v>
      </c>
      <c r="C711" s="88">
        <f>IFERROR(VLOOKUP(A711,Sheet2!A:D,4,0),0)</f>
        <v>0</v>
      </c>
    </row>
    <row r="712" spans="1:3" ht="20.25" hidden="1" customHeight="1" x14ac:dyDescent="0.15">
      <c r="A712" s="86" t="s">
        <v>1259</v>
      </c>
      <c r="B712" s="87" t="s">
        <v>1260</v>
      </c>
      <c r="C712" s="88">
        <f>IFERROR(VLOOKUP(A712,Sheet2!A:D,4,0),0)</f>
        <v>0</v>
      </c>
    </row>
    <row r="713" spans="1:3" ht="20.25" hidden="1" customHeight="1" x14ac:dyDescent="0.15">
      <c r="A713" s="86" t="s">
        <v>1261</v>
      </c>
      <c r="B713" s="87" t="s">
        <v>1262</v>
      </c>
      <c r="C713" s="88">
        <f>IFERROR(VLOOKUP(A713,Sheet2!A:D,4,0),0)</f>
        <v>0</v>
      </c>
    </row>
    <row r="714" spans="1:3" ht="20.25" hidden="1" customHeight="1" x14ac:dyDescent="0.15">
      <c r="A714" s="86" t="s">
        <v>1263</v>
      </c>
      <c r="B714" s="87" t="s">
        <v>1264</v>
      </c>
      <c r="C714" s="88">
        <f>IFERROR(VLOOKUP(A714,Sheet2!A:D,4,0),0)</f>
        <v>0</v>
      </c>
    </row>
    <row r="715" spans="1:3" ht="20.25" hidden="1" customHeight="1" x14ac:dyDescent="0.15">
      <c r="A715" s="86" t="s">
        <v>1265</v>
      </c>
      <c r="B715" s="87" t="s">
        <v>1266</v>
      </c>
      <c r="C715" s="88">
        <f>IFERROR(VLOOKUP(A715,Sheet2!A:D,4,0),0)</f>
        <v>0</v>
      </c>
    </row>
    <row r="716" spans="1:3" ht="20.25" hidden="1" customHeight="1" x14ac:dyDescent="0.15">
      <c r="A716" s="86" t="s">
        <v>2415</v>
      </c>
      <c r="B716" s="87" t="s">
        <v>2416</v>
      </c>
      <c r="C716" s="88"/>
    </row>
    <row r="717" spans="1:3" ht="20.25" hidden="1" customHeight="1" x14ac:dyDescent="0.15">
      <c r="A717" s="86" t="s">
        <v>1267</v>
      </c>
      <c r="B717" s="87" t="s">
        <v>1268</v>
      </c>
      <c r="C717" s="88">
        <f>IFERROR(VLOOKUP(A717,Sheet2!A:D,4,0),0)</f>
        <v>0</v>
      </c>
    </row>
    <row r="718" spans="1:3" ht="20.25" customHeight="1" x14ac:dyDescent="0.15">
      <c r="A718" s="84" t="s">
        <v>1269</v>
      </c>
      <c r="B718" s="85" t="s">
        <v>1270</v>
      </c>
      <c r="C718" s="83">
        <f>SUM(C719:C721)</f>
        <v>646</v>
      </c>
    </row>
    <row r="719" spans="1:3" ht="20.25" hidden="1" customHeight="1" x14ac:dyDescent="0.15">
      <c r="A719" s="86" t="s">
        <v>1271</v>
      </c>
      <c r="B719" s="87" t="s">
        <v>1272</v>
      </c>
      <c r="C719" s="88">
        <f>IFERROR(VLOOKUP(A719,Sheet2!A:D,4,0),0)</f>
        <v>0</v>
      </c>
    </row>
    <row r="720" spans="1:3" ht="20.25" customHeight="1" x14ac:dyDescent="0.15">
      <c r="A720" s="86" t="s">
        <v>1273</v>
      </c>
      <c r="B720" s="87" t="s">
        <v>1274</v>
      </c>
      <c r="C720" s="88">
        <f>IFERROR(VLOOKUP(A720,Sheet2!A:D,4,0),0)</f>
        <v>620</v>
      </c>
    </row>
    <row r="721" spans="1:3" ht="27.6" customHeight="1" x14ac:dyDescent="0.15">
      <c r="A721" s="86" t="s">
        <v>1275</v>
      </c>
      <c r="B721" s="87" t="s">
        <v>1276</v>
      </c>
      <c r="C721" s="88">
        <f>IFERROR(VLOOKUP(A721,Sheet2!A:D,4,0),0)</f>
        <v>26</v>
      </c>
    </row>
    <row r="722" spans="1:3" ht="20.25" customHeight="1" x14ac:dyDescent="0.15">
      <c r="A722" s="84" t="s">
        <v>1277</v>
      </c>
      <c r="B722" s="85" t="s">
        <v>1278</v>
      </c>
      <c r="C722" s="83">
        <f>SUM(C723:C733)</f>
        <v>128</v>
      </c>
    </row>
    <row r="723" spans="1:3" ht="20.25" hidden="1" customHeight="1" x14ac:dyDescent="0.15">
      <c r="A723" s="86" t="s">
        <v>1279</v>
      </c>
      <c r="B723" s="87" t="s">
        <v>1280</v>
      </c>
      <c r="C723" s="88">
        <f>IFERROR(VLOOKUP(A723,Sheet2!A:D,4,0),0)</f>
        <v>0</v>
      </c>
    </row>
    <row r="724" spans="1:3" ht="20.25" hidden="1" customHeight="1" x14ac:dyDescent="0.15">
      <c r="A724" s="86" t="s">
        <v>1281</v>
      </c>
      <c r="B724" s="87" t="s">
        <v>1282</v>
      </c>
      <c r="C724" s="88">
        <f>IFERROR(VLOOKUP(A724,Sheet2!A:D,4,0),0)</f>
        <v>0</v>
      </c>
    </row>
    <row r="725" spans="1:3" ht="20.25" hidden="1" customHeight="1" x14ac:dyDescent="0.15">
      <c r="A725" s="86" t="s">
        <v>1283</v>
      </c>
      <c r="B725" s="87" t="s">
        <v>1284</v>
      </c>
      <c r="C725" s="88">
        <f>IFERROR(VLOOKUP(A725,Sheet2!A:D,4,0),0)</f>
        <v>0</v>
      </c>
    </row>
    <row r="726" spans="1:3" ht="20.25" hidden="1" customHeight="1" x14ac:dyDescent="0.15">
      <c r="A726" s="86" t="s">
        <v>1285</v>
      </c>
      <c r="B726" s="87" t="s">
        <v>1286</v>
      </c>
      <c r="C726" s="88">
        <f>IFERROR(VLOOKUP(A726,Sheet2!A:D,4,0),0)</f>
        <v>0</v>
      </c>
    </row>
    <row r="727" spans="1:3" ht="20.25" hidden="1" customHeight="1" x14ac:dyDescent="0.15">
      <c r="A727" s="86" t="s">
        <v>1287</v>
      </c>
      <c r="B727" s="87" t="s">
        <v>1288</v>
      </c>
      <c r="C727" s="88">
        <f>IFERROR(VLOOKUP(A727,Sheet2!A:D,4,0),0)</f>
        <v>0</v>
      </c>
    </row>
    <row r="728" spans="1:3" ht="20.25" hidden="1" customHeight="1" x14ac:dyDescent="0.15">
      <c r="A728" s="86" t="s">
        <v>1289</v>
      </c>
      <c r="B728" s="87" t="s">
        <v>1290</v>
      </c>
      <c r="C728" s="88">
        <f>IFERROR(VLOOKUP(A728,Sheet2!A:D,4,0),0)</f>
        <v>0</v>
      </c>
    </row>
    <row r="729" spans="1:3" ht="20.25" hidden="1" customHeight="1" x14ac:dyDescent="0.15">
      <c r="A729" s="86" t="s">
        <v>1291</v>
      </c>
      <c r="B729" s="87" t="s">
        <v>1292</v>
      </c>
      <c r="C729" s="88">
        <f>IFERROR(VLOOKUP(A729,Sheet2!A:D,4,0),0)</f>
        <v>0</v>
      </c>
    </row>
    <row r="730" spans="1:3" ht="20.25" customHeight="1" x14ac:dyDescent="0.15">
      <c r="A730" s="86" t="s">
        <v>1293</v>
      </c>
      <c r="B730" s="87" t="s">
        <v>1294</v>
      </c>
      <c r="C730" s="88">
        <f>IFERROR(VLOOKUP(A730,Sheet2!A:D,4,0),0)</f>
        <v>121</v>
      </c>
    </row>
    <row r="731" spans="1:3" ht="20.25" hidden="1" customHeight="1" x14ac:dyDescent="0.15">
      <c r="A731" s="86" t="s">
        <v>1295</v>
      </c>
      <c r="B731" s="87" t="s">
        <v>1296</v>
      </c>
      <c r="C731" s="88">
        <f>IFERROR(VLOOKUP(A731,Sheet2!A:D,4,0),0)</f>
        <v>0</v>
      </c>
    </row>
    <row r="732" spans="1:3" ht="20.25" hidden="1" customHeight="1" x14ac:dyDescent="0.15">
      <c r="A732" s="86" t="s">
        <v>1297</v>
      </c>
      <c r="B732" s="87" t="s">
        <v>2379</v>
      </c>
      <c r="C732" s="88">
        <f>IFERROR(VLOOKUP(A732,Sheet2!A:D,4,0),0)</f>
        <v>0</v>
      </c>
    </row>
    <row r="733" spans="1:3" ht="20.25" customHeight="1" x14ac:dyDescent="0.15">
      <c r="A733" s="86" t="s">
        <v>1298</v>
      </c>
      <c r="B733" s="87" t="s">
        <v>1299</v>
      </c>
      <c r="C733" s="88">
        <f>IFERROR(VLOOKUP(A733,Sheet2!A:D,4,0),0)</f>
        <v>7</v>
      </c>
    </row>
    <row r="734" spans="1:3" ht="20.25" customHeight="1" x14ac:dyDescent="0.15">
      <c r="A734" s="84" t="s">
        <v>1300</v>
      </c>
      <c r="B734" s="85" t="s">
        <v>1301</v>
      </c>
      <c r="C734" s="83">
        <f>SUM(C735:C737)</f>
        <v>187</v>
      </c>
    </row>
    <row r="735" spans="1:3" ht="20.25" hidden="1" customHeight="1" x14ac:dyDescent="0.15">
      <c r="A735" s="86" t="s">
        <v>1302</v>
      </c>
      <c r="B735" s="87" t="s">
        <v>1303</v>
      </c>
      <c r="C735" s="88">
        <f>IFERROR(VLOOKUP(A735,Sheet2!A:D,4,0),0)</f>
        <v>0</v>
      </c>
    </row>
    <row r="736" spans="1:3" ht="20.25" customHeight="1" x14ac:dyDescent="0.15">
      <c r="A736" s="86" t="s">
        <v>1304</v>
      </c>
      <c r="B736" s="87" t="s">
        <v>1305</v>
      </c>
      <c r="C736" s="88">
        <f>IFERROR(VLOOKUP(A736,Sheet2!A:D,4,0),0)</f>
        <v>187</v>
      </c>
    </row>
    <row r="737" spans="1:3" ht="20.25" hidden="1" customHeight="1" x14ac:dyDescent="0.15">
      <c r="A737" s="86" t="s">
        <v>1306</v>
      </c>
      <c r="B737" s="87" t="s">
        <v>1307</v>
      </c>
      <c r="C737" s="88">
        <f>IFERROR(VLOOKUP(A737,Sheet2!A:D,4,0),0)</f>
        <v>0</v>
      </c>
    </row>
    <row r="738" spans="1:3" ht="20.25" customHeight="1" x14ac:dyDescent="0.15">
      <c r="A738" s="84" t="s">
        <v>1308</v>
      </c>
      <c r="B738" s="85" t="s">
        <v>1309</v>
      </c>
      <c r="C738" s="83">
        <f>SUM(C739:C742)</f>
        <v>630</v>
      </c>
    </row>
    <row r="739" spans="1:3" ht="20.25" customHeight="1" x14ac:dyDescent="0.15">
      <c r="A739" s="86" t="s">
        <v>1310</v>
      </c>
      <c r="B739" s="87" t="s">
        <v>1311</v>
      </c>
      <c r="C739" s="88">
        <f>IFERROR(VLOOKUP(A739,Sheet2!A:D,4,0),0)</f>
        <v>73</v>
      </c>
    </row>
    <row r="740" spans="1:3" ht="20.25" customHeight="1" x14ac:dyDescent="0.15">
      <c r="A740" s="86" t="s">
        <v>1312</v>
      </c>
      <c r="B740" s="87" t="s">
        <v>1313</v>
      </c>
      <c r="C740" s="88">
        <f>IFERROR(VLOOKUP(A740,Sheet2!A:D,4,0),0)</f>
        <v>200</v>
      </c>
    </row>
    <row r="741" spans="1:3" ht="20.25" customHeight="1" x14ac:dyDescent="0.15">
      <c r="A741" s="86" t="s">
        <v>1314</v>
      </c>
      <c r="B741" s="87" t="s">
        <v>1315</v>
      </c>
      <c r="C741" s="88">
        <f>IFERROR(VLOOKUP(A741,Sheet2!A:D,4,0),0)</f>
        <v>357</v>
      </c>
    </row>
    <row r="742" spans="1:3" ht="20.25" hidden="1" customHeight="1" x14ac:dyDescent="0.15">
      <c r="A742" s="86" t="s">
        <v>1316</v>
      </c>
      <c r="B742" s="87" t="s">
        <v>1317</v>
      </c>
      <c r="C742" s="88">
        <f>IFERROR(VLOOKUP(A742,Sheet2!A:D,4,0),0)</f>
        <v>0</v>
      </c>
    </row>
    <row r="743" spans="1:3" ht="20.25" customHeight="1" x14ac:dyDescent="0.15">
      <c r="A743" s="84" t="s">
        <v>1318</v>
      </c>
      <c r="B743" s="85" t="s">
        <v>1319</v>
      </c>
      <c r="C743" s="83">
        <f>SUM(C744:C746)</f>
        <v>279</v>
      </c>
    </row>
    <row r="744" spans="1:3" ht="20.25" hidden="1" customHeight="1" x14ac:dyDescent="0.15">
      <c r="A744" s="86" t="s">
        <v>1320</v>
      </c>
      <c r="B744" s="87" t="s">
        <v>1321</v>
      </c>
      <c r="C744" s="88">
        <f>IFERROR(VLOOKUP(A744,Sheet2!A:D,4,0),0)</f>
        <v>0</v>
      </c>
    </row>
    <row r="745" spans="1:3" ht="20.25" customHeight="1" x14ac:dyDescent="0.15">
      <c r="A745" s="86" t="s">
        <v>1322</v>
      </c>
      <c r="B745" s="87" t="s">
        <v>1323</v>
      </c>
      <c r="C745" s="88">
        <f>IFERROR(VLOOKUP(A745,Sheet2!A:D,4,0),0)</f>
        <v>279</v>
      </c>
    </row>
    <row r="746" spans="1:3" ht="20.25" hidden="1" customHeight="1" x14ac:dyDescent="0.15">
      <c r="A746" s="86" t="s">
        <v>1324</v>
      </c>
      <c r="B746" s="87" t="s">
        <v>1325</v>
      </c>
      <c r="C746" s="88">
        <f>IFERROR(VLOOKUP(A746,Sheet2!A:D,4,0),0)</f>
        <v>0</v>
      </c>
    </row>
    <row r="747" spans="1:3" ht="20.25" customHeight="1" x14ac:dyDescent="0.15">
      <c r="A747" s="84" t="s">
        <v>1326</v>
      </c>
      <c r="B747" s="85" t="s">
        <v>1327</v>
      </c>
      <c r="C747" s="83">
        <f>SUM(C748:C750)</f>
        <v>50</v>
      </c>
    </row>
    <row r="748" spans="1:3" ht="20.25" hidden="1" customHeight="1" x14ac:dyDescent="0.15">
      <c r="A748" s="86" t="s">
        <v>1328</v>
      </c>
      <c r="B748" s="87" t="s">
        <v>1329</v>
      </c>
      <c r="C748" s="88">
        <f>IFERROR(VLOOKUP(A748,Sheet2!A:D,4,0),0)</f>
        <v>0</v>
      </c>
    </row>
    <row r="749" spans="1:3" ht="20.25" hidden="1" customHeight="1" x14ac:dyDescent="0.15">
      <c r="A749" s="86" t="s">
        <v>1330</v>
      </c>
      <c r="B749" s="87" t="s">
        <v>1331</v>
      </c>
      <c r="C749" s="88">
        <f>IFERROR(VLOOKUP(A749,Sheet2!A:D,4,0),0)</f>
        <v>0</v>
      </c>
    </row>
    <row r="750" spans="1:3" ht="20.25" customHeight="1" x14ac:dyDescent="0.15">
      <c r="A750" s="86" t="s">
        <v>1332</v>
      </c>
      <c r="B750" s="87" t="s">
        <v>1333</v>
      </c>
      <c r="C750" s="88">
        <f>IFERROR(VLOOKUP(A750,Sheet2!A:D,4,0),0)</f>
        <v>50</v>
      </c>
    </row>
    <row r="751" spans="1:3" ht="20.25" hidden="1" customHeight="1" x14ac:dyDescent="0.15">
      <c r="A751" s="84" t="s">
        <v>1334</v>
      </c>
      <c r="B751" s="85" t="s">
        <v>1335</v>
      </c>
      <c r="C751" s="83">
        <f>SUM(C752:C753)</f>
        <v>0</v>
      </c>
    </row>
    <row r="752" spans="1:3" ht="20.25" hidden="1" customHeight="1" x14ac:dyDescent="0.15">
      <c r="A752" s="86" t="s">
        <v>1336</v>
      </c>
      <c r="B752" s="87" t="s">
        <v>1337</v>
      </c>
      <c r="C752" s="88">
        <f>IFERROR(VLOOKUP(A752,Sheet2!A:D,4,0),0)</f>
        <v>0</v>
      </c>
    </row>
    <row r="753" spans="1:3" ht="20.25" hidden="1" customHeight="1" x14ac:dyDescent="0.15">
      <c r="A753" s="86" t="s">
        <v>1338</v>
      </c>
      <c r="B753" s="87" t="s">
        <v>1339</v>
      </c>
      <c r="C753" s="88">
        <f>IFERROR(VLOOKUP(A753,Sheet2!A:D,4,0),0)</f>
        <v>0</v>
      </c>
    </row>
    <row r="754" spans="1:3" ht="20.25" hidden="1" customHeight="1" x14ac:dyDescent="0.15">
      <c r="A754" s="84" t="s">
        <v>1340</v>
      </c>
      <c r="B754" s="85" t="s">
        <v>1341</v>
      </c>
      <c r="C754" s="83">
        <f>SUM(C755:C762)</f>
        <v>0</v>
      </c>
    </row>
    <row r="755" spans="1:3" ht="20.25" hidden="1" customHeight="1" x14ac:dyDescent="0.15">
      <c r="A755" s="86" t="s">
        <v>1342</v>
      </c>
      <c r="B755" s="87" t="s">
        <v>117</v>
      </c>
      <c r="C755" s="88">
        <f>IFERROR(VLOOKUP(A755,Sheet2!A:D,4,0),0)</f>
        <v>0</v>
      </c>
    </row>
    <row r="756" spans="1:3" ht="20.25" hidden="1" customHeight="1" x14ac:dyDescent="0.15">
      <c r="A756" s="86" t="s">
        <v>1343</v>
      </c>
      <c r="B756" s="87" t="s">
        <v>119</v>
      </c>
      <c r="C756" s="88">
        <f>IFERROR(VLOOKUP(A756,Sheet2!A:D,4,0),0)</f>
        <v>0</v>
      </c>
    </row>
    <row r="757" spans="1:3" ht="20.25" hidden="1" customHeight="1" x14ac:dyDescent="0.15">
      <c r="A757" s="86" t="s">
        <v>1344</v>
      </c>
      <c r="B757" s="87" t="s">
        <v>121</v>
      </c>
      <c r="C757" s="88">
        <f>IFERROR(VLOOKUP(A757,Sheet2!A:D,4,0),0)</f>
        <v>0</v>
      </c>
    </row>
    <row r="758" spans="1:3" ht="20.25" hidden="1" customHeight="1" x14ac:dyDescent="0.15">
      <c r="A758" s="86" t="s">
        <v>1345</v>
      </c>
      <c r="B758" s="87" t="s">
        <v>216</v>
      </c>
      <c r="C758" s="88">
        <f>IFERROR(VLOOKUP(A758,Sheet2!A:D,4,0),0)</f>
        <v>0</v>
      </c>
    </row>
    <row r="759" spans="1:3" ht="20.25" hidden="1" customHeight="1" x14ac:dyDescent="0.15">
      <c r="A759" s="86" t="s">
        <v>1346</v>
      </c>
      <c r="B759" s="87" t="s">
        <v>1347</v>
      </c>
      <c r="C759" s="88">
        <f>IFERROR(VLOOKUP(A759,Sheet2!A:D,4,0),0)</f>
        <v>0</v>
      </c>
    </row>
    <row r="760" spans="1:3" ht="20.25" hidden="1" customHeight="1" x14ac:dyDescent="0.15">
      <c r="A760" s="86" t="s">
        <v>1348</v>
      </c>
      <c r="B760" s="87" t="s">
        <v>1349</v>
      </c>
      <c r="C760" s="88">
        <f>IFERROR(VLOOKUP(A760,Sheet2!A:D,4,0),0)</f>
        <v>0</v>
      </c>
    </row>
    <row r="761" spans="1:3" ht="20.25" hidden="1" customHeight="1" x14ac:dyDescent="0.15">
      <c r="A761" s="86" t="s">
        <v>1350</v>
      </c>
      <c r="B761" s="87" t="s">
        <v>135</v>
      </c>
      <c r="C761" s="88">
        <f>IFERROR(VLOOKUP(A761,Sheet2!A:D,4,0),0)</f>
        <v>0</v>
      </c>
    </row>
    <row r="762" spans="1:3" ht="20.25" hidden="1" customHeight="1" x14ac:dyDescent="0.15">
      <c r="A762" s="86" t="s">
        <v>1351</v>
      </c>
      <c r="B762" s="87" t="s">
        <v>1352</v>
      </c>
      <c r="C762" s="88">
        <f>IFERROR(VLOOKUP(A762,Sheet2!A:D,4,0),0)</f>
        <v>0</v>
      </c>
    </row>
    <row r="763" spans="1:3" ht="20.25" hidden="1" customHeight="1" x14ac:dyDescent="0.15">
      <c r="A763" s="101" t="s">
        <v>2448</v>
      </c>
      <c r="B763" s="102" t="s">
        <v>2449</v>
      </c>
      <c r="C763" s="88"/>
    </row>
    <row r="764" spans="1:3" ht="20.25" hidden="1" customHeight="1" x14ac:dyDescent="0.15">
      <c r="A764" s="103" t="s">
        <v>2450</v>
      </c>
      <c r="B764" s="104" t="s">
        <v>117</v>
      </c>
      <c r="C764" s="88"/>
    </row>
    <row r="765" spans="1:3" ht="20.25" hidden="1" customHeight="1" x14ac:dyDescent="0.15">
      <c r="A765" s="103" t="s">
        <v>2451</v>
      </c>
      <c r="B765" s="104" t="s">
        <v>119</v>
      </c>
      <c r="C765" s="88"/>
    </row>
    <row r="766" spans="1:3" ht="20.25" hidden="1" customHeight="1" x14ac:dyDescent="0.15">
      <c r="A766" s="103" t="s">
        <v>2452</v>
      </c>
      <c r="B766" s="104" t="s">
        <v>121</v>
      </c>
      <c r="C766" s="88"/>
    </row>
    <row r="767" spans="1:3" ht="20.25" hidden="1" customHeight="1" x14ac:dyDescent="0.15">
      <c r="A767" s="103" t="s">
        <v>2453</v>
      </c>
      <c r="B767" s="104" t="s">
        <v>2454</v>
      </c>
      <c r="C767" s="88"/>
    </row>
    <row r="768" spans="1:3" ht="20.25" hidden="1" customHeight="1" x14ac:dyDescent="0.15">
      <c r="A768" s="103" t="s">
        <v>2464</v>
      </c>
      <c r="B768" s="104" t="s">
        <v>2465</v>
      </c>
      <c r="C768" s="88"/>
    </row>
    <row r="769" spans="1:3" ht="20.25" hidden="1" customHeight="1" x14ac:dyDescent="0.15">
      <c r="A769" s="103" t="s">
        <v>2455</v>
      </c>
      <c r="B769" s="104" t="s">
        <v>2456</v>
      </c>
      <c r="C769" s="88"/>
    </row>
    <row r="770" spans="1:3" ht="20.25" hidden="1" customHeight="1" x14ac:dyDescent="0.15">
      <c r="A770" s="101" t="s">
        <v>2457</v>
      </c>
      <c r="B770" s="102" t="s">
        <v>2458</v>
      </c>
      <c r="C770" s="88"/>
    </row>
    <row r="771" spans="1:3" ht="20.25" hidden="1" customHeight="1" x14ac:dyDescent="0.15">
      <c r="A771" s="103" t="s">
        <v>2459</v>
      </c>
      <c r="B771" s="104" t="s">
        <v>117</v>
      </c>
      <c r="C771" s="88"/>
    </row>
    <row r="772" spans="1:3" ht="20.25" hidden="1" customHeight="1" x14ac:dyDescent="0.15">
      <c r="A772" s="103" t="s">
        <v>2460</v>
      </c>
      <c r="B772" s="104" t="s">
        <v>119</v>
      </c>
      <c r="C772" s="88"/>
    </row>
    <row r="773" spans="1:3" ht="20.25" hidden="1" customHeight="1" x14ac:dyDescent="0.15">
      <c r="A773" s="103" t="s">
        <v>2461</v>
      </c>
      <c r="B773" s="104" t="s">
        <v>121</v>
      </c>
      <c r="C773" s="88"/>
    </row>
    <row r="774" spans="1:3" ht="20.25" hidden="1" customHeight="1" x14ac:dyDescent="0.15">
      <c r="A774" s="103" t="s">
        <v>2462</v>
      </c>
      <c r="B774" s="104" t="s">
        <v>2463</v>
      </c>
      <c r="C774" s="88"/>
    </row>
    <row r="775" spans="1:3" ht="20.25" customHeight="1" x14ac:dyDescent="0.15">
      <c r="A775" s="84" t="s">
        <v>1353</v>
      </c>
      <c r="B775" s="85" t="s">
        <v>1354</v>
      </c>
      <c r="C775" s="83">
        <f>C776</f>
        <v>211</v>
      </c>
    </row>
    <row r="776" spans="1:3" ht="20.25" customHeight="1" x14ac:dyDescent="0.15">
      <c r="A776" s="86" t="s">
        <v>1355</v>
      </c>
      <c r="B776" s="87" t="s">
        <v>1356</v>
      </c>
      <c r="C776" s="88">
        <f>IFERROR(VLOOKUP(A776,Sheet2!A:D,4,0),0)</f>
        <v>211</v>
      </c>
    </row>
    <row r="777" spans="1:3" ht="20.25" hidden="1" customHeight="1" x14ac:dyDescent="0.15">
      <c r="A777" s="84" t="s">
        <v>1357</v>
      </c>
      <c r="B777" s="85" t="s">
        <v>24</v>
      </c>
      <c r="C777" s="83">
        <f>C778+C788+C792+C801+C808+C815+C818+C821+C823+C825+C831+C834+C836+C847</f>
        <v>0</v>
      </c>
    </row>
    <row r="778" spans="1:3" ht="20.25" hidden="1" customHeight="1" x14ac:dyDescent="0.15">
      <c r="A778" s="84" t="s">
        <v>1358</v>
      </c>
      <c r="B778" s="85" t="s">
        <v>1359</v>
      </c>
      <c r="C778" s="83">
        <f>SUM(C779:C787)</f>
        <v>0</v>
      </c>
    </row>
    <row r="779" spans="1:3" ht="20.25" hidden="1" customHeight="1" x14ac:dyDescent="0.15">
      <c r="A779" s="86" t="s">
        <v>1360</v>
      </c>
      <c r="B779" s="87" t="s">
        <v>117</v>
      </c>
      <c r="C779" s="88">
        <f>IFERROR(VLOOKUP(A779,Sheet2!A:D,4,0),0)</f>
        <v>0</v>
      </c>
    </row>
    <row r="780" spans="1:3" ht="20.25" hidden="1" customHeight="1" x14ac:dyDescent="0.15">
      <c r="A780" s="86" t="s">
        <v>1361</v>
      </c>
      <c r="B780" s="87" t="s">
        <v>119</v>
      </c>
      <c r="C780" s="88">
        <f>IFERROR(VLOOKUP(A780,Sheet2!A:D,4,0),0)</f>
        <v>0</v>
      </c>
    </row>
    <row r="781" spans="1:3" ht="20.25" hidden="1" customHeight="1" x14ac:dyDescent="0.15">
      <c r="A781" s="86" t="s">
        <v>1362</v>
      </c>
      <c r="B781" s="87" t="s">
        <v>121</v>
      </c>
      <c r="C781" s="88">
        <f>IFERROR(VLOOKUP(A781,Sheet2!A:D,4,0),0)</f>
        <v>0</v>
      </c>
    </row>
    <row r="782" spans="1:3" ht="20.25" hidden="1" customHeight="1" x14ac:dyDescent="0.15">
      <c r="A782" s="86" t="s">
        <v>1363</v>
      </c>
      <c r="B782" s="87" t="s">
        <v>1364</v>
      </c>
      <c r="C782" s="88">
        <f>IFERROR(VLOOKUP(A782,Sheet2!A:D,4,0),0)</f>
        <v>0</v>
      </c>
    </row>
    <row r="783" spans="1:3" ht="20.25" hidden="1" customHeight="1" x14ac:dyDescent="0.15">
      <c r="A783" s="86" t="s">
        <v>1365</v>
      </c>
      <c r="B783" s="87" t="s">
        <v>1366</v>
      </c>
      <c r="C783" s="88">
        <f>IFERROR(VLOOKUP(A783,Sheet2!A:D,4,0),0)</f>
        <v>0</v>
      </c>
    </row>
    <row r="784" spans="1:3" ht="20.25" hidden="1" customHeight="1" x14ac:dyDescent="0.15">
      <c r="A784" s="86" t="s">
        <v>1367</v>
      </c>
      <c r="B784" s="87" t="s">
        <v>1368</v>
      </c>
      <c r="C784" s="88">
        <f>IFERROR(VLOOKUP(A784,Sheet2!A:D,4,0),0)</f>
        <v>0</v>
      </c>
    </row>
    <row r="785" spans="1:3" ht="20.25" hidden="1" customHeight="1" x14ac:dyDescent="0.15">
      <c r="A785" s="86" t="s">
        <v>1369</v>
      </c>
      <c r="B785" s="87" t="s">
        <v>1370</v>
      </c>
      <c r="C785" s="88">
        <f>IFERROR(VLOOKUP(A785,Sheet2!A:D,4,0),0)</f>
        <v>0</v>
      </c>
    </row>
    <row r="786" spans="1:3" ht="20.25" hidden="1" customHeight="1" x14ac:dyDescent="0.15">
      <c r="A786" s="86" t="s">
        <v>1371</v>
      </c>
      <c r="B786" s="87" t="s">
        <v>1372</v>
      </c>
      <c r="C786" s="88">
        <f>IFERROR(VLOOKUP(A786,Sheet2!A:D,4,0),0)</f>
        <v>0</v>
      </c>
    </row>
    <row r="787" spans="1:3" ht="20.25" hidden="1" customHeight="1" x14ac:dyDescent="0.15">
      <c r="A787" s="86" t="s">
        <v>1373</v>
      </c>
      <c r="B787" s="87" t="s">
        <v>1374</v>
      </c>
      <c r="C787" s="88">
        <f>IFERROR(VLOOKUP(A787,Sheet2!A:D,4,0),0)</f>
        <v>0</v>
      </c>
    </row>
    <row r="788" spans="1:3" ht="20.25" hidden="1" customHeight="1" x14ac:dyDescent="0.15">
      <c r="A788" s="84" t="s">
        <v>1375</v>
      </c>
      <c r="B788" s="85" t="s">
        <v>1376</v>
      </c>
      <c r="C788" s="83">
        <f>SUM(C789:C791)</f>
        <v>0</v>
      </c>
    </row>
    <row r="789" spans="1:3" ht="20.25" hidden="1" customHeight="1" x14ac:dyDescent="0.15">
      <c r="A789" s="86" t="s">
        <v>1377</v>
      </c>
      <c r="B789" s="87" t="s">
        <v>1378</v>
      </c>
      <c r="C789" s="88">
        <f>IFERROR(VLOOKUP(A789,Sheet2!A:D,4,0),0)</f>
        <v>0</v>
      </c>
    </row>
    <row r="790" spans="1:3" ht="20.25" hidden="1" customHeight="1" x14ac:dyDescent="0.15">
      <c r="A790" s="86" t="s">
        <v>1379</v>
      </c>
      <c r="B790" s="87" t="s">
        <v>1380</v>
      </c>
      <c r="C790" s="88">
        <f>IFERROR(VLOOKUP(A790,Sheet2!A:D,4,0),0)</f>
        <v>0</v>
      </c>
    </row>
    <row r="791" spans="1:3" ht="20.25" hidden="1" customHeight="1" x14ac:dyDescent="0.15">
      <c r="A791" s="86" t="s">
        <v>1381</v>
      </c>
      <c r="B791" s="87" t="s">
        <v>1382</v>
      </c>
      <c r="C791" s="88">
        <f>IFERROR(VLOOKUP(A791,Sheet2!A:D,4,0),0)</f>
        <v>0</v>
      </c>
    </row>
    <row r="792" spans="1:3" ht="20.25" hidden="1" customHeight="1" x14ac:dyDescent="0.15">
      <c r="A792" s="84" t="s">
        <v>1383</v>
      </c>
      <c r="B792" s="85" t="s">
        <v>1384</v>
      </c>
      <c r="C792" s="83">
        <f>SUM(C793:C800)</f>
        <v>0</v>
      </c>
    </row>
    <row r="793" spans="1:3" ht="20.25" hidden="1" customHeight="1" x14ac:dyDescent="0.15">
      <c r="A793" s="86" t="s">
        <v>1385</v>
      </c>
      <c r="B793" s="87" t="s">
        <v>1386</v>
      </c>
      <c r="C793" s="88">
        <f>IFERROR(VLOOKUP(A793,Sheet2!A:D,4,0),0)</f>
        <v>0</v>
      </c>
    </row>
    <row r="794" spans="1:3" ht="20.25" hidden="1" customHeight="1" x14ac:dyDescent="0.15">
      <c r="A794" s="86" t="s">
        <v>1387</v>
      </c>
      <c r="B794" s="87" t="s">
        <v>1388</v>
      </c>
      <c r="C794" s="88">
        <f>IFERROR(VLOOKUP(A794,Sheet2!A:D,4,0),0)</f>
        <v>0</v>
      </c>
    </row>
    <row r="795" spans="1:3" ht="20.25" hidden="1" customHeight="1" x14ac:dyDescent="0.15">
      <c r="A795" s="86" t="s">
        <v>1389</v>
      </c>
      <c r="B795" s="87" t="s">
        <v>1390</v>
      </c>
      <c r="C795" s="88">
        <f>IFERROR(VLOOKUP(A795,Sheet2!A:D,4,0),0)</f>
        <v>0</v>
      </c>
    </row>
    <row r="796" spans="1:3" ht="20.25" hidden="1" customHeight="1" x14ac:dyDescent="0.15">
      <c r="A796" s="86" t="s">
        <v>1391</v>
      </c>
      <c r="B796" s="87" t="s">
        <v>1392</v>
      </c>
      <c r="C796" s="88">
        <f>IFERROR(VLOOKUP(A796,Sheet2!A:D,4,0),0)</f>
        <v>0</v>
      </c>
    </row>
    <row r="797" spans="1:3" ht="20.25" hidden="1" customHeight="1" x14ac:dyDescent="0.15">
      <c r="A797" s="86" t="s">
        <v>1393</v>
      </c>
      <c r="B797" s="87" t="s">
        <v>1394</v>
      </c>
      <c r="C797" s="88">
        <f>IFERROR(VLOOKUP(A797,Sheet2!A:D,4,0),0)</f>
        <v>0</v>
      </c>
    </row>
    <row r="798" spans="1:3" ht="20.25" hidden="1" customHeight="1" x14ac:dyDescent="0.15">
      <c r="A798" s="86" t="s">
        <v>1395</v>
      </c>
      <c r="B798" s="87" t="s">
        <v>1396</v>
      </c>
      <c r="C798" s="88">
        <f>IFERROR(VLOOKUP(A798,Sheet2!A:D,4,0),0)</f>
        <v>0</v>
      </c>
    </row>
    <row r="799" spans="1:3" ht="20.25" hidden="1" customHeight="1" x14ac:dyDescent="0.15">
      <c r="A799" s="86" t="s">
        <v>1397</v>
      </c>
      <c r="B799" s="87" t="s">
        <v>1398</v>
      </c>
      <c r="C799" s="88">
        <f>IFERROR(VLOOKUP(A799,Sheet2!A:D,4,0),0)</f>
        <v>0</v>
      </c>
    </row>
    <row r="800" spans="1:3" ht="20.25" hidden="1" customHeight="1" x14ac:dyDescent="0.15">
      <c r="A800" s="86" t="s">
        <v>1399</v>
      </c>
      <c r="B800" s="87" t="s">
        <v>1400</v>
      </c>
      <c r="C800" s="88">
        <f>IFERROR(VLOOKUP(A800,Sheet2!A:D,4,0),0)</f>
        <v>0</v>
      </c>
    </row>
    <row r="801" spans="1:3" ht="20.25" hidden="1" customHeight="1" x14ac:dyDescent="0.15">
      <c r="A801" s="84" t="s">
        <v>1401</v>
      </c>
      <c r="B801" s="85" t="s">
        <v>1402</v>
      </c>
      <c r="C801" s="83">
        <f>SUM(C802:C807)</f>
        <v>0</v>
      </c>
    </row>
    <row r="802" spans="1:3" ht="20.25" hidden="1" customHeight="1" x14ac:dyDescent="0.15">
      <c r="A802" s="86" t="s">
        <v>1403</v>
      </c>
      <c r="B802" s="87" t="s">
        <v>1404</v>
      </c>
      <c r="C802" s="88">
        <f>IFERROR(VLOOKUP(A802,Sheet2!A:D,4,0),0)</f>
        <v>0</v>
      </c>
    </row>
    <row r="803" spans="1:3" ht="20.25" hidden="1" customHeight="1" x14ac:dyDescent="0.15">
      <c r="A803" s="86" t="s">
        <v>1405</v>
      </c>
      <c r="B803" s="87" t="s">
        <v>1406</v>
      </c>
      <c r="C803" s="88">
        <f>IFERROR(VLOOKUP(A803,Sheet2!A:D,4,0),0)</f>
        <v>0</v>
      </c>
    </row>
    <row r="804" spans="1:3" ht="20.25" hidden="1" customHeight="1" x14ac:dyDescent="0.15">
      <c r="A804" s="86" t="s">
        <v>1407</v>
      </c>
      <c r="B804" s="87" t="s">
        <v>1408</v>
      </c>
      <c r="C804" s="88">
        <f>IFERROR(VLOOKUP(A804,Sheet2!A:D,4,0),0)</f>
        <v>0</v>
      </c>
    </row>
    <row r="805" spans="1:3" ht="20.25" hidden="1" customHeight="1" x14ac:dyDescent="0.15">
      <c r="A805" s="86" t="s">
        <v>2466</v>
      </c>
      <c r="B805" s="87" t="s">
        <v>2467</v>
      </c>
      <c r="C805" s="88"/>
    </row>
    <row r="806" spans="1:3" ht="20.25" hidden="1" customHeight="1" x14ac:dyDescent="0.15">
      <c r="A806" s="86" t="s">
        <v>2468</v>
      </c>
      <c r="B806" s="87" t="s">
        <v>2469</v>
      </c>
      <c r="C806" s="88"/>
    </row>
    <row r="807" spans="1:3" ht="20.25" hidden="1" customHeight="1" x14ac:dyDescent="0.15">
      <c r="A807" s="86" t="s">
        <v>1409</v>
      </c>
      <c r="B807" s="87" t="s">
        <v>1410</v>
      </c>
      <c r="C807" s="88">
        <f>IFERROR(VLOOKUP(A807,Sheet2!A:D,4,0),0)</f>
        <v>0</v>
      </c>
    </row>
    <row r="808" spans="1:3" ht="20.25" hidden="1" customHeight="1" x14ac:dyDescent="0.15">
      <c r="A808" s="84" t="s">
        <v>1411</v>
      </c>
      <c r="B808" s="85" t="s">
        <v>2380</v>
      </c>
      <c r="C808" s="83">
        <f>SUM(C809:C814)</f>
        <v>0</v>
      </c>
    </row>
    <row r="809" spans="1:3" ht="20.25" hidden="1" customHeight="1" x14ac:dyDescent="0.15">
      <c r="A809" s="86" t="s">
        <v>1412</v>
      </c>
      <c r="B809" s="87" t="s">
        <v>1413</v>
      </c>
      <c r="C809" s="88">
        <f>IFERROR(VLOOKUP(A809,Sheet2!A:D,4,0),0)</f>
        <v>0</v>
      </c>
    </row>
    <row r="810" spans="1:3" ht="20.25" hidden="1" customHeight="1" x14ac:dyDescent="0.15">
      <c r="A810" s="86" t="s">
        <v>1414</v>
      </c>
      <c r="B810" s="87" t="s">
        <v>1415</v>
      </c>
      <c r="C810" s="88">
        <f>IFERROR(VLOOKUP(A810,Sheet2!A:D,4,0),0)</f>
        <v>0</v>
      </c>
    </row>
    <row r="811" spans="1:3" ht="20.25" hidden="1" customHeight="1" x14ac:dyDescent="0.15">
      <c r="A811" s="86" t="s">
        <v>1416</v>
      </c>
      <c r="B811" s="87" t="s">
        <v>1417</v>
      </c>
      <c r="C811" s="88">
        <f>IFERROR(VLOOKUP(A811,Sheet2!A:D,4,0),0)</f>
        <v>0</v>
      </c>
    </row>
    <row r="812" spans="1:3" ht="20.25" hidden="1" customHeight="1" x14ac:dyDescent="0.15">
      <c r="A812" s="86" t="s">
        <v>1418</v>
      </c>
      <c r="B812" s="87" t="s">
        <v>1419</v>
      </c>
      <c r="C812" s="88">
        <f>IFERROR(VLOOKUP(A812,Sheet2!A:D,4,0),0)</f>
        <v>0</v>
      </c>
    </row>
    <row r="813" spans="1:3" ht="20.25" hidden="1" customHeight="1" x14ac:dyDescent="0.15">
      <c r="A813" s="86" t="s">
        <v>1420</v>
      </c>
      <c r="B813" s="87" t="s">
        <v>1421</v>
      </c>
      <c r="C813" s="88">
        <f>IFERROR(VLOOKUP(A813,Sheet2!A:D,4,0),0)</f>
        <v>0</v>
      </c>
    </row>
    <row r="814" spans="1:3" ht="20.25" hidden="1" customHeight="1" x14ac:dyDescent="0.15">
      <c r="A814" s="86" t="s">
        <v>1422</v>
      </c>
      <c r="B814" s="87" t="s">
        <v>2381</v>
      </c>
      <c r="C814" s="88">
        <f>IFERROR(VLOOKUP(A814,Sheet2!A:D,4,0),0)</f>
        <v>0</v>
      </c>
    </row>
    <row r="815" spans="1:3" ht="20.25" hidden="1" customHeight="1" x14ac:dyDescent="0.15">
      <c r="A815" s="84" t="s">
        <v>1423</v>
      </c>
      <c r="B815" s="85" t="s">
        <v>1424</v>
      </c>
      <c r="C815" s="83">
        <f>SUM(C816:C817)</f>
        <v>0</v>
      </c>
    </row>
    <row r="816" spans="1:3" ht="20.25" hidden="1" customHeight="1" x14ac:dyDescent="0.15">
      <c r="A816" s="86" t="s">
        <v>1425</v>
      </c>
      <c r="B816" s="87" t="s">
        <v>1426</v>
      </c>
      <c r="C816" s="88">
        <f>IFERROR(VLOOKUP(A816,Sheet2!A:D,4,0),0)</f>
        <v>0</v>
      </c>
    </row>
    <row r="817" spans="1:3" ht="20.25" hidden="1" customHeight="1" x14ac:dyDescent="0.15">
      <c r="A817" s="86" t="s">
        <v>1427</v>
      </c>
      <c r="B817" s="87" t="s">
        <v>1428</v>
      </c>
      <c r="C817" s="88">
        <f>IFERROR(VLOOKUP(A817,Sheet2!A:D,4,0),0)</f>
        <v>0</v>
      </c>
    </row>
    <row r="818" spans="1:3" ht="20.25" hidden="1" customHeight="1" x14ac:dyDescent="0.15">
      <c r="A818" s="84" t="s">
        <v>1429</v>
      </c>
      <c r="B818" s="85" t="s">
        <v>1430</v>
      </c>
      <c r="C818" s="83">
        <f>SUM(C819:C820)</f>
        <v>0</v>
      </c>
    </row>
    <row r="819" spans="1:3" ht="20.25" hidden="1" customHeight="1" x14ac:dyDescent="0.15">
      <c r="A819" s="86" t="s">
        <v>1431</v>
      </c>
      <c r="B819" s="87" t="s">
        <v>1432</v>
      </c>
      <c r="C819" s="88">
        <f>IFERROR(VLOOKUP(A819,Sheet2!A:D,4,0),0)</f>
        <v>0</v>
      </c>
    </row>
    <row r="820" spans="1:3" ht="20.25" hidden="1" customHeight="1" x14ac:dyDescent="0.15">
      <c r="A820" s="86" t="s">
        <v>1433</v>
      </c>
      <c r="B820" s="87" t="s">
        <v>1434</v>
      </c>
      <c r="C820" s="88">
        <f>IFERROR(VLOOKUP(A820,Sheet2!A:D,4,0),0)</f>
        <v>0</v>
      </c>
    </row>
    <row r="821" spans="1:3" ht="20.25" hidden="1" customHeight="1" x14ac:dyDescent="0.15">
      <c r="A821" s="84" t="s">
        <v>1435</v>
      </c>
      <c r="B821" s="85" t="s">
        <v>1436</v>
      </c>
      <c r="C821" s="83">
        <f>C822</f>
        <v>0</v>
      </c>
    </row>
    <row r="822" spans="1:3" ht="20.25" hidden="1" customHeight="1" x14ac:dyDescent="0.15">
      <c r="A822" s="86" t="s">
        <v>1437</v>
      </c>
      <c r="B822" s="87" t="s">
        <v>1438</v>
      </c>
      <c r="C822" s="88">
        <f>IFERROR(VLOOKUP(A822,Sheet2!A:D,4,0),0)</f>
        <v>0</v>
      </c>
    </row>
    <row r="823" spans="1:3" ht="20.25" hidden="1" customHeight="1" x14ac:dyDescent="0.15">
      <c r="A823" s="84" t="s">
        <v>1439</v>
      </c>
      <c r="B823" s="85" t="s">
        <v>1440</v>
      </c>
      <c r="C823" s="83">
        <f>C824</f>
        <v>0</v>
      </c>
    </row>
    <row r="824" spans="1:3" ht="20.25" hidden="1" customHeight="1" x14ac:dyDescent="0.15">
      <c r="A824" s="86" t="s">
        <v>1441</v>
      </c>
      <c r="B824" s="87" t="s">
        <v>1442</v>
      </c>
      <c r="C824" s="88">
        <f>IFERROR(VLOOKUP(A824,Sheet2!A:D,4,0),0)</f>
        <v>0</v>
      </c>
    </row>
    <row r="825" spans="1:3" ht="20.25" hidden="1" customHeight="1" x14ac:dyDescent="0.15">
      <c r="A825" s="84" t="s">
        <v>1443</v>
      </c>
      <c r="B825" s="85" t="s">
        <v>1444</v>
      </c>
      <c r="C825" s="83">
        <f>SUM(C826:C830)</f>
        <v>0</v>
      </c>
    </row>
    <row r="826" spans="1:3" ht="20.25" hidden="1" customHeight="1" x14ac:dyDescent="0.15">
      <c r="A826" s="86" t="s">
        <v>1445</v>
      </c>
      <c r="B826" s="87" t="s">
        <v>1446</v>
      </c>
      <c r="C826" s="88">
        <f>IFERROR(VLOOKUP(A826,Sheet2!A:D,4,0),0)</f>
        <v>0</v>
      </c>
    </row>
    <row r="827" spans="1:3" ht="20.25" hidden="1" customHeight="1" x14ac:dyDescent="0.15">
      <c r="A827" s="86" t="s">
        <v>1447</v>
      </c>
      <c r="B827" s="87" t="s">
        <v>1448</v>
      </c>
      <c r="C827" s="88">
        <f>IFERROR(VLOOKUP(A827,Sheet2!A:D,4,0),0)</f>
        <v>0</v>
      </c>
    </row>
    <row r="828" spans="1:3" ht="20.25" hidden="1" customHeight="1" x14ac:dyDescent="0.15">
      <c r="A828" s="86" t="s">
        <v>1449</v>
      </c>
      <c r="B828" s="87" t="s">
        <v>1450</v>
      </c>
      <c r="C828" s="88">
        <f>IFERROR(VLOOKUP(A828,Sheet2!A:D,4,0),0)</f>
        <v>0</v>
      </c>
    </row>
    <row r="829" spans="1:3" ht="20.25" hidden="1" customHeight="1" x14ac:dyDescent="0.15">
      <c r="A829" s="86" t="s">
        <v>1451</v>
      </c>
      <c r="B829" s="87" t="s">
        <v>1452</v>
      </c>
      <c r="C829" s="88">
        <f>IFERROR(VLOOKUP(A829,Sheet2!A:D,4,0),0)</f>
        <v>0</v>
      </c>
    </row>
    <row r="830" spans="1:3" ht="20.25" hidden="1" customHeight="1" x14ac:dyDescent="0.15">
      <c r="A830" s="86" t="s">
        <v>1453</v>
      </c>
      <c r="B830" s="87" t="s">
        <v>1454</v>
      </c>
      <c r="C830" s="88">
        <f>IFERROR(VLOOKUP(A830,Sheet2!A:D,4,0),0)</f>
        <v>0</v>
      </c>
    </row>
    <row r="831" spans="1:3" ht="20.25" hidden="1" customHeight="1" x14ac:dyDescent="0.15">
      <c r="A831" s="84" t="s">
        <v>1455</v>
      </c>
      <c r="B831" s="85" t="s">
        <v>1456</v>
      </c>
      <c r="C831" s="83">
        <f>C832</f>
        <v>0</v>
      </c>
    </row>
    <row r="832" spans="1:3" ht="20.25" hidden="1" customHeight="1" x14ac:dyDescent="0.15">
      <c r="A832" s="86" t="s">
        <v>1457</v>
      </c>
      <c r="B832" s="87" t="s">
        <v>1458</v>
      </c>
      <c r="C832" s="88">
        <f>IFERROR(VLOOKUP(A832,Sheet2!A:D,4,0),0)</f>
        <v>0</v>
      </c>
    </row>
    <row r="833" spans="1:3" ht="20.25" hidden="1" customHeight="1" x14ac:dyDescent="0.15">
      <c r="A833" s="86" t="s">
        <v>2477</v>
      </c>
      <c r="B833" s="87" t="s">
        <v>2478</v>
      </c>
      <c r="C833" s="88"/>
    </row>
    <row r="834" spans="1:3" ht="20.25" hidden="1" customHeight="1" x14ac:dyDescent="0.15">
      <c r="A834" s="84" t="s">
        <v>1459</v>
      </c>
      <c r="B834" s="85" t="s">
        <v>1460</v>
      </c>
      <c r="C834" s="83">
        <f>C835</f>
        <v>0</v>
      </c>
    </row>
    <row r="835" spans="1:3" ht="20.25" hidden="1" customHeight="1" x14ac:dyDescent="0.15">
      <c r="A835" s="86" t="s">
        <v>1461</v>
      </c>
      <c r="B835" s="87" t="s">
        <v>1462</v>
      </c>
      <c r="C835" s="88">
        <f>IFERROR(VLOOKUP(A835,Sheet2!A:D,4,0),0)</f>
        <v>0</v>
      </c>
    </row>
    <row r="836" spans="1:3" ht="20.25" hidden="1" customHeight="1" x14ac:dyDescent="0.15">
      <c r="A836" s="84" t="s">
        <v>1463</v>
      </c>
      <c r="B836" s="85" t="s">
        <v>1464</v>
      </c>
      <c r="C836" s="83">
        <f>SUM(C837:C846)</f>
        <v>0</v>
      </c>
    </row>
    <row r="837" spans="1:3" ht="20.25" hidden="1" customHeight="1" x14ac:dyDescent="0.15">
      <c r="A837" s="86" t="s">
        <v>1465</v>
      </c>
      <c r="B837" s="87" t="s">
        <v>117</v>
      </c>
      <c r="C837" s="88">
        <f>IFERROR(VLOOKUP(A837,Sheet2!A:D,4,0),0)</f>
        <v>0</v>
      </c>
    </row>
    <row r="838" spans="1:3" ht="20.25" hidden="1" customHeight="1" x14ac:dyDescent="0.15">
      <c r="A838" s="86" t="s">
        <v>1466</v>
      </c>
      <c r="B838" s="87" t="s">
        <v>119</v>
      </c>
      <c r="C838" s="88">
        <f>IFERROR(VLOOKUP(A838,Sheet2!A:D,4,0),0)</f>
        <v>0</v>
      </c>
    </row>
    <row r="839" spans="1:3" ht="20.25" hidden="1" customHeight="1" x14ac:dyDescent="0.15">
      <c r="A839" s="86" t="s">
        <v>1467</v>
      </c>
      <c r="B839" s="87" t="s">
        <v>121</v>
      </c>
      <c r="C839" s="88">
        <f>IFERROR(VLOOKUP(A839,Sheet2!A:D,4,0),0)</f>
        <v>0</v>
      </c>
    </row>
    <row r="840" spans="1:3" ht="20.25" hidden="1" customHeight="1" x14ac:dyDescent="0.15">
      <c r="A840" s="86" t="s">
        <v>1468</v>
      </c>
      <c r="B840" s="87" t="s">
        <v>1469</v>
      </c>
      <c r="C840" s="88">
        <f>IFERROR(VLOOKUP(A840,Sheet2!A:D,4,0),0)</f>
        <v>0</v>
      </c>
    </row>
    <row r="841" spans="1:3" ht="20.25" hidden="1" customHeight="1" x14ac:dyDescent="0.15">
      <c r="A841" s="86" t="s">
        <v>1470</v>
      </c>
      <c r="B841" s="87" t="s">
        <v>1471</v>
      </c>
      <c r="C841" s="88">
        <f>IFERROR(VLOOKUP(A841,Sheet2!A:D,4,0),0)</f>
        <v>0</v>
      </c>
    </row>
    <row r="842" spans="1:3" ht="20.25" hidden="1" customHeight="1" x14ac:dyDescent="0.15">
      <c r="A842" s="86" t="s">
        <v>1472</v>
      </c>
      <c r="B842" s="87" t="s">
        <v>1473</v>
      </c>
      <c r="C842" s="88">
        <f>IFERROR(VLOOKUP(A842,Sheet2!A:D,4,0),0)</f>
        <v>0</v>
      </c>
    </row>
    <row r="843" spans="1:3" ht="20.25" hidden="1" customHeight="1" x14ac:dyDescent="0.15">
      <c r="A843" s="86" t="s">
        <v>1474</v>
      </c>
      <c r="B843" s="87" t="s">
        <v>216</v>
      </c>
      <c r="C843" s="88">
        <f>IFERROR(VLOOKUP(A843,Sheet2!A:D,4,0),0)</f>
        <v>0</v>
      </c>
    </row>
    <row r="844" spans="1:3" ht="20.25" hidden="1" customHeight="1" x14ac:dyDescent="0.15">
      <c r="A844" s="86" t="s">
        <v>1475</v>
      </c>
      <c r="B844" s="87" t="s">
        <v>1476</v>
      </c>
      <c r="C844" s="88">
        <f>IFERROR(VLOOKUP(A844,Sheet2!A:D,4,0),0)</f>
        <v>0</v>
      </c>
    </row>
    <row r="845" spans="1:3" ht="20.25" hidden="1" customHeight="1" x14ac:dyDescent="0.15">
      <c r="A845" s="86" t="s">
        <v>1477</v>
      </c>
      <c r="B845" s="87" t="s">
        <v>135</v>
      </c>
      <c r="C845" s="88">
        <f>IFERROR(VLOOKUP(A845,Sheet2!A:D,4,0),0)</f>
        <v>0</v>
      </c>
    </row>
    <row r="846" spans="1:3" ht="20.25" hidden="1" customHeight="1" x14ac:dyDescent="0.15">
      <c r="A846" s="86" t="s">
        <v>1478</v>
      </c>
      <c r="B846" s="87" t="s">
        <v>1479</v>
      </c>
      <c r="C846" s="88">
        <f>IFERROR(VLOOKUP(A846,Sheet2!A:D,4,0),0)</f>
        <v>0</v>
      </c>
    </row>
    <row r="847" spans="1:3" ht="20.25" hidden="1" customHeight="1" x14ac:dyDescent="0.15">
      <c r="A847" s="84" t="s">
        <v>1480</v>
      </c>
      <c r="B847" s="85" t="s">
        <v>1481</v>
      </c>
      <c r="C847" s="83">
        <f>C848</f>
        <v>0</v>
      </c>
    </row>
    <row r="848" spans="1:3" ht="20.25" hidden="1" customHeight="1" x14ac:dyDescent="0.15">
      <c r="A848" s="86" t="s">
        <v>1482</v>
      </c>
      <c r="B848" s="87" t="s">
        <v>1483</v>
      </c>
      <c r="C848" s="88">
        <f>IFERROR(VLOOKUP(A848,Sheet2!A:D,4,0),0)</f>
        <v>0</v>
      </c>
    </row>
    <row r="849" spans="1:3" ht="20.25" customHeight="1" x14ac:dyDescent="0.15">
      <c r="A849" s="84" t="s">
        <v>1484</v>
      </c>
      <c r="B849" s="85" t="s">
        <v>26</v>
      </c>
      <c r="C849" s="83">
        <f>C850+C861+C863+C866+C868+C870</f>
        <v>131</v>
      </c>
    </row>
    <row r="850" spans="1:3" ht="20.25" customHeight="1" x14ac:dyDescent="0.15">
      <c r="A850" s="84" t="s">
        <v>1485</v>
      </c>
      <c r="B850" s="85" t="s">
        <v>1486</v>
      </c>
      <c r="C850" s="83">
        <f>SUM(C851:C860)</f>
        <v>31</v>
      </c>
    </row>
    <row r="851" spans="1:3" ht="20.25" hidden="1" customHeight="1" x14ac:dyDescent="0.15">
      <c r="A851" s="86" t="s">
        <v>1487</v>
      </c>
      <c r="B851" s="87" t="s">
        <v>117</v>
      </c>
      <c r="C851" s="88">
        <f>IFERROR(VLOOKUP(A851,Sheet2!A:D,4,0),0)</f>
        <v>0</v>
      </c>
    </row>
    <row r="852" spans="1:3" ht="20.25" hidden="1" customHeight="1" x14ac:dyDescent="0.15">
      <c r="A852" s="86" t="s">
        <v>1488</v>
      </c>
      <c r="B852" s="87" t="s">
        <v>119</v>
      </c>
      <c r="C852" s="88">
        <f>IFERROR(VLOOKUP(A852,Sheet2!A:D,4,0),0)</f>
        <v>0</v>
      </c>
    </row>
    <row r="853" spans="1:3" ht="20.25" hidden="1" customHeight="1" x14ac:dyDescent="0.15">
      <c r="A853" s="86" t="s">
        <v>1489</v>
      </c>
      <c r="B853" s="87" t="s">
        <v>121</v>
      </c>
      <c r="C853" s="88">
        <f>IFERROR(VLOOKUP(A853,Sheet2!A:D,4,0),0)</f>
        <v>0</v>
      </c>
    </row>
    <row r="854" spans="1:3" ht="20.25" hidden="1" customHeight="1" x14ac:dyDescent="0.15">
      <c r="A854" s="86" t="s">
        <v>1490</v>
      </c>
      <c r="B854" s="87" t="s">
        <v>1491</v>
      </c>
      <c r="C854" s="88">
        <f>IFERROR(VLOOKUP(A854,Sheet2!A:D,4,0),0)</f>
        <v>0</v>
      </c>
    </row>
    <row r="855" spans="1:3" ht="20.25" hidden="1" customHeight="1" x14ac:dyDescent="0.15">
      <c r="A855" s="86" t="s">
        <v>1492</v>
      </c>
      <c r="B855" s="87" t="s">
        <v>1493</v>
      </c>
      <c r="C855" s="88">
        <f>IFERROR(VLOOKUP(A855,Sheet2!A:D,4,0),0)</f>
        <v>0</v>
      </c>
    </row>
    <row r="856" spans="1:3" ht="20.25" hidden="1" customHeight="1" x14ac:dyDescent="0.15">
      <c r="A856" s="86" t="s">
        <v>1494</v>
      </c>
      <c r="B856" s="87" t="s">
        <v>1495</v>
      </c>
      <c r="C856" s="88">
        <f>IFERROR(VLOOKUP(A856,Sheet2!A:D,4,0),0)</f>
        <v>0</v>
      </c>
    </row>
    <row r="857" spans="1:3" ht="20.25" hidden="1" customHeight="1" x14ac:dyDescent="0.15">
      <c r="A857" s="86" t="s">
        <v>1496</v>
      </c>
      <c r="B857" s="87" t="s">
        <v>1497</v>
      </c>
      <c r="C857" s="88">
        <f>IFERROR(VLOOKUP(A857,Sheet2!A:D,4,0),0)</f>
        <v>0</v>
      </c>
    </row>
    <row r="858" spans="1:3" ht="20.25" hidden="1" customHeight="1" x14ac:dyDescent="0.15">
      <c r="A858" s="86" t="s">
        <v>1498</v>
      </c>
      <c r="B858" s="87" t="s">
        <v>1499</v>
      </c>
      <c r="C858" s="88">
        <f>IFERROR(VLOOKUP(A858,Sheet2!A:D,4,0),0)</f>
        <v>0</v>
      </c>
    </row>
    <row r="859" spans="1:3" ht="20.25" hidden="1" customHeight="1" x14ac:dyDescent="0.15">
      <c r="A859" s="86" t="s">
        <v>1500</v>
      </c>
      <c r="B859" s="87" t="s">
        <v>1501</v>
      </c>
      <c r="C859" s="88">
        <f>IFERROR(VLOOKUP(A859,Sheet2!A:D,4,0),0)</f>
        <v>0</v>
      </c>
    </row>
    <row r="860" spans="1:3" ht="20.25" customHeight="1" x14ac:dyDescent="0.15">
      <c r="A860" s="86" t="s">
        <v>1502</v>
      </c>
      <c r="B860" s="87" t="s">
        <v>1503</v>
      </c>
      <c r="C860" s="88">
        <f>IFERROR(VLOOKUP(A860,Sheet2!A:D,4,0),0)</f>
        <v>31</v>
      </c>
    </row>
    <row r="861" spans="1:3" ht="20.25" hidden="1" customHeight="1" x14ac:dyDescent="0.15">
      <c r="A861" s="84" t="s">
        <v>1504</v>
      </c>
      <c r="B861" s="85" t="s">
        <v>1505</v>
      </c>
      <c r="C861" s="83">
        <f>C862</f>
        <v>0</v>
      </c>
    </row>
    <row r="862" spans="1:3" ht="20.25" hidden="1" customHeight="1" x14ac:dyDescent="0.15">
      <c r="A862" s="86" t="s">
        <v>1506</v>
      </c>
      <c r="B862" s="87" t="s">
        <v>1507</v>
      </c>
      <c r="C862" s="88">
        <f>IFERROR(VLOOKUP(A862,Sheet2!A:D,4,0),0)</f>
        <v>0</v>
      </c>
    </row>
    <row r="863" spans="1:3" ht="20.25" hidden="1" customHeight="1" x14ac:dyDescent="0.15">
      <c r="A863" s="84" t="s">
        <v>1508</v>
      </c>
      <c r="B863" s="85" t="s">
        <v>1509</v>
      </c>
      <c r="C863" s="83">
        <f>C864+C865</f>
        <v>0</v>
      </c>
    </row>
    <row r="864" spans="1:3" ht="20.25" hidden="1" customHeight="1" x14ac:dyDescent="0.15">
      <c r="A864" s="86" t="s">
        <v>1510</v>
      </c>
      <c r="B864" s="87" t="s">
        <v>1511</v>
      </c>
      <c r="C864" s="88">
        <f>IFERROR(VLOOKUP(A864,Sheet2!A:D,4,0),0)</f>
        <v>0</v>
      </c>
    </row>
    <row r="865" spans="1:3" ht="20.25" hidden="1" customHeight="1" x14ac:dyDescent="0.15">
      <c r="A865" s="86" t="s">
        <v>1512</v>
      </c>
      <c r="B865" s="87" t="s">
        <v>1513</v>
      </c>
      <c r="C865" s="88">
        <f>IFERROR(VLOOKUP(A865,Sheet2!A:D,4,0),0)</f>
        <v>0</v>
      </c>
    </row>
    <row r="866" spans="1:3" ht="20.25" hidden="1" customHeight="1" x14ac:dyDescent="0.15">
      <c r="A866" s="84" t="s">
        <v>1514</v>
      </c>
      <c r="B866" s="85" t="s">
        <v>1515</v>
      </c>
      <c r="C866" s="83">
        <f>C867</f>
        <v>0</v>
      </c>
    </row>
    <row r="867" spans="1:3" ht="20.25" hidden="1" customHeight="1" x14ac:dyDescent="0.15">
      <c r="A867" s="86" t="s">
        <v>1516</v>
      </c>
      <c r="B867" s="87" t="s">
        <v>1517</v>
      </c>
      <c r="C867" s="88">
        <f>IFERROR(VLOOKUP(A867,Sheet2!A:D,4,0),0)</f>
        <v>0</v>
      </c>
    </row>
    <row r="868" spans="1:3" ht="20.25" hidden="1" customHeight="1" x14ac:dyDescent="0.15">
      <c r="A868" s="84" t="s">
        <v>1518</v>
      </c>
      <c r="B868" s="85" t="s">
        <v>1519</v>
      </c>
      <c r="C868" s="83">
        <f>C869</f>
        <v>0</v>
      </c>
    </row>
    <row r="869" spans="1:3" ht="20.25" hidden="1" customHeight="1" x14ac:dyDescent="0.15">
      <c r="A869" s="86" t="s">
        <v>1520</v>
      </c>
      <c r="B869" s="87" t="s">
        <v>1521</v>
      </c>
      <c r="C869" s="88">
        <f>IFERROR(VLOOKUP(A869,Sheet2!A:D,4,0),0)</f>
        <v>0</v>
      </c>
    </row>
    <row r="870" spans="1:3" ht="20.25" customHeight="1" x14ac:dyDescent="0.15">
      <c r="A870" s="84" t="s">
        <v>1522</v>
      </c>
      <c r="B870" s="85" t="s">
        <v>1523</v>
      </c>
      <c r="C870" s="83">
        <f>C871</f>
        <v>100</v>
      </c>
    </row>
    <row r="871" spans="1:3" ht="20.25" customHeight="1" x14ac:dyDescent="0.15">
      <c r="A871" s="86" t="s">
        <v>1524</v>
      </c>
      <c r="B871" s="87" t="s">
        <v>1525</v>
      </c>
      <c r="C871" s="88">
        <f>IFERROR(VLOOKUP(A871,Sheet2!A:D,4,0),0)</f>
        <v>100</v>
      </c>
    </row>
    <row r="872" spans="1:3" ht="20.25" customHeight="1" x14ac:dyDescent="0.15">
      <c r="A872" s="84" t="s">
        <v>1526</v>
      </c>
      <c r="B872" s="85" t="s">
        <v>28</v>
      </c>
      <c r="C872" s="83">
        <f>C873+C899+C922+C950+C957+C963+C969+C972</f>
        <v>1331</v>
      </c>
    </row>
    <row r="873" spans="1:3" ht="20.25" customHeight="1" x14ac:dyDescent="0.15">
      <c r="A873" s="84" t="s">
        <v>1527</v>
      </c>
      <c r="B873" s="85" t="s">
        <v>1528</v>
      </c>
      <c r="C873" s="83">
        <f>SUM(C874:C898)</f>
        <v>403</v>
      </c>
    </row>
    <row r="874" spans="1:3" ht="20.25" hidden="1" customHeight="1" x14ac:dyDescent="0.15">
      <c r="A874" s="86" t="s">
        <v>1529</v>
      </c>
      <c r="B874" s="87" t="s">
        <v>117</v>
      </c>
      <c r="C874" s="88">
        <f>IFERROR(VLOOKUP(A874,Sheet2!A:D,4,0),0)</f>
        <v>0</v>
      </c>
    </row>
    <row r="875" spans="1:3" ht="20.25" hidden="1" customHeight="1" x14ac:dyDescent="0.15">
      <c r="A875" s="86" t="s">
        <v>1530</v>
      </c>
      <c r="B875" s="87" t="s">
        <v>119</v>
      </c>
      <c r="C875" s="88">
        <f>IFERROR(VLOOKUP(A875,Sheet2!A:D,4,0),0)</f>
        <v>0</v>
      </c>
    </row>
    <row r="876" spans="1:3" ht="20.25" hidden="1" customHeight="1" x14ac:dyDescent="0.15">
      <c r="A876" s="86" t="s">
        <v>1531</v>
      </c>
      <c r="B876" s="87" t="s">
        <v>121</v>
      </c>
      <c r="C876" s="88">
        <f>IFERROR(VLOOKUP(A876,Sheet2!A:D,4,0),0)</f>
        <v>0</v>
      </c>
    </row>
    <row r="877" spans="1:3" ht="20.25" hidden="1" customHeight="1" x14ac:dyDescent="0.15">
      <c r="A877" s="86" t="s">
        <v>1532</v>
      </c>
      <c r="B877" s="87" t="s">
        <v>135</v>
      </c>
      <c r="C877" s="88">
        <f>IFERROR(VLOOKUP(A877,Sheet2!A:D,4,0),0)</f>
        <v>0</v>
      </c>
    </row>
    <row r="878" spans="1:3" ht="20.25" hidden="1" customHeight="1" x14ac:dyDescent="0.15">
      <c r="A878" s="86" t="s">
        <v>1533</v>
      </c>
      <c r="B878" s="87" t="s">
        <v>1534</v>
      </c>
      <c r="C878" s="88">
        <f>IFERROR(VLOOKUP(A878,Sheet2!A:D,4,0),0)</f>
        <v>0</v>
      </c>
    </row>
    <row r="879" spans="1:3" ht="20.25" hidden="1" customHeight="1" x14ac:dyDescent="0.15">
      <c r="A879" s="86" t="s">
        <v>1535</v>
      </c>
      <c r="B879" s="87" t="s">
        <v>1536</v>
      </c>
      <c r="C879" s="88">
        <f>IFERROR(VLOOKUP(A879,Sheet2!A:D,4,0),0)</f>
        <v>0</v>
      </c>
    </row>
    <row r="880" spans="1:3" ht="20.25" hidden="1" customHeight="1" x14ac:dyDescent="0.15">
      <c r="A880" s="86" t="s">
        <v>1537</v>
      </c>
      <c r="B880" s="87" t="s">
        <v>1538</v>
      </c>
      <c r="C880" s="88">
        <f>IFERROR(VLOOKUP(A880,Sheet2!A:D,4,0),0)</f>
        <v>0</v>
      </c>
    </row>
    <row r="881" spans="1:3" ht="20.25" hidden="1" customHeight="1" x14ac:dyDescent="0.15">
      <c r="A881" s="86" t="s">
        <v>1539</v>
      </c>
      <c r="B881" s="87" t="s">
        <v>1540</v>
      </c>
      <c r="C881" s="88">
        <f>IFERROR(VLOOKUP(A881,Sheet2!A:D,4,0),0)</f>
        <v>0</v>
      </c>
    </row>
    <row r="882" spans="1:3" ht="20.25" hidden="1" customHeight="1" x14ac:dyDescent="0.15">
      <c r="A882" s="86" t="s">
        <v>1541</v>
      </c>
      <c r="B882" s="87" t="s">
        <v>1542</v>
      </c>
      <c r="C882" s="88">
        <f>IFERROR(VLOOKUP(A882,Sheet2!A:D,4,0),0)</f>
        <v>0</v>
      </c>
    </row>
    <row r="883" spans="1:3" ht="20.25" hidden="1" customHeight="1" x14ac:dyDescent="0.15">
      <c r="A883" s="86" t="s">
        <v>1543</v>
      </c>
      <c r="B883" s="87" t="s">
        <v>1544</v>
      </c>
      <c r="C883" s="88">
        <f>IFERROR(VLOOKUP(A883,Sheet2!A:D,4,0),0)</f>
        <v>0</v>
      </c>
    </row>
    <row r="884" spans="1:3" ht="20.25" hidden="1" customHeight="1" x14ac:dyDescent="0.15">
      <c r="A884" s="86" t="s">
        <v>1545</v>
      </c>
      <c r="B884" s="87" t="s">
        <v>1546</v>
      </c>
      <c r="C884" s="88">
        <f>IFERROR(VLOOKUP(A884,Sheet2!A:D,4,0),0)</f>
        <v>0</v>
      </c>
    </row>
    <row r="885" spans="1:3" ht="20.25" hidden="1" customHeight="1" x14ac:dyDescent="0.15">
      <c r="A885" s="86" t="s">
        <v>1547</v>
      </c>
      <c r="B885" s="87" t="s">
        <v>1548</v>
      </c>
      <c r="C885" s="88">
        <f>IFERROR(VLOOKUP(A885,Sheet2!A:D,4,0),0)</f>
        <v>0</v>
      </c>
    </row>
    <row r="886" spans="1:3" ht="20.25" hidden="1" customHeight="1" x14ac:dyDescent="0.15">
      <c r="A886" s="86" t="s">
        <v>1549</v>
      </c>
      <c r="B886" s="87" t="s">
        <v>1550</v>
      </c>
      <c r="C886" s="88">
        <f>IFERROR(VLOOKUP(A886,Sheet2!A:D,4,0),0)</f>
        <v>0</v>
      </c>
    </row>
    <row r="887" spans="1:3" ht="20.25" hidden="1" customHeight="1" x14ac:dyDescent="0.15">
      <c r="A887" s="86" t="s">
        <v>1551</v>
      </c>
      <c r="B887" s="87" t="s">
        <v>1552</v>
      </c>
      <c r="C887" s="88">
        <f>IFERROR(VLOOKUP(A887,Sheet2!A:D,4,0),0)</f>
        <v>0</v>
      </c>
    </row>
    <row r="888" spans="1:3" ht="20.25" hidden="1" customHeight="1" x14ac:dyDescent="0.15">
      <c r="A888" s="86" t="s">
        <v>1553</v>
      </c>
      <c r="B888" s="87" t="s">
        <v>1554</v>
      </c>
      <c r="C888" s="88">
        <f>IFERROR(VLOOKUP(A888,Sheet2!A:D,4,0),0)</f>
        <v>0</v>
      </c>
    </row>
    <row r="889" spans="1:3" ht="20.25" hidden="1" customHeight="1" x14ac:dyDescent="0.15">
      <c r="A889" s="86" t="s">
        <v>1555</v>
      </c>
      <c r="B889" s="87" t="s">
        <v>1556</v>
      </c>
      <c r="C889" s="88">
        <f>IFERROR(VLOOKUP(A889,Sheet2!A:D,4,0),0)</f>
        <v>0</v>
      </c>
    </row>
    <row r="890" spans="1:3" ht="20.25" hidden="1" customHeight="1" x14ac:dyDescent="0.15">
      <c r="A890" s="86" t="s">
        <v>1557</v>
      </c>
      <c r="B890" s="87" t="s">
        <v>1558</v>
      </c>
      <c r="C890" s="88">
        <f>IFERROR(VLOOKUP(A890,Sheet2!A:D,4,0),0)</f>
        <v>0</v>
      </c>
    </row>
    <row r="891" spans="1:3" ht="20.25" hidden="1" customHeight="1" x14ac:dyDescent="0.15">
      <c r="A891" s="86" t="s">
        <v>1559</v>
      </c>
      <c r="B891" s="87" t="s">
        <v>1560</v>
      </c>
      <c r="C891" s="88">
        <f>IFERROR(VLOOKUP(A891,Sheet2!A:D,4,0),0)</f>
        <v>0</v>
      </c>
    </row>
    <row r="892" spans="1:3" ht="20.25" customHeight="1" x14ac:dyDescent="0.15">
      <c r="A892" s="86" t="s">
        <v>1561</v>
      </c>
      <c r="B892" s="87" t="s">
        <v>1562</v>
      </c>
      <c r="C892" s="88">
        <f>IFERROR(VLOOKUP(A892,Sheet2!A:D,4,0),0)</f>
        <v>113</v>
      </c>
    </row>
    <row r="893" spans="1:3" ht="20.25" hidden="1" customHeight="1" x14ac:dyDescent="0.15">
      <c r="A893" s="86" t="s">
        <v>1563</v>
      </c>
      <c r="B893" s="87" t="s">
        <v>2382</v>
      </c>
      <c r="C893" s="88">
        <f>IFERROR(VLOOKUP(A893,Sheet2!A:D,4,0),0)</f>
        <v>0</v>
      </c>
    </row>
    <row r="894" spans="1:3" ht="20.25" hidden="1" customHeight="1" x14ac:dyDescent="0.15">
      <c r="A894" s="86" t="s">
        <v>1564</v>
      </c>
      <c r="B894" s="87" t="s">
        <v>2383</v>
      </c>
      <c r="C894" s="88">
        <f>IFERROR(VLOOKUP(A894,Sheet2!A:D,4,0),0)</f>
        <v>0</v>
      </c>
    </row>
    <row r="895" spans="1:3" ht="20.25" hidden="1" customHeight="1" x14ac:dyDescent="0.15">
      <c r="A895" s="86" t="s">
        <v>1565</v>
      </c>
      <c r="B895" s="87" t="s">
        <v>2384</v>
      </c>
      <c r="C895" s="88">
        <f>IFERROR(VLOOKUP(A895,Sheet2!A:D,4,0),0)</f>
        <v>0</v>
      </c>
    </row>
    <row r="896" spans="1:3" ht="20.25" hidden="1" customHeight="1" x14ac:dyDescent="0.15">
      <c r="A896" s="86" t="s">
        <v>1566</v>
      </c>
      <c r="B896" s="87" t="s">
        <v>1567</v>
      </c>
      <c r="C896" s="88">
        <f>IFERROR(VLOOKUP(A896,Sheet2!A:D,4,0),0)</f>
        <v>0</v>
      </c>
    </row>
    <row r="897" spans="1:3" ht="20.25" hidden="1" customHeight="1" x14ac:dyDescent="0.15">
      <c r="A897" s="86" t="s">
        <v>1568</v>
      </c>
      <c r="B897" s="87" t="s">
        <v>2385</v>
      </c>
      <c r="C897" s="88">
        <f>IFERROR(VLOOKUP(A897,Sheet2!A:D,4,0),0)</f>
        <v>0</v>
      </c>
    </row>
    <row r="898" spans="1:3" ht="20.25" customHeight="1" x14ac:dyDescent="0.15">
      <c r="A898" s="86" t="s">
        <v>1569</v>
      </c>
      <c r="B898" s="87" t="s">
        <v>1570</v>
      </c>
      <c r="C898" s="88">
        <f>IFERROR(VLOOKUP(A898,Sheet2!A:D,4,0),0)</f>
        <v>290</v>
      </c>
    </row>
    <row r="899" spans="1:3" ht="20.25" customHeight="1" x14ac:dyDescent="0.15">
      <c r="A899" s="84" t="s">
        <v>1571</v>
      </c>
      <c r="B899" s="85" t="s">
        <v>1572</v>
      </c>
      <c r="C899" s="83">
        <f>SUM(C900:C921)</f>
        <v>35</v>
      </c>
    </row>
    <row r="900" spans="1:3" ht="20.25" hidden="1" customHeight="1" x14ac:dyDescent="0.15">
      <c r="A900" s="86" t="s">
        <v>1573</v>
      </c>
      <c r="B900" s="87" t="s">
        <v>117</v>
      </c>
      <c r="C900" s="88">
        <f>IFERROR(VLOOKUP(A900,Sheet2!A:D,4,0),0)</f>
        <v>0</v>
      </c>
    </row>
    <row r="901" spans="1:3" ht="20.25" hidden="1" customHeight="1" x14ac:dyDescent="0.15">
      <c r="A901" s="86" t="s">
        <v>1574</v>
      </c>
      <c r="B901" s="87" t="s">
        <v>119</v>
      </c>
      <c r="C901" s="88">
        <f>IFERROR(VLOOKUP(A901,Sheet2!A:D,4,0),0)</f>
        <v>0</v>
      </c>
    </row>
    <row r="902" spans="1:3" ht="20.25" hidden="1" customHeight="1" x14ac:dyDescent="0.15">
      <c r="A902" s="86" t="s">
        <v>1575</v>
      </c>
      <c r="B902" s="87" t="s">
        <v>121</v>
      </c>
      <c r="C902" s="88">
        <f>IFERROR(VLOOKUP(A902,Sheet2!A:D,4,0),0)</f>
        <v>0</v>
      </c>
    </row>
    <row r="903" spans="1:3" ht="20.25" hidden="1" customHeight="1" x14ac:dyDescent="0.15">
      <c r="A903" s="86" t="s">
        <v>1576</v>
      </c>
      <c r="B903" s="87" t="s">
        <v>1577</v>
      </c>
      <c r="C903" s="88">
        <f>IFERROR(VLOOKUP(A903,Sheet2!A:D,4,0),0)</f>
        <v>0</v>
      </c>
    </row>
    <row r="904" spans="1:3" ht="20.25" hidden="1" customHeight="1" x14ac:dyDescent="0.15">
      <c r="A904" s="86" t="s">
        <v>1578</v>
      </c>
      <c r="B904" s="87" t="s">
        <v>1579</v>
      </c>
      <c r="C904" s="88">
        <f>IFERROR(VLOOKUP(A904,Sheet2!A:D,4,0),0)</f>
        <v>0</v>
      </c>
    </row>
    <row r="905" spans="1:3" ht="20.25" hidden="1" customHeight="1" x14ac:dyDescent="0.15">
      <c r="A905" s="86" t="s">
        <v>1580</v>
      </c>
      <c r="B905" s="87" t="s">
        <v>1581</v>
      </c>
      <c r="C905" s="88">
        <f>IFERROR(VLOOKUP(A905,Sheet2!A:D,4,0),0)</f>
        <v>0</v>
      </c>
    </row>
    <row r="906" spans="1:3" ht="20.25" hidden="1" customHeight="1" x14ac:dyDescent="0.15">
      <c r="A906" s="86" t="s">
        <v>1582</v>
      </c>
      <c r="B906" s="87" t="s">
        <v>1583</v>
      </c>
      <c r="C906" s="88">
        <f>IFERROR(VLOOKUP(A906,Sheet2!A:D,4,0),0)</f>
        <v>0</v>
      </c>
    </row>
    <row r="907" spans="1:3" ht="20.25" customHeight="1" x14ac:dyDescent="0.15">
      <c r="A907" s="86" t="s">
        <v>1584</v>
      </c>
      <c r="B907" s="87" t="s">
        <v>1585</v>
      </c>
      <c r="C907" s="88">
        <f>IFERROR(VLOOKUP(A907,Sheet2!A:D,4,0),0)</f>
        <v>35</v>
      </c>
    </row>
    <row r="908" spans="1:3" ht="20.25" hidden="1" customHeight="1" x14ac:dyDescent="0.15">
      <c r="A908" s="86" t="s">
        <v>1586</v>
      </c>
      <c r="B908" s="87" t="s">
        <v>1587</v>
      </c>
      <c r="C908" s="88">
        <f>IFERROR(VLOOKUP(A908,Sheet2!A:D,4,0),0)</f>
        <v>0</v>
      </c>
    </row>
    <row r="909" spans="1:3" ht="20.25" hidden="1" customHeight="1" x14ac:dyDescent="0.15">
      <c r="A909" s="86" t="s">
        <v>1588</v>
      </c>
      <c r="B909" s="87" t="s">
        <v>1589</v>
      </c>
      <c r="C909" s="88">
        <f>IFERROR(VLOOKUP(A909,Sheet2!A:D,4,0),0)</f>
        <v>0</v>
      </c>
    </row>
    <row r="910" spans="1:3" ht="20.25" hidden="1" customHeight="1" x14ac:dyDescent="0.15">
      <c r="A910" s="86" t="s">
        <v>1590</v>
      </c>
      <c r="B910" s="87" t="s">
        <v>1591</v>
      </c>
      <c r="C910" s="88">
        <f>IFERROR(VLOOKUP(A910,Sheet2!A:D,4,0),0)</f>
        <v>0</v>
      </c>
    </row>
    <row r="911" spans="1:3" ht="20.25" hidden="1" customHeight="1" x14ac:dyDescent="0.15">
      <c r="A911" s="86" t="s">
        <v>1592</v>
      </c>
      <c r="B911" s="87" t="s">
        <v>1593</v>
      </c>
      <c r="C911" s="88">
        <f>IFERROR(VLOOKUP(A911,Sheet2!A:D,4,0),0)</f>
        <v>0</v>
      </c>
    </row>
    <row r="912" spans="1:3" ht="20.25" hidden="1" customHeight="1" x14ac:dyDescent="0.15">
      <c r="A912" s="86" t="s">
        <v>1594</v>
      </c>
      <c r="B912" s="87" t="s">
        <v>1595</v>
      </c>
      <c r="C912" s="88">
        <f>IFERROR(VLOOKUP(A912,Sheet2!A:D,4,0),0)</f>
        <v>0</v>
      </c>
    </row>
    <row r="913" spans="1:3" ht="20.25" hidden="1" customHeight="1" x14ac:dyDescent="0.15">
      <c r="A913" s="86" t="s">
        <v>1596</v>
      </c>
      <c r="B913" s="87" t="s">
        <v>1597</v>
      </c>
      <c r="C913" s="88">
        <f>IFERROR(VLOOKUP(A913,Sheet2!A:D,4,0),0)</f>
        <v>0</v>
      </c>
    </row>
    <row r="914" spans="1:3" ht="20.25" hidden="1" customHeight="1" x14ac:dyDescent="0.15">
      <c r="A914" s="86" t="s">
        <v>1598</v>
      </c>
      <c r="B914" s="87" t="s">
        <v>1599</v>
      </c>
      <c r="C914" s="88">
        <f>IFERROR(VLOOKUP(A914,Sheet2!A:D,4,0),0)</f>
        <v>0</v>
      </c>
    </row>
    <row r="915" spans="1:3" ht="20.25" hidden="1" customHeight="1" x14ac:dyDescent="0.15">
      <c r="A915" s="86" t="s">
        <v>1600</v>
      </c>
      <c r="B915" s="87" t="s">
        <v>1601</v>
      </c>
      <c r="C915" s="88">
        <f>IFERROR(VLOOKUP(A915,Sheet2!A:D,4,0),0)</f>
        <v>0</v>
      </c>
    </row>
    <row r="916" spans="1:3" ht="20.25" hidden="1" customHeight="1" x14ac:dyDescent="0.15">
      <c r="A916" s="86" t="s">
        <v>1602</v>
      </c>
      <c r="B916" s="87" t="s">
        <v>1603</v>
      </c>
      <c r="C916" s="88">
        <f>IFERROR(VLOOKUP(A916,Sheet2!A:D,4,0),0)</f>
        <v>0</v>
      </c>
    </row>
    <row r="917" spans="1:3" ht="20.25" hidden="1" customHeight="1" x14ac:dyDescent="0.15">
      <c r="A917" s="86" t="s">
        <v>1604</v>
      </c>
      <c r="B917" s="87" t="s">
        <v>1605</v>
      </c>
      <c r="C917" s="88">
        <f>IFERROR(VLOOKUP(A917,Sheet2!A:D,4,0),0)</f>
        <v>0</v>
      </c>
    </row>
    <row r="918" spans="1:3" ht="20.25" hidden="1" customHeight="1" x14ac:dyDescent="0.15">
      <c r="A918" s="86" t="s">
        <v>1606</v>
      </c>
      <c r="B918" s="87" t="s">
        <v>1607</v>
      </c>
      <c r="C918" s="88">
        <f>IFERROR(VLOOKUP(A918,Sheet2!A:D,4,0),0)</f>
        <v>0</v>
      </c>
    </row>
    <row r="919" spans="1:3" ht="20.25" hidden="1" customHeight="1" x14ac:dyDescent="0.15">
      <c r="A919" s="86" t="s">
        <v>1608</v>
      </c>
      <c r="B919" s="87" t="s">
        <v>1546</v>
      </c>
      <c r="C919" s="88">
        <f>IFERROR(VLOOKUP(A919,Sheet2!A:D,4,0),0)</f>
        <v>0</v>
      </c>
    </row>
    <row r="920" spans="1:3" ht="20.25" hidden="1" customHeight="1" x14ac:dyDescent="0.15">
      <c r="A920" s="86" t="s">
        <v>2479</v>
      </c>
      <c r="B920" s="87" t="s">
        <v>2480</v>
      </c>
      <c r="C920" s="88"/>
    </row>
    <row r="921" spans="1:3" ht="20.25" hidden="1" customHeight="1" x14ac:dyDescent="0.15">
      <c r="A921" s="86" t="s">
        <v>1609</v>
      </c>
      <c r="B921" s="87" t="s">
        <v>1610</v>
      </c>
      <c r="C921" s="88">
        <f>IFERROR(VLOOKUP(A921,Sheet2!A:D,4,0),0)</f>
        <v>0</v>
      </c>
    </row>
    <row r="922" spans="1:3" ht="20.25" hidden="1" customHeight="1" x14ac:dyDescent="0.15">
      <c r="A922" s="84" t="s">
        <v>1611</v>
      </c>
      <c r="B922" s="85" t="s">
        <v>1612</v>
      </c>
      <c r="C922" s="83">
        <f>SUM(C923:C949)</f>
        <v>0</v>
      </c>
    </row>
    <row r="923" spans="1:3" ht="20.25" hidden="1" customHeight="1" x14ac:dyDescent="0.15">
      <c r="A923" s="86" t="s">
        <v>1613</v>
      </c>
      <c r="B923" s="87" t="s">
        <v>117</v>
      </c>
      <c r="C923" s="88">
        <f>IFERROR(VLOOKUP(A923,Sheet2!A:D,4,0),0)</f>
        <v>0</v>
      </c>
    </row>
    <row r="924" spans="1:3" ht="20.25" hidden="1" customHeight="1" x14ac:dyDescent="0.15">
      <c r="A924" s="86" t="s">
        <v>1614</v>
      </c>
      <c r="B924" s="87" t="s">
        <v>119</v>
      </c>
      <c r="C924" s="88">
        <f>IFERROR(VLOOKUP(A924,Sheet2!A:D,4,0),0)</f>
        <v>0</v>
      </c>
    </row>
    <row r="925" spans="1:3" ht="20.25" hidden="1" customHeight="1" x14ac:dyDescent="0.15">
      <c r="A925" s="86" t="s">
        <v>1615</v>
      </c>
      <c r="B925" s="87" t="s">
        <v>121</v>
      </c>
      <c r="C925" s="88">
        <f>IFERROR(VLOOKUP(A925,Sheet2!A:D,4,0),0)</f>
        <v>0</v>
      </c>
    </row>
    <row r="926" spans="1:3" ht="20.25" hidden="1" customHeight="1" x14ac:dyDescent="0.15">
      <c r="A926" s="86" t="s">
        <v>1616</v>
      </c>
      <c r="B926" s="87" t="s">
        <v>1617</v>
      </c>
      <c r="C926" s="88">
        <f>IFERROR(VLOOKUP(A926,Sheet2!A:D,4,0),0)</f>
        <v>0</v>
      </c>
    </row>
    <row r="927" spans="1:3" ht="20.25" hidden="1" customHeight="1" x14ac:dyDescent="0.15">
      <c r="A927" s="86" t="s">
        <v>1618</v>
      </c>
      <c r="B927" s="87" t="s">
        <v>1619</v>
      </c>
      <c r="C927" s="88">
        <f>IFERROR(VLOOKUP(A927,Sheet2!A:D,4,0),0)</f>
        <v>0</v>
      </c>
    </row>
    <row r="928" spans="1:3" ht="20.25" hidden="1" customHeight="1" x14ac:dyDescent="0.15">
      <c r="A928" s="86" t="s">
        <v>1620</v>
      </c>
      <c r="B928" s="87" t="s">
        <v>1621</v>
      </c>
      <c r="C928" s="88">
        <f>IFERROR(VLOOKUP(A928,Sheet2!A:D,4,0),0)</f>
        <v>0</v>
      </c>
    </row>
    <row r="929" spans="1:3" ht="20.25" hidden="1" customHeight="1" x14ac:dyDescent="0.15">
      <c r="A929" s="86" t="s">
        <v>1622</v>
      </c>
      <c r="B929" s="87" t="s">
        <v>1623</v>
      </c>
      <c r="C929" s="88">
        <f>IFERROR(VLOOKUP(A929,Sheet2!A:D,4,0),0)</f>
        <v>0</v>
      </c>
    </row>
    <row r="930" spans="1:3" ht="20.25" hidden="1" customHeight="1" x14ac:dyDescent="0.15">
      <c r="A930" s="86" t="s">
        <v>1624</v>
      </c>
      <c r="B930" s="87" t="s">
        <v>1625</v>
      </c>
      <c r="C930" s="88">
        <f>IFERROR(VLOOKUP(A930,Sheet2!A:D,4,0),0)</f>
        <v>0</v>
      </c>
    </row>
    <row r="931" spans="1:3" ht="20.25" hidden="1" customHeight="1" x14ac:dyDescent="0.15">
      <c r="A931" s="86" t="s">
        <v>1626</v>
      </c>
      <c r="B931" s="87" t="s">
        <v>1627</v>
      </c>
      <c r="C931" s="88">
        <f>IFERROR(VLOOKUP(A931,Sheet2!A:D,4,0),0)</f>
        <v>0</v>
      </c>
    </row>
    <row r="932" spans="1:3" ht="20.25" hidden="1" customHeight="1" x14ac:dyDescent="0.15">
      <c r="A932" s="86" t="s">
        <v>1628</v>
      </c>
      <c r="B932" s="87" t="s">
        <v>1629</v>
      </c>
      <c r="C932" s="88">
        <f>IFERROR(VLOOKUP(A932,Sheet2!A:D,4,0),0)</f>
        <v>0</v>
      </c>
    </row>
    <row r="933" spans="1:3" ht="20.25" hidden="1" customHeight="1" x14ac:dyDescent="0.15">
      <c r="A933" s="86" t="s">
        <v>1630</v>
      </c>
      <c r="B933" s="87" t="s">
        <v>1631</v>
      </c>
      <c r="C933" s="88">
        <f>IFERROR(VLOOKUP(A933,Sheet2!A:D,4,0),0)</f>
        <v>0</v>
      </c>
    </row>
    <row r="934" spans="1:3" ht="20.25" hidden="1" customHeight="1" x14ac:dyDescent="0.15">
      <c r="A934" s="86" t="s">
        <v>1632</v>
      </c>
      <c r="B934" s="87" t="s">
        <v>1633</v>
      </c>
      <c r="C934" s="88">
        <f>IFERROR(VLOOKUP(A934,Sheet2!A:D,4,0),0)</f>
        <v>0</v>
      </c>
    </row>
    <row r="935" spans="1:3" ht="20.25" hidden="1" customHeight="1" x14ac:dyDescent="0.15">
      <c r="A935" s="86" t="s">
        <v>1634</v>
      </c>
      <c r="B935" s="87" t="s">
        <v>1635</v>
      </c>
      <c r="C935" s="88">
        <f>IFERROR(VLOOKUP(A935,Sheet2!A:D,4,0),0)</f>
        <v>0</v>
      </c>
    </row>
    <row r="936" spans="1:3" ht="20.25" hidden="1" customHeight="1" x14ac:dyDescent="0.15">
      <c r="A936" s="86" t="s">
        <v>1636</v>
      </c>
      <c r="B936" s="87" t="s">
        <v>1637</v>
      </c>
      <c r="C936" s="88">
        <f>IFERROR(VLOOKUP(A936,Sheet2!A:D,4,0),0)</f>
        <v>0</v>
      </c>
    </row>
    <row r="937" spans="1:3" ht="20.25" hidden="1" customHeight="1" x14ac:dyDescent="0.15">
      <c r="A937" s="86" t="s">
        <v>1638</v>
      </c>
      <c r="B937" s="87" t="s">
        <v>1639</v>
      </c>
      <c r="C937" s="88">
        <f>IFERROR(VLOOKUP(A937,Sheet2!A:D,4,0),0)</f>
        <v>0</v>
      </c>
    </row>
    <row r="938" spans="1:3" ht="20.25" hidden="1" customHeight="1" x14ac:dyDescent="0.15">
      <c r="A938" s="86" t="s">
        <v>1640</v>
      </c>
      <c r="B938" s="87" t="s">
        <v>1641</v>
      </c>
      <c r="C938" s="88">
        <f>IFERROR(VLOOKUP(A938,Sheet2!A:D,4,0),0)</f>
        <v>0</v>
      </c>
    </row>
    <row r="939" spans="1:3" ht="20.25" hidden="1" customHeight="1" x14ac:dyDescent="0.15">
      <c r="A939" s="86" t="s">
        <v>1642</v>
      </c>
      <c r="B939" s="87" t="s">
        <v>1643</v>
      </c>
      <c r="C939" s="88">
        <f>IFERROR(VLOOKUP(A939,Sheet2!A:D,4,0),0)</f>
        <v>0</v>
      </c>
    </row>
    <row r="940" spans="1:3" ht="20.25" hidden="1" customHeight="1" x14ac:dyDescent="0.15">
      <c r="A940" s="86" t="s">
        <v>1644</v>
      </c>
      <c r="B940" s="87" t="s">
        <v>1645</v>
      </c>
      <c r="C940" s="88">
        <f>IFERROR(VLOOKUP(A940,Sheet2!A:D,4,0),0)</f>
        <v>0</v>
      </c>
    </row>
    <row r="941" spans="1:3" ht="20.25" hidden="1" customHeight="1" x14ac:dyDescent="0.15">
      <c r="A941" s="86" t="s">
        <v>1646</v>
      </c>
      <c r="B941" s="87" t="s">
        <v>1647</v>
      </c>
      <c r="C941" s="88">
        <f>IFERROR(VLOOKUP(A941,Sheet2!A:D,4,0),0)</f>
        <v>0</v>
      </c>
    </row>
    <row r="942" spans="1:3" ht="20.25" hidden="1" customHeight="1" x14ac:dyDescent="0.15">
      <c r="A942" s="86" t="s">
        <v>1648</v>
      </c>
      <c r="B942" s="87" t="s">
        <v>1649</v>
      </c>
      <c r="C942" s="88">
        <f>IFERROR(VLOOKUP(A942,Sheet2!A:D,4,0),0)</f>
        <v>0</v>
      </c>
    </row>
    <row r="943" spans="1:3" ht="20.25" hidden="1" customHeight="1" x14ac:dyDescent="0.15">
      <c r="A943" s="86" t="s">
        <v>1650</v>
      </c>
      <c r="B943" s="87" t="s">
        <v>1651</v>
      </c>
      <c r="C943" s="88">
        <f>IFERROR(VLOOKUP(A943,Sheet2!A:D,4,0),0)</f>
        <v>0</v>
      </c>
    </row>
    <row r="944" spans="1:3" ht="20.25" hidden="1" customHeight="1" x14ac:dyDescent="0.15">
      <c r="A944" s="86" t="s">
        <v>1652</v>
      </c>
      <c r="B944" s="87" t="s">
        <v>1599</v>
      </c>
      <c r="C944" s="88">
        <f>IFERROR(VLOOKUP(A944,Sheet2!A:D,4,0),0)</f>
        <v>0</v>
      </c>
    </row>
    <row r="945" spans="1:3" ht="20.25" hidden="1" customHeight="1" x14ac:dyDescent="0.15">
      <c r="A945" s="86" t="s">
        <v>1653</v>
      </c>
      <c r="B945" s="87" t="s">
        <v>1654</v>
      </c>
      <c r="C945" s="88">
        <f>IFERROR(VLOOKUP(A945,Sheet2!A:D,4,0),0)</f>
        <v>0</v>
      </c>
    </row>
    <row r="946" spans="1:3" ht="20.25" hidden="1" customHeight="1" x14ac:dyDescent="0.15">
      <c r="A946" s="86" t="s">
        <v>1655</v>
      </c>
      <c r="B946" s="87" t="s">
        <v>2386</v>
      </c>
      <c r="C946" s="88">
        <f>IFERROR(VLOOKUP(A946,Sheet2!A:D,4,0),0)</f>
        <v>0</v>
      </c>
    </row>
    <row r="947" spans="1:3" ht="20.25" hidden="1" customHeight="1" x14ac:dyDescent="0.15">
      <c r="A947" s="86" t="s">
        <v>1656</v>
      </c>
      <c r="B947" s="87" t="s">
        <v>1657</v>
      </c>
      <c r="C947" s="88">
        <f>IFERROR(VLOOKUP(A947,Sheet2!A:D,4,0),0)</f>
        <v>0</v>
      </c>
    </row>
    <row r="948" spans="1:3" ht="20.25" hidden="1" customHeight="1" x14ac:dyDescent="0.15">
      <c r="A948" s="86" t="s">
        <v>1658</v>
      </c>
      <c r="B948" s="87" t="s">
        <v>1659</v>
      </c>
      <c r="C948" s="88">
        <f>IFERROR(VLOOKUP(A948,Sheet2!A:D,4,0),0)</f>
        <v>0</v>
      </c>
    </row>
    <row r="949" spans="1:3" ht="20.25" hidden="1" customHeight="1" x14ac:dyDescent="0.15">
      <c r="A949" s="86" t="s">
        <v>1660</v>
      </c>
      <c r="B949" s="87" t="s">
        <v>1661</v>
      </c>
      <c r="C949" s="88">
        <f>IFERROR(VLOOKUP(A949,Sheet2!A:D,4,0),0)</f>
        <v>0</v>
      </c>
    </row>
    <row r="950" spans="1:3" ht="20.25" hidden="1" customHeight="1" x14ac:dyDescent="0.15">
      <c r="A950" s="84" t="s">
        <v>1662</v>
      </c>
      <c r="B950" s="85" t="s">
        <v>2387</v>
      </c>
      <c r="C950" s="83">
        <f>SUM(C951:C956)</f>
        <v>0</v>
      </c>
    </row>
    <row r="951" spans="1:3" ht="20.25" hidden="1" customHeight="1" x14ac:dyDescent="0.15">
      <c r="A951" s="86" t="s">
        <v>1663</v>
      </c>
      <c r="B951" s="87" t="s">
        <v>1664</v>
      </c>
      <c r="C951" s="88">
        <f>IFERROR(VLOOKUP(A951,Sheet2!A:D,4,0),0)</f>
        <v>0</v>
      </c>
    </row>
    <row r="952" spans="1:3" ht="20.25" hidden="1" customHeight="1" x14ac:dyDescent="0.15">
      <c r="A952" s="86" t="s">
        <v>1665</v>
      </c>
      <c r="B952" s="87" t="s">
        <v>1666</v>
      </c>
      <c r="C952" s="88">
        <f>IFERROR(VLOOKUP(A952,Sheet2!A:D,4,0),0)</f>
        <v>0</v>
      </c>
    </row>
    <row r="953" spans="1:3" ht="20.25" hidden="1" customHeight="1" x14ac:dyDescent="0.15">
      <c r="A953" s="86" t="s">
        <v>1667</v>
      </c>
      <c r="B953" s="87" t="s">
        <v>1668</v>
      </c>
      <c r="C953" s="88">
        <f>IFERROR(VLOOKUP(A953,Sheet2!A:D,4,0),0)</f>
        <v>0</v>
      </c>
    </row>
    <row r="954" spans="1:3" ht="20.25" hidden="1" customHeight="1" x14ac:dyDescent="0.15">
      <c r="A954" s="86" t="s">
        <v>1669</v>
      </c>
      <c r="B954" s="87" t="s">
        <v>2388</v>
      </c>
      <c r="C954" s="88">
        <f>IFERROR(VLOOKUP(A954,Sheet2!A:D,4,0),0)</f>
        <v>0</v>
      </c>
    </row>
    <row r="955" spans="1:3" ht="20.25" hidden="1" customHeight="1" x14ac:dyDescent="0.15">
      <c r="A955" s="86" t="s">
        <v>1670</v>
      </c>
      <c r="B955" s="87" t="s">
        <v>1671</v>
      </c>
      <c r="C955" s="88">
        <f>IFERROR(VLOOKUP(A955,Sheet2!A:D,4,0),0)</f>
        <v>0</v>
      </c>
    </row>
    <row r="956" spans="1:3" ht="20.25" hidden="1" customHeight="1" x14ac:dyDescent="0.15">
      <c r="A956" s="86" t="s">
        <v>1672</v>
      </c>
      <c r="B956" s="87" t="s">
        <v>2389</v>
      </c>
      <c r="C956" s="88">
        <f>IFERROR(VLOOKUP(A956,Sheet2!A:D,4,0),0)</f>
        <v>0</v>
      </c>
    </row>
    <row r="957" spans="1:3" ht="20.25" customHeight="1" x14ac:dyDescent="0.15">
      <c r="A957" s="84" t="s">
        <v>1673</v>
      </c>
      <c r="B957" s="85" t="s">
        <v>1674</v>
      </c>
      <c r="C957" s="83">
        <f>SUM(C958:C962)</f>
        <v>310</v>
      </c>
    </row>
    <row r="958" spans="1:3" ht="20.25" hidden="1" customHeight="1" x14ac:dyDescent="0.15">
      <c r="A958" s="86" t="s">
        <v>1675</v>
      </c>
      <c r="B958" s="87" t="s">
        <v>1676</v>
      </c>
      <c r="C958" s="88">
        <f>IFERROR(VLOOKUP(A958,Sheet2!A:D,4,0),0)</f>
        <v>0</v>
      </c>
    </row>
    <row r="959" spans="1:3" ht="20.25" customHeight="1" x14ac:dyDescent="0.15">
      <c r="A959" s="86" t="s">
        <v>1677</v>
      </c>
      <c r="B959" s="87" t="s">
        <v>1678</v>
      </c>
      <c r="C959" s="88">
        <f>IFERROR(VLOOKUP(A959,Sheet2!A:D,4,0),0)</f>
        <v>310</v>
      </c>
    </row>
    <row r="960" spans="1:3" ht="20.25" hidden="1" customHeight="1" x14ac:dyDescent="0.15">
      <c r="A960" s="86" t="s">
        <v>1679</v>
      </c>
      <c r="B960" s="87" t="s">
        <v>1680</v>
      </c>
      <c r="C960" s="88">
        <f>IFERROR(VLOOKUP(A960,Sheet2!A:D,4,0),0)</f>
        <v>0</v>
      </c>
    </row>
    <row r="961" spans="1:3" ht="20.25" hidden="1" customHeight="1" x14ac:dyDescent="0.15">
      <c r="A961" s="86" t="s">
        <v>1681</v>
      </c>
      <c r="B961" s="87" t="s">
        <v>1682</v>
      </c>
      <c r="C961" s="88">
        <f>IFERROR(VLOOKUP(A961,Sheet2!A:D,4,0),0)</f>
        <v>0</v>
      </c>
    </row>
    <row r="962" spans="1:3" ht="20.25" hidden="1" customHeight="1" x14ac:dyDescent="0.15">
      <c r="A962" s="86" t="s">
        <v>1683</v>
      </c>
      <c r="B962" s="87" t="s">
        <v>1684</v>
      </c>
      <c r="C962" s="88">
        <f>IFERROR(VLOOKUP(A962,Sheet2!A:D,4,0),0)</f>
        <v>0</v>
      </c>
    </row>
    <row r="963" spans="1:3" ht="20.25" customHeight="1" x14ac:dyDescent="0.15">
      <c r="A963" s="84" t="s">
        <v>1685</v>
      </c>
      <c r="B963" s="85" t="s">
        <v>1686</v>
      </c>
      <c r="C963" s="83">
        <f>SUM(C964:C968)</f>
        <v>38</v>
      </c>
    </row>
    <row r="964" spans="1:3" ht="20.25" hidden="1" customHeight="1" x14ac:dyDescent="0.15">
      <c r="A964" s="86" t="s">
        <v>1687</v>
      </c>
      <c r="B964" s="87" t="s">
        <v>1688</v>
      </c>
      <c r="C964" s="88">
        <f>IFERROR(VLOOKUP(A964,Sheet2!A:D,4,0),0)</f>
        <v>0</v>
      </c>
    </row>
    <row r="965" spans="1:3" ht="20.25" customHeight="1" x14ac:dyDescent="0.15">
      <c r="A965" s="86" t="s">
        <v>1689</v>
      </c>
      <c r="B965" s="87" t="s">
        <v>1690</v>
      </c>
      <c r="C965" s="88">
        <f>IFERROR(VLOOKUP(A965,Sheet2!A:D,4,0),0)</f>
        <v>38</v>
      </c>
    </row>
    <row r="966" spans="1:3" ht="20.25" hidden="1" customHeight="1" x14ac:dyDescent="0.15">
      <c r="A966" s="86" t="s">
        <v>1691</v>
      </c>
      <c r="B966" s="87" t="s">
        <v>2390</v>
      </c>
      <c r="C966" s="88">
        <f>IFERROR(VLOOKUP(A966,Sheet2!A:D,4,0),0)</f>
        <v>0</v>
      </c>
    </row>
    <row r="967" spans="1:3" ht="20.25" hidden="1" customHeight="1" x14ac:dyDescent="0.15">
      <c r="A967" s="86" t="s">
        <v>1692</v>
      </c>
      <c r="B967" s="87" t="s">
        <v>1693</v>
      </c>
      <c r="C967" s="88">
        <f>IFERROR(VLOOKUP(A967,Sheet2!A:D,4,0),0)</f>
        <v>0</v>
      </c>
    </row>
    <row r="968" spans="1:3" ht="20.25" hidden="1" customHeight="1" x14ac:dyDescent="0.15">
      <c r="A968" s="86" t="s">
        <v>1694</v>
      </c>
      <c r="B968" s="87" t="s">
        <v>2391</v>
      </c>
      <c r="C968" s="88">
        <f>IFERROR(VLOOKUP(A968,Sheet2!A:D,4,0),0)</f>
        <v>0</v>
      </c>
    </row>
    <row r="969" spans="1:3" ht="20.25" hidden="1" customHeight="1" x14ac:dyDescent="0.15">
      <c r="A969" s="84" t="s">
        <v>1695</v>
      </c>
      <c r="B969" s="85" t="s">
        <v>1696</v>
      </c>
      <c r="C969" s="83">
        <f>SUM(C970:C971)</f>
        <v>0</v>
      </c>
    </row>
    <row r="970" spans="1:3" ht="20.25" hidden="1" customHeight="1" x14ac:dyDescent="0.15">
      <c r="A970" s="86" t="s">
        <v>1697</v>
      </c>
      <c r="B970" s="87" t="s">
        <v>1698</v>
      </c>
      <c r="C970" s="88">
        <f>IFERROR(VLOOKUP(A970,Sheet2!A:D,4,0),0)</f>
        <v>0</v>
      </c>
    </row>
    <row r="971" spans="1:3" ht="20.25" hidden="1" customHeight="1" x14ac:dyDescent="0.15">
      <c r="A971" s="86" t="s">
        <v>1699</v>
      </c>
      <c r="B971" s="87" t="s">
        <v>1700</v>
      </c>
      <c r="C971" s="88">
        <f>IFERROR(VLOOKUP(A971,Sheet2!A:D,4,0),0)</f>
        <v>0</v>
      </c>
    </row>
    <row r="972" spans="1:3" ht="20.25" customHeight="1" x14ac:dyDescent="0.15">
      <c r="A972" s="84" t="s">
        <v>1701</v>
      </c>
      <c r="B972" s="85" t="s">
        <v>1702</v>
      </c>
      <c r="C972" s="83">
        <f>SUM(C973:C974)</f>
        <v>545</v>
      </c>
    </row>
    <row r="973" spans="1:3" ht="20.25" hidden="1" customHeight="1" x14ac:dyDescent="0.15">
      <c r="A973" s="86" t="s">
        <v>1703</v>
      </c>
      <c r="B973" s="87" t="s">
        <v>1704</v>
      </c>
      <c r="C973" s="88">
        <f>IFERROR(VLOOKUP(A973,Sheet2!A:D,4,0),0)</f>
        <v>0</v>
      </c>
    </row>
    <row r="974" spans="1:3" ht="20.25" customHeight="1" x14ac:dyDescent="0.15">
      <c r="A974" s="86" t="s">
        <v>1705</v>
      </c>
      <c r="B974" s="87" t="s">
        <v>1706</v>
      </c>
      <c r="C974" s="88">
        <f>IFERROR(VLOOKUP(A974,Sheet2!A:D,4,0),0)</f>
        <v>545</v>
      </c>
    </row>
    <row r="975" spans="1:3" ht="20.25" hidden="1" customHeight="1" x14ac:dyDescent="0.15">
      <c r="A975" s="84" t="s">
        <v>1707</v>
      </c>
      <c r="B975" s="85" t="s">
        <v>29</v>
      </c>
      <c r="C975" s="83">
        <f>C976+C997+C1007+C1017+C1024</f>
        <v>0</v>
      </c>
    </row>
    <row r="976" spans="1:3" ht="20.25" hidden="1" customHeight="1" x14ac:dyDescent="0.15">
      <c r="A976" s="84" t="s">
        <v>1708</v>
      </c>
      <c r="B976" s="85" t="s">
        <v>1709</v>
      </c>
      <c r="C976" s="83">
        <f>SUM(C977:C996)</f>
        <v>0</v>
      </c>
    </row>
    <row r="977" spans="1:3" ht="20.25" hidden="1" customHeight="1" x14ac:dyDescent="0.15">
      <c r="A977" s="86" t="s">
        <v>1710</v>
      </c>
      <c r="B977" s="87" t="s">
        <v>117</v>
      </c>
      <c r="C977" s="88">
        <f>IFERROR(VLOOKUP(A977,Sheet2!A:D,4,0),0)</f>
        <v>0</v>
      </c>
    </row>
    <row r="978" spans="1:3" ht="20.25" hidden="1" customHeight="1" x14ac:dyDescent="0.15">
      <c r="A978" s="86" t="s">
        <v>1711</v>
      </c>
      <c r="B978" s="87" t="s">
        <v>119</v>
      </c>
      <c r="C978" s="88">
        <f>IFERROR(VLOOKUP(A978,Sheet2!A:D,4,0),0)</f>
        <v>0</v>
      </c>
    </row>
    <row r="979" spans="1:3" ht="20.25" hidden="1" customHeight="1" x14ac:dyDescent="0.15">
      <c r="A979" s="86" t="s">
        <v>1712</v>
      </c>
      <c r="B979" s="87" t="s">
        <v>121</v>
      </c>
      <c r="C979" s="88">
        <f>IFERROR(VLOOKUP(A979,Sheet2!A:D,4,0),0)</f>
        <v>0</v>
      </c>
    </row>
    <row r="980" spans="1:3" ht="20.25" hidden="1" customHeight="1" x14ac:dyDescent="0.15">
      <c r="A980" s="86" t="s">
        <v>1713</v>
      </c>
      <c r="B980" s="87" t="s">
        <v>1714</v>
      </c>
      <c r="C980" s="88">
        <f>IFERROR(VLOOKUP(A980,Sheet2!A:D,4,0),0)</f>
        <v>0</v>
      </c>
    </row>
    <row r="981" spans="1:3" ht="20.25" hidden="1" customHeight="1" x14ac:dyDescent="0.15">
      <c r="A981" s="86" t="s">
        <v>1715</v>
      </c>
      <c r="B981" s="87" t="s">
        <v>1716</v>
      </c>
      <c r="C981" s="88">
        <f>IFERROR(VLOOKUP(A981,Sheet2!A:D,4,0),0)</f>
        <v>0</v>
      </c>
    </row>
    <row r="982" spans="1:3" ht="20.25" hidden="1" customHeight="1" x14ac:dyDescent="0.15">
      <c r="A982" s="86" t="s">
        <v>1717</v>
      </c>
      <c r="B982" s="87" t="s">
        <v>1718</v>
      </c>
      <c r="C982" s="88">
        <f>IFERROR(VLOOKUP(A982,Sheet2!A:D,4,0),0)</f>
        <v>0</v>
      </c>
    </row>
    <row r="983" spans="1:3" ht="20.25" hidden="1" customHeight="1" x14ac:dyDescent="0.15">
      <c r="A983" s="86" t="s">
        <v>1719</v>
      </c>
      <c r="B983" s="87" t="s">
        <v>1720</v>
      </c>
      <c r="C983" s="88">
        <f>IFERROR(VLOOKUP(A983,Sheet2!A:D,4,0),0)</f>
        <v>0</v>
      </c>
    </row>
    <row r="984" spans="1:3" ht="20.25" hidden="1" customHeight="1" x14ac:dyDescent="0.15">
      <c r="A984" s="86" t="s">
        <v>1721</v>
      </c>
      <c r="B984" s="87" t="s">
        <v>1722</v>
      </c>
      <c r="C984" s="88">
        <f>IFERROR(VLOOKUP(A984,Sheet2!A:D,4,0),0)</f>
        <v>0</v>
      </c>
    </row>
    <row r="985" spans="1:3" ht="20.25" hidden="1" customHeight="1" x14ac:dyDescent="0.15">
      <c r="A985" s="86" t="s">
        <v>1723</v>
      </c>
      <c r="B985" s="87" t="s">
        <v>1724</v>
      </c>
      <c r="C985" s="88">
        <f>IFERROR(VLOOKUP(A985,Sheet2!A:D,4,0),0)</f>
        <v>0</v>
      </c>
    </row>
    <row r="986" spans="1:3" ht="20.25" hidden="1" customHeight="1" x14ac:dyDescent="0.15">
      <c r="A986" s="86" t="s">
        <v>1725</v>
      </c>
      <c r="B986" s="87" t="s">
        <v>2392</v>
      </c>
      <c r="C986" s="88">
        <f>IFERROR(VLOOKUP(A986,Sheet2!A:D,4,0),0)</f>
        <v>0</v>
      </c>
    </row>
    <row r="987" spans="1:3" ht="20.25" hidden="1" customHeight="1" x14ac:dyDescent="0.15">
      <c r="A987" s="86" t="s">
        <v>1726</v>
      </c>
      <c r="B987" s="87" t="s">
        <v>1727</v>
      </c>
      <c r="C987" s="88">
        <f>IFERROR(VLOOKUP(A987,Sheet2!A:D,4,0),0)</f>
        <v>0</v>
      </c>
    </row>
    <row r="988" spans="1:3" ht="20.25" hidden="1" customHeight="1" x14ac:dyDescent="0.15">
      <c r="A988" s="86" t="s">
        <v>1728</v>
      </c>
      <c r="B988" s="87" t="s">
        <v>1729</v>
      </c>
      <c r="C988" s="88">
        <f>IFERROR(VLOOKUP(A988,Sheet2!A:D,4,0),0)</f>
        <v>0</v>
      </c>
    </row>
    <row r="989" spans="1:3" ht="20.25" hidden="1" customHeight="1" x14ac:dyDescent="0.15">
      <c r="A989" s="86" t="s">
        <v>1730</v>
      </c>
      <c r="B989" s="87" t="s">
        <v>1731</v>
      </c>
      <c r="C989" s="88">
        <f>IFERROR(VLOOKUP(A989,Sheet2!A:D,4,0),0)</f>
        <v>0</v>
      </c>
    </row>
    <row r="990" spans="1:3" ht="20.25" hidden="1" customHeight="1" x14ac:dyDescent="0.15">
      <c r="A990" s="86" t="s">
        <v>1732</v>
      </c>
      <c r="B990" s="87" t="s">
        <v>1733</v>
      </c>
      <c r="C990" s="88">
        <f>IFERROR(VLOOKUP(A990,Sheet2!A:D,4,0),0)</f>
        <v>0</v>
      </c>
    </row>
    <row r="991" spans="1:3" ht="20.25" hidden="1" customHeight="1" x14ac:dyDescent="0.15">
      <c r="A991" s="86" t="s">
        <v>1734</v>
      </c>
      <c r="B991" s="87" t="s">
        <v>1735</v>
      </c>
      <c r="C991" s="88">
        <f>IFERROR(VLOOKUP(A991,Sheet2!A:D,4,0),0)</f>
        <v>0</v>
      </c>
    </row>
    <row r="992" spans="1:3" ht="20.25" hidden="1" customHeight="1" x14ac:dyDescent="0.15">
      <c r="A992" s="86" t="s">
        <v>1736</v>
      </c>
      <c r="B992" s="87" t="s">
        <v>1737</v>
      </c>
      <c r="C992" s="88">
        <f>IFERROR(VLOOKUP(A992,Sheet2!A:D,4,0),0)</f>
        <v>0</v>
      </c>
    </row>
    <row r="993" spans="1:3" ht="20.25" hidden="1" customHeight="1" x14ac:dyDescent="0.15">
      <c r="A993" s="86" t="s">
        <v>1738</v>
      </c>
      <c r="B993" s="87" t="s">
        <v>1739</v>
      </c>
      <c r="C993" s="88">
        <f>IFERROR(VLOOKUP(A993,Sheet2!A:D,4,0),0)</f>
        <v>0</v>
      </c>
    </row>
    <row r="994" spans="1:3" ht="20.25" hidden="1" customHeight="1" x14ac:dyDescent="0.15">
      <c r="A994" s="86" t="s">
        <v>1740</v>
      </c>
      <c r="B994" s="87" t="s">
        <v>1741</v>
      </c>
      <c r="C994" s="88">
        <f>IFERROR(VLOOKUP(A994,Sheet2!A:D,4,0),0)</f>
        <v>0</v>
      </c>
    </row>
    <row r="995" spans="1:3" ht="20.25" hidden="1" customHeight="1" x14ac:dyDescent="0.15">
      <c r="A995" s="86" t="s">
        <v>1742</v>
      </c>
      <c r="B995" s="87" t="s">
        <v>1743</v>
      </c>
      <c r="C995" s="88">
        <f>IFERROR(VLOOKUP(A995,Sheet2!A:D,4,0),0)</f>
        <v>0</v>
      </c>
    </row>
    <row r="996" spans="1:3" ht="20.25" hidden="1" customHeight="1" x14ac:dyDescent="0.15">
      <c r="A996" s="86" t="s">
        <v>1744</v>
      </c>
      <c r="B996" s="87" t="s">
        <v>1745</v>
      </c>
      <c r="C996" s="88">
        <f>IFERROR(VLOOKUP(A996,Sheet2!A:D,4,0),0)</f>
        <v>0</v>
      </c>
    </row>
    <row r="997" spans="1:3" ht="20.25" hidden="1" customHeight="1" x14ac:dyDescent="0.15">
      <c r="A997" s="84" t="s">
        <v>1746</v>
      </c>
      <c r="B997" s="85" t="s">
        <v>1747</v>
      </c>
      <c r="C997" s="83">
        <f>SUM(C998:C1006)</f>
        <v>0</v>
      </c>
    </row>
    <row r="998" spans="1:3" ht="20.25" hidden="1" customHeight="1" x14ac:dyDescent="0.15">
      <c r="A998" s="86" t="s">
        <v>1748</v>
      </c>
      <c r="B998" s="87" t="s">
        <v>117</v>
      </c>
      <c r="C998" s="88">
        <f>IFERROR(VLOOKUP(A998,Sheet2!A:D,4,0),0)</f>
        <v>0</v>
      </c>
    </row>
    <row r="999" spans="1:3" ht="20.25" hidden="1" customHeight="1" x14ac:dyDescent="0.15">
      <c r="A999" s="86" t="s">
        <v>1749</v>
      </c>
      <c r="B999" s="87" t="s">
        <v>119</v>
      </c>
      <c r="C999" s="88">
        <f>IFERROR(VLOOKUP(A999,Sheet2!A:D,4,0),0)</f>
        <v>0</v>
      </c>
    </row>
    <row r="1000" spans="1:3" ht="20.25" hidden="1" customHeight="1" x14ac:dyDescent="0.15">
      <c r="A1000" s="86" t="s">
        <v>1750</v>
      </c>
      <c r="B1000" s="87" t="s">
        <v>121</v>
      </c>
      <c r="C1000" s="88">
        <f>IFERROR(VLOOKUP(A1000,Sheet2!A:D,4,0),0)</f>
        <v>0</v>
      </c>
    </row>
    <row r="1001" spans="1:3" ht="20.25" hidden="1" customHeight="1" x14ac:dyDescent="0.15">
      <c r="A1001" s="86" t="s">
        <v>1751</v>
      </c>
      <c r="B1001" s="87" t="s">
        <v>1752</v>
      </c>
      <c r="C1001" s="88">
        <f>IFERROR(VLOOKUP(A1001,Sheet2!A:D,4,0),0)</f>
        <v>0</v>
      </c>
    </row>
    <row r="1002" spans="1:3" ht="20.25" hidden="1" customHeight="1" x14ac:dyDescent="0.15">
      <c r="A1002" s="86" t="s">
        <v>1753</v>
      </c>
      <c r="B1002" s="87" t="s">
        <v>1754</v>
      </c>
      <c r="C1002" s="88">
        <f>IFERROR(VLOOKUP(A1002,Sheet2!A:D,4,0),0)</f>
        <v>0</v>
      </c>
    </row>
    <row r="1003" spans="1:3" ht="20.25" hidden="1" customHeight="1" x14ac:dyDescent="0.15">
      <c r="A1003" s="86" t="s">
        <v>1755</v>
      </c>
      <c r="B1003" s="87" t="s">
        <v>1756</v>
      </c>
      <c r="C1003" s="88">
        <f>IFERROR(VLOOKUP(A1003,Sheet2!A:D,4,0),0)</f>
        <v>0</v>
      </c>
    </row>
    <row r="1004" spans="1:3" ht="20.25" hidden="1" customHeight="1" x14ac:dyDescent="0.15">
      <c r="A1004" s="86" t="s">
        <v>1757</v>
      </c>
      <c r="B1004" s="87" t="s">
        <v>1758</v>
      </c>
      <c r="C1004" s="88">
        <f>IFERROR(VLOOKUP(A1004,Sheet2!A:D,4,0),0)</f>
        <v>0</v>
      </c>
    </row>
    <row r="1005" spans="1:3" ht="20.25" hidden="1" customHeight="1" x14ac:dyDescent="0.15">
      <c r="A1005" s="86" t="s">
        <v>1759</v>
      </c>
      <c r="B1005" s="87" t="s">
        <v>1760</v>
      </c>
      <c r="C1005" s="88">
        <f>IFERROR(VLOOKUP(A1005,Sheet2!A:D,4,0),0)</f>
        <v>0</v>
      </c>
    </row>
    <row r="1006" spans="1:3" ht="20.25" hidden="1" customHeight="1" x14ac:dyDescent="0.15">
      <c r="A1006" s="86" t="s">
        <v>1761</v>
      </c>
      <c r="B1006" s="87" t="s">
        <v>1762</v>
      </c>
      <c r="C1006" s="88">
        <f>IFERROR(VLOOKUP(A1006,Sheet2!A:D,4,0),0)</f>
        <v>0</v>
      </c>
    </row>
    <row r="1007" spans="1:3" ht="20.25" hidden="1" customHeight="1" x14ac:dyDescent="0.15">
      <c r="A1007" s="84" t="s">
        <v>1763</v>
      </c>
      <c r="B1007" s="85" t="s">
        <v>1764</v>
      </c>
      <c r="C1007" s="83">
        <f>SUM(C1008:C1016)</f>
        <v>0</v>
      </c>
    </row>
    <row r="1008" spans="1:3" ht="20.25" hidden="1" customHeight="1" x14ac:dyDescent="0.15">
      <c r="A1008" s="86" t="s">
        <v>1765</v>
      </c>
      <c r="B1008" s="87" t="s">
        <v>117</v>
      </c>
      <c r="C1008" s="88">
        <f>IFERROR(VLOOKUP(A1008,Sheet2!A:D,4,0),0)</f>
        <v>0</v>
      </c>
    </row>
    <row r="1009" spans="1:3" ht="20.25" hidden="1" customHeight="1" x14ac:dyDescent="0.15">
      <c r="A1009" s="86" t="s">
        <v>1766</v>
      </c>
      <c r="B1009" s="87" t="s">
        <v>119</v>
      </c>
      <c r="C1009" s="88">
        <f>IFERROR(VLOOKUP(A1009,Sheet2!A:D,4,0),0)</f>
        <v>0</v>
      </c>
    </row>
    <row r="1010" spans="1:3" ht="20.25" hidden="1" customHeight="1" x14ac:dyDescent="0.15">
      <c r="A1010" s="86" t="s">
        <v>1767</v>
      </c>
      <c r="B1010" s="87" t="s">
        <v>121</v>
      </c>
      <c r="C1010" s="88">
        <f>IFERROR(VLOOKUP(A1010,Sheet2!A:D,4,0),0)</f>
        <v>0</v>
      </c>
    </row>
    <row r="1011" spans="1:3" ht="20.25" hidden="1" customHeight="1" x14ac:dyDescent="0.15">
      <c r="A1011" s="86" t="s">
        <v>1768</v>
      </c>
      <c r="B1011" s="87" t="s">
        <v>1769</v>
      </c>
      <c r="C1011" s="88">
        <f>IFERROR(VLOOKUP(A1011,Sheet2!A:D,4,0),0)</f>
        <v>0</v>
      </c>
    </row>
    <row r="1012" spans="1:3" ht="20.25" hidden="1" customHeight="1" x14ac:dyDescent="0.15">
      <c r="A1012" s="86" t="s">
        <v>1770</v>
      </c>
      <c r="B1012" s="87" t="s">
        <v>1771</v>
      </c>
      <c r="C1012" s="88">
        <f>IFERROR(VLOOKUP(A1012,Sheet2!A:D,4,0),0)</f>
        <v>0</v>
      </c>
    </row>
    <row r="1013" spans="1:3" ht="20.25" hidden="1" customHeight="1" x14ac:dyDescent="0.15">
      <c r="A1013" s="86" t="s">
        <v>1772</v>
      </c>
      <c r="B1013" s="87" t="s">
        <v>1773</v>
      </c>
      <c r="C1013" s="88">
        <f>IFERROR(VLOOKUP(A1013,Sheet2!A:D,4,0),0)</f>
        <v>0</v>
      </c>
    </row>
    <row r="1014" spans="1:3" ht="20.25" hidden="1" customHeight="1" x14ac:dyDescent="0.15">
      <c r="A1014" s="86" t="s">
        <v>1774</v>
      </c>
      <c r="B1014" s="87" t="s">
        <v>1775</v>
      </c>
      <c r="C1014" s="88">
        <f>IFERROR(VLOOKUP(A1014,Sheet2!A:D,4,0),0)</f>
        <v>0</v>
      </c>
    </row>
    <row r="1015" spans="1:3" ht="20.25" hidden="1" customHeight="1" x14ac:dyDescent="0.15">
      <c r="A1015" s="86" t="s">
        <v>1776</v>
      </c>
      <c r="B1015" s="87" t="s">
        <v>1777</v>
      </c>
      <c r="C1015" s="88">
        <f>IFERROR(VLOOKUP(A1015,Sheet2!A:D,4,0),0)</f>
        <v>0</v>
      </c>
    </row>
    <row r="1016" spans="1:3" ht="20.25" hidden="1" customHeight="1" x14ac:dyDescent="0.15">
      <c r="A1016" s="86" t="s">
        <v>1778</v>
      </c>
      <c r="B1016" s="87" t="s">
        <v>1779</v>
      </c>
      <c r="C1016" s="88">
        <f>IFERROR(VLOOKUP(A1016,Sheet2!A:D,4,0),0)</f>
        <v>0</v>
      </c>
    </row>
    <row r="1017" spans="1:3" ht="20.25" hidden="1" customHeight="1" x14ac:dyDescent="0.15">
      <c r="A1017" s="84" t="s">
        <v>1780</v>
      </c>
      <c r="B1017" s="85" t="s">
        <v>1781</v>
      </c>
      <c r="C1017" s="83">
        <f>SUM(C1018:C1023)</f>
        <v>0</v>
      </c>
    </row>
    <row r="1018" spans="1:3" ht="20.25" hidden="1" customHeight="1" x14ac:dyDescent="0.15">
      <c r="A1018" s="86" t="s">
        <v>1782</v>
      </c>
      <c r="B1018" s="87" t="s">
        <v>117</v>
      </c>
      <c r="C1018" s="88">
        <f>IFERROR(VLOOKUP(A1018,Sheet2!A:D,4,0),0)</f>
        <v>0</v>
      </c>
    </row>
    <row r="1019" spans="1:3" ht="20.25" hidden="1" customHeight="1" x14ac:dyDescent="0.15">
      <c r="A1019" s="86" t="s">
        <v>1783</v>
      </c>
      <c r="B1019" s="87" t="s">
        <v>119</v>
      </c>
      <c r="C1019" s="88">
        <f>IFERROR(VLOOKUP(A1019,Sheet2!A:D,4,0),0)</f>
        <v>0</v>
      </c>
    </row>
    <row r="1020" spans="1:3" ht="20.25" hidden="1" customHeight="1" x14ac:dyDescent="0.15">
      <c r="A1020" s="86" t="s">
        <v>1784</v>
      </c>
      <c r="B1020" s="87" t="s">
        <v>121</v>
      </c>
      <c r="C1020" s="88">
        <f>IFERROR(VLOOKUP(A1020,Sheet2!A:D,4,0),0)</f>
        <v>0</v>
      </c>
    </row>
    <row r="1021" spans="1:3" ht="20.25" hidden="1" customHeight="1" x14ac:dyDescent="0.15">
      <c r="A1021" s="86" t="s">
        <v>1785</v>
      </c>
      <c r="B1021" s="87" t="s">
        <v>1760</v>
      </c>
      <c r="C1021" s="88">
        <f>IFERROR(VLOOKUP(A1021,Sheet2!A:D,4,0),0)</f>
        <v>0</v>
      </c>
    </row>
    <row r="1022" spans="1:3" ht="20.25" hidden="1" customHeight="1" x14ac:dyDescent="0.15">
      <c r="A1022" s="86" t="s">
        <v>1786</v>
      </c>
      <c r="B1022" s="87" t="s">
        <v>1787</v>
      </c>
      <c r="C1022" s="88">
        <f>IFERROR(VLOOKUP(A1022,Sheet2!A:D,4,0),0)</f>
        <v>0</v>
      </c>
    </row>
    <row r="1023" spans="1:3" ht="20.25" hidden="1" customHeight="1" x14ac:dyDescent="0.15">
      <c r="A1023" s="86" t="s">
        <v>1788</v>
      </c>
      <c r="B1023" s="87" t="s">
        <v>1789</v>
      </c>
      <c r="C1023" s="88">
        <f>IFERROR(VLOOKUP(A1023,Sheet2!A:D,4,0),0)</f>
        <v>0</v>
      </c>
    </row>
    <row r="1024" spans="1:3" ht="20.25" hidden="1" customHeight="1" x14ac:dyDescent="0.15">
      <c r="A1024" s="84" t="s">
        <v>1790</v>
      </c>
      <c r="B1024" s="85" t="s">
        <v>1791</v>
      </c>
      <c r="C1024" s="83">
        <f>SUM(C1025:C1026)</f>
        <v>0</v>
      </c>
    </row>
    <row r="1025" spans="1:3" ht="20.25" hidden="1" customHeight="1" x14ac:dyDescent="0.15">
      <c r="A1025" s="86" t="s">
        <v>1792</v>
      </c>
      <c r="B1025" s="87" t="s">
        <v>1793</v>
      </c>
      <c r="C1025" s="88">
        <f>IFERROR(VLOOKUP(A1025,Sheet2!A:D,4,0),0)</f>
        <v>0</v>
      </c>
    </row>
    <row r="1026" spans="1:3" ht="20.25" hidden="1" customHeight="1" x14ac:dyDescent="0.15">
      <c r="A1026" s="86" t="s">
        <v>1794</v>
      </c>
      <c r="B1026" s="87" t="s">
        <v>1795</v>
      </c>
      <c r="C1026" s="88">
        <f>IFERROR(VLOOKUP(A1026,Sheet2!A:D,4,0),0)</f>
        <v>0</v>
      </c>
    </row>
    <row r="1027" spans="1:3" ht="20.25" hidden="1" customHeight="1" x14ac:dyDescent="0.15">
      <c r="A1027" s="84" t="s">
        <v>1796</v>
      </c>
      <c r="B1027" s="85" t="s">
        <v>1797</v>
      </c>
      <c r="C1027" s="83">
        <f>C1028+C1038+C1054+C1059+C1070+C1077+C1084</f>
        <v>0</v>
      </c>
    </row>
    <row r="1028" spans="1:3" ht="20.25" hidden="1" customHeight="1" x14ac:dyDescent="0.15">
      <c r="A1028" s="84" t="s">
        <v>1798</v>
      </c>
      <c r="B1028" s="85" t="s">
        <v>1799</v>
      </c>
      <c r="C1028" s="83">
        <f>SUM(C1029:C1037)</f>
        <v>0</v>
      </c>
    </row>
    <row r="1029" spans="1:3" ht="20.25" hidden="1" customHeight="1" x14ac:dyDescent="0.15">
      <c r="A1029" s="86" t="s">
        <v>1800</v>
      </c>
      <c r="B1029" s="87" t="s">
        <v>117</v>
      </c>
      <c r="C1029" s="88">
        <f>IFERROR(VLOOKUP(A1029,Sheet2!A:D,4,0),0)</f>
        <v>0</v>
      </c>
    </row>
    <row r="1030" spans="1:3" ht="22.5" hidden="1" customHeight="1" x14ac:dyDescent="0.15">
      <c r="A1030" s="86" t="s">
        <v>1801</v>
      </c>
      <c r="B1030" s="87" t="s">
        <v>119</v>
      </c>
      <c r="C1030" s="88">
        <f>IFERROR(VLOOKUP(A1030,Sheet2!A:D,4,0),0)</f>
        <v>0</v>
      </c>
    </row>
    <row r="1031" spans="1:3" ht="20.25" hidden="1" customHeight="1" x14ac:dyDescent="0.15">
      <c r="A1031" s="86" t="s">
        <v>1802</v>
      </c>
      <c r="B1031" s="87" t="s">
        <v>121</v>
      </c>
      <c r="C1031" s="88">
        <f>IFERROR(VLOOKUP(A1031,Sheet2!A:D,4,0),0)</f>
        <v>0</v>
      </c>
    </row>
    <row r="1032" spans="1:3" ht="20.25" hidden="1" customHeight="1" x14ac:dyDescent="0.15">
      <c r="A1032" s="86" t="s">
        <v>1803</v>
      </c>
      <c r="B1032" s="87" t="s">
        <v>1804</v>
      </c>
      <c r="C1032" s="88">
        <f>IFERROR(VLOOKUP(A1032,Sheet2!A:D,4,0),0)</f>
        <v>0</v>
      </c>
    </row>
    <row r="1033" spans="1:3" ht="20.25" hidden="1" customHeight="1" x14ac:dyDescent="0.15">
      <c r="A1033" s="86" t="s">
        <v>1805</v>
      </c>
      <c r="B1033" s="87" t="s">
        <v>1806</v>
      </c>
      <c r="C1033" s="88">
        <f>IFERROR(VLOOKUP(A1033,Sheet2!A:D,4,0),0)</f>
        <v>0</v>
      </c>
    </row>
    <row r="1034" spans="1:3" ht="20.25" hidden="1" customHeight="1" x14ac:dyDescent="0.15">
      <c r="A1034" s="86" t="s">
        <v>1807</v>
      </c>
      <c r="B1034" s="87" t="s">
        <v>1808</v>
      </c>
      <c r="C1034" s="88">
        <f>IFERROR(VLOOKUP(A1034,Sheet2!A:D,4,0),0)</f>
        <v>0</v>
      </c>
    </row>
    <row r="1035" spans="1:3" ht="20.25" hidden="1" customHeight="1" x14ac:dyDescent="0.15">
      <c r="A1035" s="86" t="s">
        <v>1809</v>
      </c>
      <c r="B1035" s="87" t="s">
        <v>1810</v>
      </c>
      <c r="C1035" s="88">
        <f>IFERROR(VLOOKUP(A1035,Sheet2!A:D,4,0),0)</f>
        <v>0</v>
      </c>
    </row>
    <row r="1036" spans="1:3" ht="20.25" hidden="1" customHeight="1" x14ac:dyDescent="0.15">
      <c r="A1036" s="86" t="s">
        <v>1811</v>
      </c>
      <c r="B1036" s="87" t="s">
        <v>1812</v>
      </c>
      <c r="C1036" s="88">
        <f>IFERROR(VLOOKUP(A1036,Sheet2!A:D,4,0),0)</f>
        <v>0</v>
      </c>
    </row>
    <row r="1037" spans="1:3" ht="20.25" hidden="1" customHeight="1" x14ac:dyDescent="0.15">
      <c r="A1037" s="86" t="s">
        <v>1813</v>
      </c>
      <c r="B1037" s="87" t="s">
        <v>1814</v>
      </c>
      <c r="C1037" s="88">
        <f>IFERROR(VLOOKUP(A1037,Sheet2!A:D,4,0),0)</f>
        <v>0</v>
      </c>
    </row>
    <row r="1038" spans="1:3" ht="20.25" hidden="1" customHeight="1" x14ac:dyDescent="0.15">
      <c r="A1038" s="84" t="s">
        <v>1815</v>
      </c>
      <c r="B1038" s="85" t="s">
        <v>1816</v>
      </c>
      <c r="C1038" s="83">
        <f>SUM(C1039:C1053)</f>
        <v>0</v>
      </c>
    </row>
    <row r="1039" spans="1:3" ht="20.25" hidden="1" customHeight="1" x14ac:dyDescent="0.15">
      <c r="A1039" s="86" t="s">
        <v>1817</v>
      </c>
      <c r="B1039" s="87" t="s">
        <v>117</v>
      </c>
      <c r="C1039" s="88">
        <f>IFERROR(VLOOKUP(A1039,Sheet2!A:D,4,0),0)</f>
        <v>0</v>
      </c>
    </row>
    <row r="1040" spans="1:3" ht="20.25" hidden="1" customHeight="1" x14ac:dyDescent="0.15">
      <c r="A1040" s="86" t="s">
        <v>1818</v>
      </c>
      <c r="B1040" s="87" t="s">
        <v>119</v>
      </c>
      <c r="C1040" s="88">
        <f>IFERROR(VLOOKUP(A1040,Sheet2!A:D,4,0),0)</f>
        <v>0</v>
      </c>
    </row>
    <row r="1041" spans="1:3" ht="20.25" hidden="1" customHeight="1" x14ac:dyDescent="0.15">
      <c r="A1041" s="86" t="s">
        <v>1819</v>
      </c>
      <c r="B1041" s="87" t="s">
        <v>121</v>
      </c>
      <c r="C1041" s="88">
        <f>IFERROR(VLOOKUP(A1041,Sheet2!A:D,4,0),0)</f>
        <v>0</v>
      </c>
    </row>
    <row r="1042" spans="1:3" ht="20.25" hidden="1" customHeight="1" x14ac:dyDescent="0.15">
      <c r="A1042" s="86" t="s">
        <v>1820</v>
      </c>
      <c r="B1042" s="87" t="s">
        <v>1821</v>
      </c>
      <c r="C1042" s="88">
        <f>IFERROR(VLOOKUP(A1042,Sheet2!A:D,4,0),0)</f>
        <v>0</v>
      </c>
    </row>
    <row r="1043" spans="1:3" ht="20.25" hidden="1" customHeight="1" x14ac:dyDescent="0.15">
      <c r="A1043" s="86" t="s">
        <v>1822</v>
      </c>
      <c r="B1043" s="87" t="s">
        <v>1823</v>
      </c>
      <c r="C1043" s="88">
        <f>IFERROR(VLOOKUP(A1043,Sheet2!A:D,4,0),0)</f>
        <v>0</v>
      </c>
    </row>
    <row r="1044" spans="1:3" ht="20.25" hidden="1" customHeight="1" x14ac:dyDescent="0.15">
      <c r="A1044" s="86" t="s">
        <v>1824</v>
      </c>
      <c r="B1044" s="87" t="s">
        <v>1825</v>
      </c>
      <c r="C1044" s="88">
        <f>IFERROR(VLOOKUP(A1044,Sheet2!A:D,4,0),0)</f>
        <v>0</v>
      </c>
    </row>
    <row r="1045" spans="1:3" ht="20.25" hidden="1" customHeight="1" x14ac:dyDescent="0.15">
      <c r="A1045" s="86" t="s">
        <v>1826</v>
      </c>
      <c r="B1045" s="87" t="s">
        <v>1827</v>
      </c>
      <c r="C1045" s="88">
        <f>IFERROR(VLOOKUP(A1045,Sheet2!A:D,4,0),0)</f>
        <v>0</v>
      </c>
    </row>
    <row r="1046" spans="1:3" ht="20.25" hidden="1" customHeight="1" x14ac:dyDescent="0.15">
      <c r="A1046" s="86" t="s">
        <v>1828</v>
      </c>
      <c r="B1046" s="87" t="s">
        <v>1829</v>
      </c>
      <c r="C1046" s="88">
        <f>IFERROR(VLOOKUP(A1046,Sheet2!A:D,4,0),0)</f>
        <v>0</v>
      </c>
    </row>
    <row r="1047" spans="1:3" ht="20.25" hidden="1" customHeight="1" x14ac:dyDescent="0.15">
      <c r="A1047" s="86" t="s">
        <v>1830</v>
      </c>
      <c r="B1047" s="87" t="s">
        <v>1831</v>
      </c>
      <c r="C1047" s="88">
        <f>IFERROR(VLOOKUP(A1047,Sheet2!A:D,4,0),0)</f>
        <v>0</v>
      </c>
    </row>
    <row r="1048" spans="1:3" ht="20.25" hidden="1" customHeight="1" x14ac:dyDescent="0.15">
      <c r="A1048" s="86" t="s">
        <v>1832</v>
      </c>
      <c r="B1048" s="87" t="s">
        <v>1833</v>
      </c>
      <c r="C1048" s="88">
        <f>IFERROR(VLOOKUP(A1048,Sheet2!A:D,4,0),0)</f>
        <v>0</v>
      </c>
    </row>
    <row r="1049" spans="1:3" ht="20.25" hidden="1" customHeight="1" x14ac:dyDescent="0.15">
      <c r="A1049" s="86" t="s">
        <v>1834</v>
      </c>
      <c r="B1049" s="87" t="s">
        <v>1835</v>
      </c>
      <c r="C1049" s="88">
        <f>IFERROR(VLOOKUP(A1049,Sheet2!A:D,4,0),0)</f>
        <v>0</v>
      </c>
    </row>
    <row r="1050" spans="1:3" ht="20.25" hidden="1" customHeight="1" x14ac:dyDescent="0.15">
      <c r="A1050" s="86" t="s">
        <v>1836</v>
      </c>
      <c r="B1050" s="87" t="s">
        <v>1837</v>
      </c>
      <c r="C1050" s="88">
        <f>IFERROR(VLOOKUP(A1050,Sheet2!A:D,4,0),0)</f>
        <v>0</v>
      </c>
    </row>
    <row r="1051" spans="1:3" ht="20.25" hidden="1" customHeight="1" x14ac:dyDescent="0.15">
      <c r="A1051" s="86" t="s">
        <v>1838</v>
      </c>
      <c r="B1051" s="87" t="s">
        <v>1839</v>
      </c>
      <c r="C1051" s="88">
        <f>IFERROR(VLOOKUP(A1051,Sheet2!A:D,4,0),0)</f>
        <v>0</v>
      </c>
    </row>
    <row r="1052" spans="1:3" ht="20.25" hidden="1" customHeight="1" x14ac:dyDescent="0.15">
      <c r="A1052" s="86" t="s">
        <v>1840</v>
      </c>
      <c r="B1052" s="87" t="s">
        <v>1841</v>
      </c>
      <c r="C1052" s="88">
        <f>IFERROR(VLOOKUP(A1052,Sheet2!A:D,4,0),0)</f>
        <v>0</v>
      </c>
    </row>
    <row r="1053" spans="1:3" ht="20.25" hidden="1" customHeight="1" x14ac:dyDescent="0.15">
      <c r="A1053" s="86" t="s">
        <v>1842</v>
      </c>
      <c r="B1053" s="87" t="s">
        <v>1843</v>
      </c>
      <c r="C1053" s="88">
        <f>IFERROR(VLOOKUP(A1053,Sheet2!A:D,4,0),0)</f>
        <v>0</v>
      </c>
    </row>
    <row r="1054" spans="1:3" ht="20.25" hidden="1" customHeight="1" x14ac:dyDescent="0.15">
      <c r="A1054" s="84" t="s">
        <v>1844</v>
      </c>
      <c r="B1054" s="85" t="s">
        <v>1845</v>
      </c>
      <c r="C1054" s="83">
        <f>SUM(C1055:C1058)</f>
        <v>0</v>
      </c>
    </row>
    <row r="1055" spans="1:3" ht="20.25" hidden="1" customHeight="1" x14ac:dyDescent="0.15">
      <c r="A1055" s="86" t="s">
        <v>1846</v>
      </c>
      <c r="B1055" s="87" t="s">
        <v>117</v>
      </c>
      <c r="C1055" s="88">
        <f>IFERROR(VLOOKUP(A1055,Sheet2!A:D,4,0),0)</f>
        <v>0</v>
      </c>
    </row>
    <row r="1056" spans="1:3" ht="20.25" hidden="1" customHeight="1" x14ac:dyDescent="0.15">
      <c r="A1056" s="86" t="s">
        <v>1847</v>
      </c>
      <c r="B1056" s="87" t="s">
        <v>119</v>
      </c>
      <c r="C1056" s="88">
        <f>IFERROR(VLOOKUP(A1056,Sheet2!A:D,4,0),0)</f>
        <v>0</v>
      </c>
    </row>
    <row r="1057" spans="1:3" ht="20.25" hidden="1" customHeight="1" x14ac:dyDescent="0.15">
      <c r="A1057" s="86" t="s">
        <v>1848</v>
      </c>
      <c r="B1057" s="87" t="s">
        <v>121</v>
      </c>
      <c r="C1057" s="88">
        <f>IFERROR(VLOOKUP(A1057,Sheet2!A:D,4,0),0)</f>
        <v>0</v>
      </c>
    </row>
    <row r="1058" spans="1:3" ht="20.25" hidden="1" customHeight="1" x14ac:dyDescent="0.15">
      <c r="A1058" s="86" t="s">
        <v>1849</v>
      </c>
      <c r="B1058" s="87" t="s">
        <v>1850</v>
      </c>
      <c r="C1058" s="88">
        <f>IFERROR(VLOOKUP(A1058,Sheet2!A:D,4,0),0)</f>
        <v>0</v>
      </c>
    </row>
    <row r="1059" spans="1:3" ht="20.25" hidden="1" customHeight="1" x14ac:dyDescent="0.15">
      <c r="A1059" s="84" t="s">
        <v>1851</v>
      </c>
      <c r="B1059" s="85" t="s">
        <v>1852</v>
      </c>
      <c r="C1059" s="83">
        <f>SUM(C1060:C1069)</f>
        <v>0</v>
      </c>
    </row>
    <row r="1060" spans="1:3" ht="20.25" hidden="1" customHeight="1" x14ac:dyDescent="0.15">
      <c r="A1060" s="86" t="s">
        <v>1853</v>
      </c>
      <c r="B1060" s="87" t="s">
        <v>117</v>
      </c>
      <c r="C1060" s="88">
        <f>IFERROR(VLOOKUP(A1060,Sheet2!A:D,4,0),0)</f>
        <v>0</v>
      </c>
    </row>
    <row r="1061" spans="1:3" ht="20.25" hidden="1" customHeight="1" x14ac:dyDescent="0.15">
      <c r="A1061" s="86" t="s">
        <v>1854</v>
      </c>
      <c r="B1061" s="87" t="s">
        <v>119</v>
      </c>
      <c r="C1061" s="88">
        <f>IFERROR(VLOOKUP(A1061,Sheet2!A:D,4,0),0)</f>
        <v>0</v>
      </c>
    </row>
    <row r="1062" spans="1:3" ht="20.25" hidden="1" customHeight="1" x14ac:dyDescent="0.15">
      <c r="A1062" s="86" t="s">
        <v>1855</v>
      </c>
      <c r="B1062" s="87" t="s">
        <v>121</v>
      </c>
      <c r="C1062" s="88">
        <f>IFERROR(VLOOKUP(A1062,Sheet2!A:D,4,0),0)</f>
        <v>0</v>
      </c>
    </row>
    <row r="1063" spans="1:3" ht="20.25" hidden="1" customHeight="1" x14ac:dyDescent="0.15">
      <c r="A1063" s="86" t="s">
        <v>1856</v>
      </c>
      <c r="B1063" s="87" t="s">
        <v>1857</v>
      </c>
      <c r="C1063" s="88">
        <f>IFERROR(VLOOKUP(A1063,Sheet2!A:D,4,0),0)</f>
        <v>0</v>
      </c>
    </row>
    <row r="1064" spans="1:3" ht="20.25" hidden="1" customHeight="1" x14ac:dyDescent="0.15">
      <c r="A1064" s="86" t="s">
        <v>1858</v>
      </c>
      <c r="B1064" s="87" t="s">
        <v>1859</v>
      </c>
      <c r="C1064" s="88">
        <f>IFERROR(VLOOKUP(A1064,Sheet2!A:D,4,0),0)</f>
        <v>0</v>
      </c>
    </row>
    <row r="1065" spans="1:3" ht="20.25" hidden="1" customHeight="1" x14ac:dyDescent="0.15">
      <c r="A1065" s="86" t="s">
        <v>1860</v>
      </c>
      <c r="B1065" s="87" t="s">
        <v>1861</v>
      </c>
      <c r="C1065" s="88">
        <f>IFERROR(VLOOKUP(A1065,Sheet2!A:D,4,0),0)</f>
        <v>0</v>
      </c>
    </row>
    <row r="1066" spans="1:3" ht="20.25" hidden="1" customHeight="1" x14ac:dyDescent="0.15">
      <c r="A1066" s="86" t="s">
        <v>1862</v>
      </c>
      <c r="B1066" s="87" t="s">
        <v>2393</v>
      </c>
      <c r="C1066" s="88">
        <f>IFERROR(VLOOKUP(A1066,Sheet2!A:D,4,0),0)</f>
        <v>0</v>
      </c>
    </row>
    <row r="1067" spans="1:3" ht="20.25" hidden="1" customHeight="1" x14ac:dyDescent="0.15">
      <c r="A1067" s="86" t="s">
        <v>1863</v>
      </c>
      <c r="B1067" s="87" t="s">
        <v>1864</v>
      </c>
      <c r="C1067" s="88">
        <f>IFERROR(VLOOKUP(A1067,Sheet2!A:D,4,0),0)</f>
        <v>0</v>
      </c>
    </row>
    <row r="1068" spans="1:3" ht="20.25" hidden="1" customHeight="1" x14ac:dyDescent="0.15">
      <c r="A1068" s="86" t="s">
        <v>1865</v>
      </c>
      <c r="B1068" s="87" t="s">
        <v>135</v>
      </c>
      <c r="C1068" s="88">
        <f>IFERROR(VLOOKUP(A1068,Sheet2!A:D,4,0),0)</f>
        <v>0</v>
      </c>
    </row>
    <row r="1069" spans="1:3" ht="20.25" hidden="1" customHeight="1" x14ac:dyDescent="0.15">
      <c r="A1069" s="86" t="s">
        <v>1866</v>
      </c>
      <c r="B1069" s="87" t="s">
        <v>1867</v>
      </c>
      <c r="C1069" s="88">
        <f>IFERROR(VLOOKUP(A1069,Sheet2!A:D,4,0),0)</f>
        <v>0</v>
      </c>
    </row>
    <row r="1070" spans="1:3" ht="20.25" hidden="1" customHeight="1" x14ac:dyDescent="0.15">
      <c r="A1070" s="84" t="s">
        <v>1868</v>
      </c>
      <c r="B1070" s="85" t="s">
        <v>1869</v>
      </c>
      <c r="C1070" s="83">
        <f>SUM(C1071:C1076)</f>
        <v>0</v>
      </c>
    </row>
    <row r="1071" spans="1:3" ht="20.25" hidden="1" customHeight="1" x14ac:dyDescent="0.15">
      <c r="A1071" s="86" t="s">
        <v>1870</v>
      </c>
      <c r="B1071" s="87" t="s">
        <v>117</v>
      </c>
      <c r="C1071" s="88">
        <f>IFERROR(VLOOKUP(A1071,Sheet2!A:D,4,0),0)</f>
        <v>0</v>
      </c>
    </row>
    <row r="1072" spans="1:3" ht="20.25" hidden="1" customHeight="1" x14ac:dyDescent="0.15">
      <c r="A1072" s="86" t="s">
        <v>1871</v>
      </c>
      <c r="B1072" s="87" t="s">
        <v>119</v>
      </c>
      <c r="C1072" s="88">
        <f>IFERROR(VLOOKUP(A1072,Sheet2!A:D,4,0),0)</f>
        <v>0</v>
      </c>
    </row>
    <row r="1073" spans="1:3" ht="20.25" hidden="1" customHeight="1" x14ac:dyDescent="0.15">
      <c r="A1073" s="86" t="s">
        <v>1872</v>
      </c>
      <c r="B1073" s="87" t="s">
        <v>121</v>
      </c>
      <c r="C1073" s="88">
        <f>IFERROR(VLOOKUP(A1073,Sheet2!A:D,4,0),0)</f>
        <v>0</v>
      </c>
    </row>
    <row r="1074" spans="1:3" ht="20.25" hidden="1" customHeight="1" x14ac:dyDescent="0.15">
      <c r="A1074" s="86" t="s">
        <v>1873</v>
      </c>
      <c r="B1074" s="87" t="s">
        <v>1874</v>
      </c>
      <c r="C1074" s="88">
        <f>IFERROR(VLOOKUP(A1074,Sheet2!A:D,4,0),0)</f>
        <v>0</v>
      </c>
    </row>
    <row r="1075" spans="1:3" ht="20.25" hidden="1" customHeight="1" x14ac:dyDescent="0.15">
      <c r="A1075" s="86" t="s">
        <v>1875</v>
      </c>
      <c r="B1075" s="87" t="s">
        <v>1876</v>
      </c>
      <c r="C1075" s="88">
        <f>IFERROR(VLOOKUP(A1075,Sheet2!A:D,4,0),0)</f>
        <v>0</v>
      </c>
    </row>
    <row r="1076" spans="1:3" ht="20.25" hidden="1" customHeight="1" x14ac:dyDescent="0.15">
      <c r="A1076" s="86" t="s">
        <v>1877</v>
      </c>
      <c r="B1076" s="87" t="s">
        <v>1878</v>
      </c>
      <c r="C1076" s="88">
        <f>IFERROR(VLOOKUP(A1076,Sheet2!A:D,4,0),0)</f>
        <v>0</v>
      </c>
    </row>
    <row r="1077" spans="1:3" ht="20.25" hidden="1" customHeight="1" x14ac:dyDescent="0.15">
      <c r="A1077" s="84" t="s">
        <v>1879</v>
      </c>
      <c r="B1077" s="85" t="s">
        <v>1880</v>
      </c>
      <c r="C1077" s="83">
        <f>SUM(C1078:C1083)</f>
        <v>0</v>
      </c>
    </row>
    <row r="1078" spans="1:3" ht="20.25" hidden="1" customHeight="1" x14ac:dyDescent="0.15">
      <c r="A1078" s="86" t="s">
        <v>1881</v>
      </c>
      <c r="B1078" s="87" t="s">
        <v>117</v>
      </c>
      <c r="C1078" s="88">
        <f>IFERROR(VLOOKUP(A1078,Sheet2!A:D,4,0),0)</f>
        <v>0</v>
      </c>
    </row>
    <row r="1079" spans="1:3" ht="20.25" hidden="1" customHeight="1" x14ac:dyDescent="0.15">
      <c r="A1079" s="86" t="s">
        <v>1882</v>
      </c>
      <c r="B1079" s="87" t="s">
        <v>119</v>
      </c>
      <c r="C1079" s="88">
        <f>IFERROR(VLOOKUP(A1079,Sheet2!A:D,4,0),0)</f>
        <v>0</v>
      </c>
    </row>
    <row r="1080" spans="1:3" ht="20.25" hidden="1" customHeight="1" x14ac:dyDescent="0.15">
      <c r="A1080" s="86" t="s">
        <v>1883</v>
      </c>
      <c r="B1080" s="87" t="s">
        <v>121</v>
      </c>
      <c r="C1080" s="88">
        <f>IFERROR(VLOOKUP(A1080,Sheet2!A:D,4,0),0)</f>
        <v>0</v>
      </c>
    </row>
    <row r="1081" spans="1:3" ht="20.25" hidden="1" customHeight="1" x14ac:dyDescent="0.15">
      <c r="A1081" s="86" t="s">
        <v>1884</v>
      </c>
      <c r="B1081" s="87" t="s">
        <v>1885</v>
      </c>
      <c r="C1081" s="88">
        <f>IFERROR(VLOOKUP(A1081,Sheet2!A:D,4,0),0)</f>
        <v>0</v>
      </c>
    </row>
    <row r="1082" spans="1:3" ht="20.25" hidden="1" customHeight="1" x14ac:dyDescent="0.15">
      <c r="A1082" s="86" t="s">
        <v>1886</v>
      </c>
      <c r="B1082" s="87" t="s">
        <v>1887</v>
      </c>
      <c r="C1082" s="88">
        <f>IFERROR(VLOOKUP(A1082,Sheet2!A:D,4,0),0)</f>
        <v>0</v>
      </c>
    </row>
    <row r="1083" spans="1:3" ht="20.25" hidden="1" customHeight="1" x14ac:dyDescent="0.15">
      <c r="A1083" s="86" t="s">
        <v>1888</v>
      </c>
      <c r="B1083" s="87" t="s">
        <v>1889</v>
      </c>
      <c r="C1083" s="88">
        <f>IFERROR(VLOOKUP(A1083,Sheet2!A:D,4,0),0)</f>
        <v>0</v>
      </c>
    </row>
    <row r="1084" spans="1:3" ht="20.25" hidden="1" customHeight="1" x14ac:dyDescent="0.15">
      <c r="A1084" s="84" t="s">
        <v>1890</v>
      </c>
      <c r="B1084" s="85" t="s">
        <v>1891</v>
      </c>
      <c r="C1084" s="83">
        <f>SUM(C1085:C1089)</f>
        <v>0</v>
      </c>
    </row>
    <row r="1085" spans="1:3" ht="20.25" hidden="1" customHeight="1" x14ac:dyDescent="0.15">
      <c r="A1085" s="86" t="s">
        <v>1892</v>
      </c>
      <c r="B1085" s="87" t="s">
        <v>1893</v>
      </c>
      <c r="C1085" s="88">
        <f>IFERROR(VLOOKUP(A1085,Sheet2!A:D,4,0),0)</f>
        <v>0</v>
      </c>
    </row>
    <row r="1086" spans="1:3" ht="20.25" hidden="1" customHeight="1" x14ac:dyDescent="0.15">
      <c r="A1086" s="86" t="s">
        <v>1894</v>
      </c>
      <c r="B1086" s="87" t="s">
        <v>1895</v>
      </c>
      <c r="C1086" s="88">
        <f>IFERROR(VLOOKUP(A1086,Sheet2!A:D,4,0),0)</f>
        <v>0</v>
      </c>
    </row>
    <row r="1087" spans="1:3" ht="20.25" hidden="1" customHeight="1" x14ac:dyDescent="0.15">
      <c r="A1087" s="86" t="s">
        <v>1896</v>
      </c>
      <c r="B1087" s="87" t="s">
        <v>1897</v>
      </c>
      <c r="C1087" s="88">
        <f>IFERROR(VLOOKUP(A1087,Sheet2!A:D,4,0),0)</f>
        <v>0</v>
      </c>
    </row>
    <row r="1088" spans="1:3" ht="20.25" hidden="1" customHeight="1" x14ac:dyDescent="0.15">
      <c r="A1088" s="86" t="s">
        <v>1898</v>
      </c>
      <c r="B1088" s="87" t="s">
        <v>1899</v>
      </c>
      <c r="C1088" s="88">
        <f>IFERROR(VLOOKUP(A1088,Sheet2!A:D,4,0),0)</f>
        <v>0</v>
      </c>
    </row>
    <row r="1089" spans="1:3" ht="20.25" hidden="1" customHeight="1" x14ac:dyDescent="0.15">
      <c r="A1089" s="86" t="s">
        <v>1900</v>
      </c>
      <c r="B1089" s="87" t="s">
        <v>1901</v>
      </c>
      <c r="C1089" s="88">
        <f>IFERROR(VLOOKUP(A1089,Sheet2!A:D,4,0),0)</f>
        <v>0</v>
      </c>
    </row>
    <row r="1090" spans="1:3" ht="20.25" customHeight="1" x14ac:dyDescent="0.15">
      <c r="A1090" s="84" t="s">
        <v>1902</v>
      </c>
      <c r="B1090" s="85" t="s">
        <v>31</v>
      </c>
      <c r="C1090" s="83">
        <f>C1091+C1101+C1107</f>
        <v>50</v>
      </c>
    </row>
    <row r="1091" spans="1:3" ht="20.25" hidden="1" customHeight="1" x14ac:dyDescent="0.15">
      <c r="A1091" s="84" t="s">
        <v>1903</v>
      </c>
      <c r="B1091" s="85" t="s">
        <v>1904</v>
      </c>
      <c r="C1091" s="83">
        <f>SUM(C1092:C1100)</f>
        <v>0</v>
      </c>
    </row>
    <row r="1092" spans="1:3" ht="20.25" hidden="1" customHeight="1" x14ac:dyDescent="0.15">
      <c r="A1092" s="86" t="s">
        <v>1905</v>
      </c>
      <c r="B1092" s="87" t="s">
        <v>117</v>
      </c>
      <c r="C1092" s="88">
        <f>IFERROR(VLOOKUP(A1092,Sheet2!A:D,4,0),0)</f>
        <v>0</v>
      </c>
    </row>
    <row r="1093" spans="1:3" ht="20.25" hidden="1" customHeight="1" x14ac:dyDescent="0.15">
      <c r="A1093" s="86" t="s">
        <v>1906</v>
      </c>
      <c r="B1093" s="87" t="s">
        <v>119</v>
      </c>
      <c r="C1093" s="88">
        <f>IFERROR(VLOOKUP(A1093,Sheet2!A:D,4,0),0)</f>
        <v>0</v>
      </c>
    </row>
    <row r="1094" spans="1:3" ht="20.25" hidden="1" customHeight="1" x14ac:dyDescent="0.15">
      <c r="A1094" s="86" t="s">
        <v>1907</v>
      </c>
      <c r="B1094" s="87" t="s">
        <v>121</v>
      </c>
      <c r="C1094" s="88">
        <f>IFERROR(VLOOKUP(A1094,Sheet2!A:D,4,0),0)</f>
        <v>0</v>
      </c>
    </row>
    <row r="1095" spans="1:3" ht="20.25" hidden="1" customHeight="1" x14ac:dyDescent="0.15">
      <c r="A1095" s="86" t="s">
        <v>1908</v>
      </c>
      <c r="B1095" s="87" t="s">
        <v>1909</v>
      </c>
      <c r="C1095" s="88">
        <f>IFERROR(VLOOKUP(A1095,Sheet2!A:D,4,0),0)</f>
        <v>0</v>
      </c>
    </row>
    <row r="1096" spans="1:3" ht="20.25" hidden="1" customHeight="1" x14ac:dyDescent="0.15">
      <c r="A1096" s="86" t="s">
        <v>1910</v>
      </c>
      <c r="B1096" s="87" t="s">
        <v>1911</v>
      </c>
      <c r="C1096" s="88">
        <f>IFERROR(VLOOKUP(A1096,Sheet2!A:D,4,0),0)</f>
        <v>0</v>
      </c>
    </row>
    <row r="1097" spans="1:3" ht="20.25" hidden="1" customHeight="1" x14ac:dyDescent="0.15">
      <c r="A1097" s="86" t="s">
        <v>1912</v>
      </c>
      <c r="B1097" s="87" t="s">
        <v>1913</v>
      </c>
      <c r="C1097" s="88">
        <f>IFERROR(VLOOKUP(A1097,Sheet2!A:D,4,0),0)</f>
        <v>0</v>
      </c>
    </row>
    <row r="1098" spans="1:3" ht="20.25" hidden="1" customHeight="1" x14ac:dyDescent="0.15">
      <c r="A1098" s="86" t="s">
        <v>1914</v>
      </c>
      <c r="B1098" s="87" t="s">
        <v>1915</v>
      </c>
      <c r="C1098" s="88">
        <f>IFERROR(VLOOKUP(A1098,Sheet2!A:D,4,0),0)</f>
        <v>0</v>
      </c>
    </row>
    <row r="1099" spans="1:3" ht="20.25" hidden="1" customHeight="1" x14ac:dyDescent="0.15">
      <c r="A1099" s="86" t="s">
        <v>1916</v>
      </c>
      <c r="B1099" s="87" t="s">
        <v>135</v>
      </c>
      <c r="C1099" s="88">
        <f>IFERROR(VLOOKUP(A1099,Sheet2!A:D,4,0),0)</f>
        <v>0</v>
      </c>
    </row>
    <row r="1100" spans="1:3" ht="20.25" hidden="1" customHeight="1" x14ac:dyDescent="0.15">
      <c r="A1100" s="86" t="s">
        <v>1917</v>
      </c>
      <c r="B1100" s="87" t="s">
        <v>1918</v>
      </c>
      <c r="C1100" s="88">
        <f>IFERROR(VLOOKUP(A1100,Sheet2!A:D,4,0),0)</f>
        <v>0</v>
      </c>
    </row>
    <row r="1101" spans="1:3" ht="20.25" hidden="1" customHeight="1" x14ac:dyDescent="0.15">
      <c r="A1101" s="84" t="s">
        <v>1919</v>
      </c>
      <c r="B1101" s="85" t="s">
        <v>1920</v>
      </c>
      <c r="C1101" s="83">
        <f>SUM(C1102:C1106)</f>
        <v>0</v>
      </c>
    </row>
    <row r="1102" spans="1:3" ht="20.25" hidden="1" customHeight="1" x14ac:dyDescent="0.15">
      <c r="A1102" s="86" t="s">
        <v>1921</v>
      </c>
      <c r="B1102" s="87" t="s">
        <v>117</v>
      </c>
      <c r="C1102" s="88">
        <f>IFERROR(VLOOKUP(A1102,Sheet2!A:D,4,0),0)</f>
        <v>0</v>
      </c>
    </row>
    <row r="1103" spans="1:3" ht="20.25" hidden="1" customHeight="1" x14ac:dyDescent="0.15">
      <c r="A1103" s="86" t="s">
        <v>1922</v>
      </c>
      <c r="B1103" s="87" t="s">
        <v>119</v>
      </c>
      <c r="C1103" s="88">
        <f>IFERROR(VLOOKUP(A1103,Sheet2!A:D,4,0),0)</f>
        <v>0</v>
      </c>
    </row>
    <row r="1104" spans="1:3" ht="20.25" hidden="1" customHeight="1" x14ac:dyDescent="0.15">
      <c r="A1104" s="86" t="s">
        <v>1923</v>
      </c>
      <c r="B1104" s="87" t="s">
        <v>121</v>
      </c>
      <c r="C1104" s="88">
        <f>IFERROR(VLOOKUP(A1104,Sheet2!A:D,4,0),0)</f>
        <v>0</v>
      </c>
    </row>
    <row r="1105" spans="1:3" ht="20.25" hidden="1" customHeight="1" x14ac:dyDescent="0.15">
      <c r="A1105" s="86" t="s">
        <v>1924</v>
      </c>
      <c r="B1105" s="87" t="s">
        <v>1925</v>
      </c>
      <c r="C1105" s="88">
        <f>IFERROR(VLOOKUP(A1105,Sheet2!A:D,4,0),0)</f>
        <v>0</v>
      </c>
    </row>
    <row r="1106" spans="1:3" ht="20.25" hidden="1" customHeight="1" x14ac:dyDescent="0.15">
      <c r="A1106" s="86" t="s">
        <v>1926</v>
      </c>
      <c r="B1106" s="87" t="s">
        <v>1927</v>
      </c>
      <c r="C1106" s="88">
        <f>IFERROR(VLOOKUP(A1106,Sheet2!A:D,4,0),0)</f>
        <v>0</v>
      </c>
    </row>
    <row r="1107" spans="1:3" ht="20.25" customHeight="1" x14ac:dyDescent="0.15">
      <c r="A1107" s="84" t="s">
        <v>1928</v>
      </c>
      <c r="B1107" s="85" t="s">
        <v>1929</v>
      </c>
      <c r="C1107" s="83">
        <f>SUM(C1108:C1109)</f>
        <v>50</v>
      </c>
    </row>
    <row r="1108" spans="1:3" ht="20.25" hidden="1" customHeight="1" x14ac:dyDescent="0.15">
      <c r="A1108" s="86" t="s">
        <v>1930</v>
      </c>
      <c r="B1108" s="87" t="s">
        <v>1931</v>
      </c>
      <c r="C1108" s="88">
        <f>IFERROR(VLOOKUP(A1108,Sheet2!A:D,4,0),0)</f>
        <v>0</v>
      </c>
    </row>
    <row r="1109" spans="1:3" ht="20.25" customHeight="1" x14ac:dyDescent="0.15">
      <c r="A1109" s="86" t="s">
        <v>1932</v>
      </c>
      <c r="B1109" s="87" t="s">
        <v>1933</v>
      </c>
      <c r="C1109" s="88">
        <f>IFERROR(VLOOKUP(A1109,Sheet2!A:D,4,0),0)</f>
        <v>50</v>
      </c>
    </row>
    <row r="1110" spans="1:3" ht="20.25" hidden="1" customHeight="1" x14ac:dyDescent="0.15">
      <c r="A1110" s="84" t="s">
        <v>1934</v>
      </c>
      <c r="B1110" s="85" t="s">
        <v>32</v>
      </c>
      <c r="C1110" s="83">
        <f>C1111+C1118+C1128+C1134+C1137</f>
        <v>0</v>
      </c>
    </row>
    <row r="1111" spans="1:3" ht="20.25" hidden="1" customHeight="1" x14ac:dyDescent="0.15">
      <c r="A1111" s="84" t="s">
        <v>1935</v>
      </c>
      <c r="B1111" s="85" t="s">
        <v>1936</v>
      </c>
      <c r="C1111" s="83">
        <f>SUM(C1112:C1117)</f>
        <v>0</v>
      </c>
    </row>
    <row r="1112" spans="1:3" ht="20.25" hidden="1" customHeight="1" x14ac:dyDescent="0.15">
      <c r="A1112" s="86" t="s">
        <v>1937</v>
      </c>
      <c r="B1112" s="87" t="s">
        <v>117</v>
      </c>
      <c r="C1112" s="88">
        <f>IFERROR(VLOOKUP(A1112,Sheet2!A:D,4,0),0)</f>
        <v>0</v>
      </c>
    </row>
    <row r="1113" spans="1:3" ht="20.25" hidden="1" customHeight="1" x14ac:dyDescent="0.15">
      <c r="A1113" s="86" t="s">
        <v>1938</v>
      </c>
      <c r="B1113" s="87" t="s">
        <v>119</v>
      </c>
      <c r="C1113" s="88">
        <f>IFERROR(VLOOKUP(A1113,Sheet2!A:D,4,0),0)</f>
        <v>0</v>
      </c>
    </row>
    <row r="1114" spans="1:3" ht="20.25" hidden="1" customHeight="1" x14ac:dyDescent="0.15">
      <c r="A1114" s="86" t="s">
        <v>1939</v>
      </c>
      <c r="B1114" s="87" t="s">
        <v>121</v>
      </c>
      <c r="C1114" s="88">
        <f>IFERROR(VLOOKUP(A1114,Sheet2!A:D,4,0),0)</f>
        <v>0</v>
      </c>
    </row>
    <row r="1115" spans="1:3" ht="20.25" hidden="1" customHeight="1" x14ac:dyDescent="0.15">
      <c r="A1115" s="86" t="s">
        <v>1940</v>
      </c>
      <c r="B1115" s="87" t="s">
        <v>1941</v>
      </c>
      <c r="C1115" s="88">
        <f>IFERROR(VLOOKUP(A1115,Sheet2!A:D,4,0),0)</f>
        <v>0</v>
      </c>
    </row>
    <row r="1116" spans="1:3" ht="20.25" hidden="1" customHeight="1" x14ac:dyDescent="0.15">
      <c r="A1116" s="86" t="s">
        <v>1942</v>
      </c>
      <c r="B1116" s="87" t="s">
        <v>135</v>
      </c>
      <c r="C1116" s="88">
        <f>IFERROR(VLOOKUP(A1116,Sheet2!A:D,4,0),0)</f>
        <v>0</v>
      </c>
    </row>
    <row r="1117" spans="1:3" ht="20.25" hidden="1" customHeight="1" x14ac:dyDescent="0.15">
      <c r="A1117" s="86" t="s">
        <v>1943</v>
      </c>
      <c r="B1117" s="87" t="s">
        <v>1944</v>
      </c>
      <c r="C1117" s="88">
        <f>IFERROR(VLOOKUP(A1117,Sheet2!A:D,4,0),0)</f>
        <v>0</v>
      </c>
    </row>
    <row r="1118" spans="1:3" ht="20.25" hidden="1" customHeight="1" x14ac:dyDescent="0.15">
      <c r="A1118" s="84" t="s">
        <v>1945</v>
      </c>
      <c r="B1118" s="85" t="s">
        <v>1946</v>
      </c>
      <c r="C1118" s="83">
        <f>SUM(C1119:C1127)</f>
        <v>0</v>
      </c>
    </row>
    <row r="1119" spans="1:3" ht="20.25" hidden="1" customHeight="1" x14ac:dyDescent="0.15">
      <c r="A1119" s="86" t="s">
        <v>1947</v>
      </c>
      <c r="B1119" s="87" t="s">
        <v>1948</v>
      </c>
      <c r="C1119" s="88">
        <f>IFERROR(VLOOKUP(A1119,Sheet2!A:D,4,0),0)</f>
        <v>0</v>
      </c>
    </row>
    <row r="1120" spans="1:3" ht="20.25" hidden="1" customHeight="1" x14ac:dyDescent="0.15">
      <c r="A1120" s="86" t="s">
        <v>1949</v>
      </c>
      <c r="B1120" s="87" t="s">
        <v>1950</v>
      </c>
      <c r="C1120" s="88">
        <f>IFERROR(VLOOKUP(A1120,Sheet2!A:D,4,0),0)</f>
        <v>0</v>
      </c>
    </row>
    <row r="1121" spans="1:3" ht="20.25" hidden="1" customHeight="1" x14ac:dyDescent="0.15">
      <c r="A1121" s="86" t="s">
        <v>1951</v>
      </c>
      <c r="B1121" s="87" t="s">
        <v>1952</v>
      </c>
      <c r="C1121" s="88">
        <f>IFERROR(VLOOKUP(A1121,Sheet2!A:D,4,0),0)</f>
        <v>0</v>
      </c>
    </row>
    <row r="1122" spans="1:3" ht="20.25" hidden="1" customHeight="1" x14ac:dyDescent="0.15">
      <c r="A1122" s="86" t="s">
        <v>1953</v>
      </c>
      <c r="B1122" s="87" t="s">
        <v>1954</v>
      </c>
      <c r="C1122" s="88">
        <f>IFERROR(VLOOKUP(A1122,Sheet2!A:D,4,0),0)</f>
        <v>0</v>
      </c>
    </row>
    <row r="1123" spans="1:3" ht="20.25" hidden="1" customHeight="1" x14ac:dyDescent="0.15">
      <c r="A1123" s="86" t="s">
        <v>1955</v>
      </c>
      <c r="B1123" s="87" t="s">
        <v>1956</v>
      </c>
      <c r="C1123" s="88">
        <f>IFERROR(VLOOKUP(A1123,Sheet2!A:D,4,0),0)</f>
        <v>0</v>
      </c>
    </row>
    <row r="1124" spans="1:3" ht="20.25" hidden="1" customHeight="1" x14ac:dyDescent="0.15">
      <c r="A1124" s="86" t="s">
        <v>1957</v>
      </c>
      <c r="B1124" s="87" t="s">
        <v>1958</v>
      </c>
      <c r="C1124" s="88">
        <f>IFERROR(VLOOKUP(A1124,Sheet2!A:D,4,0),0)</f>
        <v>0</v>
      </c>
    </row>
    <row r="1125" spans="1:3" ht="20.25" hidden="1" customHeight="1" x14ac:dyDescent="0.15">
      <c r="A1125" s="86" t="s">
        <v>1959</v>
      </c>
      <c r="B1125" s="87" t="s">
        <v>1960</v>
      </c>
      <c r="C1125" s="88">
        <f>IFERROR(VLOOKUP(A1125,Sheet2!A:D,4,0),0)</f>
        <v>0</v>
      </c>
    </row>
    <row r="1126" spans="1:3" ht="20.25" hidden="1" customHeight="1" x14ac:dyDescent="0.15">
      <c r="A1126" s="86" t="s">
        <v>1961</v>
      </c>
      <c r="B1126" s="87" t="s">
        <v>1962</v>
      </c>
      <c r="C1126" s="88">
        <f>IFERROR(VLOOKUP(A1126,Sheet2!A:D,4,0),0)</f>
        <v>0</v>
      </c>
    </row>
    <row r="1127" spans="1:3" ht="20.25" hidden="1" customHeight="1" x14ac:dyDescent="0.15">
      <c r="A1127" s="86" t="s">
        <v>1963</v>
      </c>
      <c r="B1127" s="87" t="s">
        <v>1964</v>
      </c>
      <c r="C1127" s="88">
        <f>IFERROR(VLOOKUP(A1127,Sheet2!A:D,4,0),0)</f>
        <v>0</v>
      </c>
    </row>
    <row r="1128" spans="1:3" ht="20.25" hidden="1" customHeight="1" x14ac:dyDescent="0.15">
      <c r="A1128" s="84" t="s">
        <v>1965</v>
      </c>
      <c r="B1128" s="85" t="s">
        <v>1966</v>
      </c>
      <c r="C1128" s="83">
        <f>SUM(C1129:C1133)</f>
        <v>0</v>
      </c>
    </row>
    <row r="1129" spans="1:3" ht="20.25" hidden="1" customHeight="1" x14ac:dyDescent="0.15">
      <c r="A1129" s="86" t="s">
        <v>1967</v>
      </c>
      <c r="B1129" s="87" t="s">
        <v>1968</v>
      </c>
      <c r="C1129" s="88">
        <f>IFERROR(VLOOKUP(A1129,Sheet2!A:D,4,0),0)</f>
        <v>0</v>
      </c>
    </row>
    <row r="1130" spans="1:3" ht="20.25" hidden="1" customHeight="1" x14ac:dyDescent="0.15">
      <c r="A1130" s="86" t="s">
        <v>1969</v>
      </c>
      <c r="B1130" s="87" t="s">
        <v>1970</v>
      </c>
      <c r="C1130" s="88">
        <f>IFERROR(VLOOKUP(A1130,Sheet2!A:D,4,0),0)</f>
        <v>0</v>
      </c>
    </row>
    <row r="1131" spans="1:3" ht="20.25" hidden="1" customHeight="1" x14ac:dyDescent="0.15">
      <c r="A1131" s="86" t="s">
        <v>1971</v>
      </c>
      <c r="B1131" s="87" t="s">
        <v>1972</v>
      </c>
      <c r="C1131" s="88">
        <f>IFERROR(VLOOKUP(A1131,Sheet2!A:D,4,0),0)</f>
        <v>0</v>
      </c>
    </row>
    <row r="1132" spans="1:3" ht="20.25" hidden="1" customHeight="1" x14ac:dyDescent="0.15">
      <c r="A1132" s="86" t="s">
        <v>1973</v>
      </c>
      <c r="B1132" s="87" t="s">
        <v>1974</v>
      </c>
      <c r="C1132" s="88">
        <f>IFERROR(VLOOKUP(A1132,Sheet2!A:D,4,0),0)</f>
        <v>0</v>
      </c>
    </row>
    <row r="1133" spans="1:3" ht="20.25" hidden="1" customHeight="1" x14ac:dyDescent="0.15">
      <c r="A1133" s="86" t="s">
        <v>1975</v>
      </c>
      <c r="B1133" s="87" t="s">
        <v>1976</v>
      </c>
      <c r="C1133" s="88">
        <f>IFERROR(VLOOKUP(A1133,Sheet2!A:D,4,0),0)</f>
        <v>0</v>
      </c>
    </row>
    <row r="1134" spans="1:3" ht="20.25" hidden="1" customHeight="1" x14ac:dyDescent="0.15">
      <c r="A1134" s="84" t="s">
        <v>1977</v>
      </c>
      <c r="B1134" s="85" t="s">
        <v>1978</v>
      </c>
      <c r="C1134" s="83">
        <f>SUM(C1135:C1136)</f>
        <v>0</v>
      </c>
    </row>
    <row r="1135" spans="1:3" ht="20.25" hidden="1" customHeight="1" x14ac:dyDescent="0.15">
      <c r="A1135" s="86" t="s">
        <v>1979</v>
      </c>
      <c r="B1135" s="87" t="s">
        <v>1980</v>
      </c>
      <c r="C1135" s="88">
        <f>IFERROR(VLOOKUP(A1135,Sheet2!A:D,4,0),0)</f>
        <v>0</v>
      </c>
    </row>
    <row r="1136" spans="1:3" ht="20.25" hidden="1" customHeight="1" x14ac:dyDescent="0.15">
      <c r="A1136" s="86" t="s">
        <v>1981</v>
      </c>
      <c r="B1136" s="87" t="s">
        <v>1982</v>
      </c>
      <c r="C1136" s="88">
        <f>IFERROR(VLOOKUP(A1136,Sheet2!A:D,4,0),0)</f>
        <v>0</v>
      </c>
    </row>
    <row r="1137" spans="1:3" ht="20.25" hidden="1" customHeight="1" x14ac:dyDescent="0.15">
      <c r="A1137" s="84" t="s">
        <v>1983</v>
      </c>
      <c r="B1137" s="85" t="s">
        <v>1984</v>
      </c>
      <c r="C1137" s="83">
        <f>C1138</f>
        <v>0</v>
      </c>
    </row>
    <row r="1138" spans="1:3" ht="20.25" hidden="1" customHeight="1" x14ac:dyDescent="0.15">
      <c r="A1138" s="86" t="s">
        <v>1985</v>
      </c>
      <c r="B1138" s="87" t="s">
        <v>1986</v>
      </c>
      <c r="C1138" s="88">
        <f>IFERROR(VLOOKUP(A1138,Sheet2!A:D,4,0),0)</f>
        <v>0</v>
      </c>
    </row>
    <row r="1139" spans="1:3" ht="20.25" hidden="1" customHeight="1" x14ac:dyDescent="0.15">
      <c r="A1139" s="84" t="s">
        <v>1987</v>
      </c>
      <c r="B1139" s="85" t="s">
        <v>1988</v>
      </c>
      <c r="C1139" s="83">
        <f>C1140+C1141+C1142+C1143+C1144+C1145+C1146+C1147+C1148</f>
        <v>0</v>
      </c>
    </row>
    <row r="1140" spans="1:3" ht="20.25" hidden="1" customHeight="1" x14ac:dyDescent="0.15">
      <c r="A1140" s="84" t="s">
        <v>1989</v>
      </c>
      <c r="B1140" s="85" t="s">
        <v>1990</v>
      </c>
      <c r="C1140" s="83">
        <v>0</v>
      </c>
    </row>
    <row r="1141" spans="1:3" ht="20.25" hidden="1" customHeight="1" x14ac:dyDescent="0.15">
      <c r="A1141" s="84" t="s">
        <v>1991</v>
      </c>
      <c r="B1141" s="85" t="s">
        <v>1992</v>
      </c>
      <c r="C1141" s="83">
        <v>0</v>
      </c>
    </row>
    <row r="1142" spans="1:3" ht="20.25" hidden="1" customHeight="1" x14ac:dyDescent="0.15">
      <c r="A1142" s="84" t="s">
        <v>1993</v>
      </c>
      <c r="B1142" s="85" t="s">
        <v>2394</v>
      </c>
      <c r="C1142" s="83">
        <v>0</v>
      </c>
    </row>
    <row r="1143" spans="1:3" ht="20.25" hidden="1" customHeight="1" x14ac:dyDescent="0.15">
      <c r="A1143" s="84" t="s">
        <v>1994</v>
      </c>
      <c r="B1143" s="85" t="s">
        <v>2395</v>
      </c>
      <c r="C1143" s="83">
        <v>0</v>
      </c>
    </row>
    <row r="1144" spans="1:3" ht="20.25" hidden="1" customHeight="1" x14ac:dyDescent="0.15">
      <c r="A1144" s="84" t="s">
        <v>1995</v>
      </c>
      <c r="B1144" s="85" t="s">
        <v>1996</v>
      </c>
      <c r="C1144" s="83">
        <v>0</v>
      </c>
    </row>
    <row r="1145" spans="1:3" ht="20.25" hidden="1" customHeight="1" x14ac:dyDescent="0.15">
      <c r="A1145" s="84" t="s">
        <v>1997</v>
      </c>
      <c r="B1145" s="85" t="s">
        <v>1528</v>
      </c>
      <c r="C1145" s="83">
        <v>0</v>
      </c>
    </row>
    <row r="1146" spans="1:3" ht="20.25" hidden="1" customHeight="1" x14ac:dyDescent="0.15">
      <c r="A1146" s="84" t="s">
        <v>1998</v>
      </c>
      <c r="B1146" s="85" t="s">
        <v>1999</v>
      </c>
      <c r="C1146" s="83">
        <v>0</v>
      </c>
    </row>
    <row r="1147" spans="1:3" ht="20.25" hidden="1" customHeight="1" x14ac:dyDescent="0.15">
      <c r="A1147" s="84" t="s">
        <v>2000</v>
      </c>
      <c r="B1147" s="85" t="s">
        <v>2001</v>
      </c>
      <c r="C1147" s="83">
        <v>0</v>
      </c>
    </row>
    <row r="1148" spans="1:3" ht="20.25" hidden="1" customHeight="1" x14ac:dyDescent="0.15">
      <c r="A1148" s="84" t="s">
        <v>2002</v>
      </c>
      <c r="B1148" s="85" t="s">
        <v>2003</v>
      </c>
      <c r="C1148" s="83">
        <v>0</v>
      </c>
    </row>
    <row r="1149" spans="1:3" ht="20.25" hidden="1" customHeight="1" x14ac:dyDescent="0.15">
      <c r="A1149" s="84" t="s">
        <v>2004</v>
      </c>
      <c r="B1149" s="85" t="s">
        <v>33</v>
      </c>
      <c r="C1149" s="83">
        <f>C1150+C1177+C1192</f>
        <v>0</v>
      </c>
    </row>
    <row r="1150" spans="1:3" ht="20.25" hidden="1" customHeight="1" x14ac:dyDescent="0.15">
      <c r="A1150" s="84" t="s">
        <v>2005</v>
      </c>
      <c r="B1150" s="85" t="s">
        <v>2006</v>
      </c>
      <c r="C1150" s="83">
        <f>SUM(C1151:C1176)</f>
        <v>0</v>
      </c>
    </row>
    <row r="1151" spans="1:3" ht="20.25" hidden="1" customHeight="1" x14ac:dyDescent="0.15">
      <c r="A1151" s="86" t="s">
        <v>2007</v>
      </c>
      <c r="B1151" s="87" t="s">
        <v>117</v>
      </c>
      <c r="C1151" s="88">
        <f>IFERROR(VLOOKUP(A1151,Sheet2!A:D,4,0),0)</f>
        <v>0</v>
      </c>
    </row>
    <row r="1152" spans="1:3" ht="20.25" hidden="1" customHeight="1" x14ac:dyDescent="0.15">
      <c r="A1152" s="86" t="s">
        <v>2008</v>
      </c>
      <c r="B1152" s="87" t="s">
        <v>119</v>
      </c>
      <c r="C1152" s="88">
        <f>IFERROR(VLOOKUP(A1152,Sheet2!A:D,4,0),0)</f>
        <v>0</v>
      </c>
    </row>
    <row r="1153" spans="1:6" ht="20.25" hidden="1" customHeight="1" x14ac:dyDescent="0.15">
      <c r="A1153" s="86" t="s">
        <v>2009</v>
      </c>
      <c r="B1153" s="87" t="s">
        <v>121</v>
      </c>
      <c r="C1153" s="88">
        <f>IFERROR(VLOOKUP(A1153,Sheet2!A:D,4,0),0)</f>
        <v>0</v>
      </c>
    </row>
    <row r="1154" spans="1:6" ht="20.25" hidden="1" customHeight="1" x14ac:dyDescent="0.15">
      <c r="A1154" s="86" t="s">
        <v>2010</v>
      </c>
      <c r="B1154" s="87" t="s">
        <v>2011</v>
      </c>
      <c r="C1154" s="88">
        <f>IFERROR(VLOOKUP(A1154,Sheet2!A:D,4,0),0)</f>
        <v>0</v>
      </c>
    </row>
    <row r="1155" spans="1:6" ht="20.25" hidden="1" customHeight="1" x14ac:dyDescent="0.15">
      <c r="A1155" s="86" t="s">
        <v>2012</v>
      </c>
      <c r="B1155" s="87" t="s">
        <v>2013</v>
      </c>
      <c r="C1155" s="88">
        <f>IFERROR(VLOOKUP(A1155,Sheet2!A:D,4,0),0)</f>
        <v>0</v>
      </c>
    </row>
    <row r="1156" spans="1:6" ht="20.25" hidden="1" customHeight="1" x14ac:dyDescent="0.15">
      <c r="A1156" s="86" t="s">
        <v>2014</v>
      </c>
      <c r="B1156" s="87" t="s">
        <v>2015</v>
      </c>
      <c r="C1156" s="88">
        <f>IFERROR(VLOOKUP(A1156,Sheet2!A:D,4,0),0)</f>
        <v>0</v>
      </c>
    </row>
    <row r="1157" spans="1:6" ht="20.25" hidden="1" customHeight="1" x14ac:dyDescent="0.15">
      <c r="A1157" s="86" t="s">
        <v>2016</v>
      </c>
      <c r="B1157" s="87" t="s">
        <v>2017</v>
      </c>
      <c r="C1157" s="88">
        <f>IFERROR(VLOOKUP(A1157,Sheet2!A:D,4,0),0)</f>
        <v>0</v>
      </c>
    </row>
    <row r="1158" spans="1:6" ht="20.25" hidden="1" customHeight="1" x14ac:dyDescent="0.15">
      <c r="A1158" s="86" t="s">
        <v>2018</v>
      </c>
      <c r="B1158" s="87" t="s">
        <v>2019</v>
      </c>
      <c r="C1158" s="88">
        <f>IFERROR(VLOOKUP(A1158,Sheet2!A:D,4,0),0)</f>
        <v>0</v>
      </c>
    </row>
    <row r="1159" spans="1:6" ht="20.25" hidden="1" customHeight="1" x14ac:dyDescent="0.15">
      <c r="A1159" s="86" t="s">
        <v>2020</v>
      </c>
      <c r="B1159" s="87" t="s">
        <v>2021</v>
      </c>
      <c r="C1159" s="88">
        <f>IFERROR(VLOOKUP(A1159,Sheet2!A:D,4,0),0)</f>
        <v>0</v>
      </c>
    </row>
    <row r="1160" spans="1:6" ht="20.25" hidden="1" customHeight="1" x14ac:dyDescent="0.15">
      <c r="A1160" s="86" t="s">
        <v>2022</v>
      </c>
      <c r="B1160" s="87" t="s">
        <v>2023</v>
      </c>
      <c r="C1160" s="88">
        <f>IFERROR(VLOOKUP(A1160,Sheet2!A:D,4,0),0)</f>
        <v>0</v>
      </c>
    </row>
    <row r="1161" spans="1:6" s="92" customFormat="1" ht="20.25" hidden="1" customHeight="1" x14ac:dyDescent="0.15">
      <c r="A1161" s="86" t="s">
        <v>2024</v>
      </c>
      <c r="B1161" s="87" t="s">
        <v>2025</v>
      </c>
      <c r="C1161" s="88">
        <f>IFERROR(VLOOKUP(A1161,Sheet2!A:D,4,0),0)</f>
        <v>0</v>
      </c>
      <c r="F1161" s="93"/>
    </row>
    <row r="1162" spans="1:6" ht="20.25" hidden="1" customHeight="1" x14ac:dyDescent="0.15">
      <c r="A1162" s="86" t="s">
        <v>2026</v>
      </c>
      <c r="B1162" s="87" t="s">
        <v>2027</v>
      </c>
      <c r="C1162" s="88">
        <f>IFERROR(VLOOKUP(A1162,Sheet2!A:D,4,0),0)</f>
        <v>0</v>
      </c>
    </row>
    <row r="1163" spans="1:6" ht="20.25" hidden="1" customHeight="1" x14ac:dyDescent="0.15">
      <c r="A1163" s="86" t="s">
        <v>2028</v>
      </c>
      <c r="B1163" s="87" t="s">
        <v>2029</v>
      </c>
      <c r="C1163" s="88">
        <f>IFERROR(VLOOKUP(A1163,Sheet2!A:D,4,0),0)</f>
        <v>0</v>
      </c>
    </row>
    <row r="1164" spans="1:6" ht="20.25" hidden="1" customHeight="1" x14ac:dyDescent="0.15">
      <c r="A1164" s="86" t="s">
        <v>2030</v>
      </c>
      <c r="B1164" s="87" t="s">
        <v>2031</v>
      </c>
      <c r="C1164" s="88">
        <f>IFERROR(VLOOKUP(A1164,Sheet2!A:D,4,0),0)</f>
        <v>0</v>
      </c>
    </row>
    <row r="1165" spans="1:6" ht="20.25" hidden="1" customHeight="1" x14ac:dyDescent="0.15">
      <c r="A1165" s="86" t="s">
        <v>2032</v>
      </c>
      <c r="B1165" s="87" t="s">
        <v>2033</v>
      </c>
      <c r="C1165" s="88">
        <f>IFERROR(VLOOKUP(A1165,Sheet2!A:D,4,0),0)</f>
        <v>0</v>
      </c>
    </row>
    <row r="1166" spans="1:6" ht="20.25" hidden="1" customHeight="1" x14ac:dyDescent="0.15">
      <c r="A1166" s="86" t="s">
        <v>2034</v>
      </c>
      <c r="B1166" s="87" t="s">
        <v>2035</v>
      </c>
      <c r="C1166" s="88">
        <f>IFERROR(VLOOKUP(A1166,Sheet2!A:D,4,0),0)</f>
        <v>0</v>
      </c>
    </row>
    <row r="1167" spans="1:6" ht="20.25" hidden="1" customHeight="1" x14ac:dyDescent="0.15">
      <c r="A1167" s="86" t="s">
        <v>2036</v>
      </c>
      <c r="B1167" s="87" t="s">
        <v>2037</v>
      </c>
      <c r="C1167" s="88">
        <f>IFERROR(VLOOKUP(A1167,Sheet2!A:D,4,0),0)</f>
        <v>0</v>
      </c>
    </row>
    <row r="1168" spans="1:6" ht="20.25" hidden="1" customHeight="1" x14ac:dyDescent="0.15">
      <c r="A1168" s="86" t="s">
        <v>2038</v>
      </c>
      <c r="B1168" s="87" t="s">
        <v>2039</v>
      </c>
      <c r="C1168" s="88">
        <f>IFERROR(VLOOKUP(A1168,Sheet2!A:D,4,0),0)</f>
        <v>0</v>
      </c>
    </row>
    <row r="1169" spans="1:3" ht="20.25" hidden="1" customHeight="1" x14ac:dyDescent="0.15">
      <c r="A1169" s="86" t="s">
        <v>2040</v>
      </c>
      <c r="B1169" s="87" t="s">
        <v>2041</v>
      </c>
      <c r="C1169" s="88">
        <f>IFERROR(VLOOKUP(A1169,Sheet2!A:D,4,0),0)</f>
        <v>0</v>
      </c>
    </row>
    <row r="1170" spans="1:3" ht="20.25" hidden="1" customHeight="1" x14ac:dyDescent="0.15">
      <c r="A1170" s="86" t="s">
        <v>2042</v>
      </c>
      <c r="B1170" s="87" t="s">
        <v>2043</v>
      </c>
      <c r="C1170" s="88">
        <f>IFERROR(VLOOKUP(A1170,Sheet2!A:D,4,0),0)</f>
        <v>0</v>
      </c>
    </row>
    <row r="1171" spans="1:3" ht="20.25" hidden="1" customHeight="1" x14ac:dyDescent="0.15">
      <c r="A1171" s="86" t="s">
        <v>2044</v>
      </c>
      <c r="B1171" s="87" t="s">
        <v>2045</v>
      </c>
      <c r="C1171" s="88">
        <f>IFERROR(VLOOKUP(A1171,Sheet2!A:D,4,0),0)</f>
        <v>0</v>
      </c>
    </row>
    <row r="1172" spans="1:3" ht="20.25" hidden="1" customHeight="1" x14ac:dyDescent="0.15">
      <c r="A1172" s="86" t="s">
        <v>2046</v>
      </c>
      <c r="B1172" s="87" t="s">
        <v>2047</v>
      </c>
      <c r="C1172" s="88">
        <f>IFERROR(VLOOKUP(A1172,Sheet2!A:D,4,0),0)</f>
        <v>0</v>
      </c>
    </row>
    <row r="1173" spans="1:3" ht="20.25" hidden="1" customHeight="1" x14ac:dyDescent="0.15">
      <c r="A1173" s="86" t="s">
        <v>2048</v>
      </c>
      <c r="B1173" s="87" t="s">
        <v>2049</v>
      </c>
      <c r="C1173" s="88">
        <f>IFERROR(VLOOKUP(A1173,Sheet2!A:D,4,0),0)</f>
        <v>0</v>
      </c>
    </row>
    <row r="1174" spans="1:3" ht="20.25" hidden="1" customHeight="1" x14ac:dyDescent="0.15">
      <c r="A1174" s="86" t="s">
        <v>2050</v>
      </c>
      <c r="B1174" s="87" t="s">
        <v>2396</v>
      </c>
      <c r="C1174" s="88">
        <f>IFERROR(VLOOKUP(A1174,Sheet2!A:D,4,0),0)</f>
        <v>0</v>
      </c>
    </row>
    <row r="1175" spans="1:3" ht="20.25" hidden="1" customHeight="1" x14ac:dyDescent="0.15">
      <c r="A1175" s="86" t="s">
        <v>2051</v>
      </c>
      <c r="B1175" s="87" t="s">
        <v>135</v>
      </c>
      <c r="C1175" s="88">
        <f>IFERROR(VLOOKUP(A1175,Sheet2!A:D,4,0),0)</f>
        <v>0</v>
      </c>
    </row>
    <row r="1176" spans="1:3" ht="20.25" hidden="1" customHeight="1" x14ac:dyDescent="0.15">
      <c r="A1176" s="86" t="s">
        <v>2052</v>
      </c>
      <c r="B1176" s="87" t="s">
        <v>2053</v>
      </c>
      <c r="C1176" s="88">
        <f>IFERROR(VLOOKUP(A1176,Sheet2!A:D,4,0),0)</f>
        <v>0</v>
      </c>
    </row>
    <row r="1177" spans="1:3" ht="20.25" hidden="1" customHeight="1" x14ac:dyDescent="0.15">
      <c r="A1177" s="84" t="s">
        <v>2054</v>
      </c>
      <c r="B1177" s="85" t="s">
        <v>2055</v>
      </c>
      <c r="C1177" s="83">
        <f>SUM(C1178:C1191)</f>
        <v>0</v>
      </c>
    </row>
    <row r="1178" spans="1:3" ht="20.25" hidden="1" customHeight="1" x14ac:dyDescent="0.15">
      <c r="A1178" s="86" t="s">
        <v>2056</v>
      </c>
      <c r="B1178" s="87" t="s">
        <v>117</v>
      </c>
      <c r="C1178" s="88">
        <f>IFERROR(VLOOKUP(A1178,Sheet2!A:D,4,0),0)</f>
        <v>0</v>
      </c>
    </row>
    <row r="1179" spans="1:3" ht="20.25" hidden="1" customHeight="1" x14ac:dyDescent="0.15">
      <c r="A1179" s="86" t="s">
        <v>2057</v>
      </c>
      <c r="B1179" s="87" t="s">
        <v>119</v>
      </c>
      <c r="C1179" s="88">
        <f>IFERROR(VLOOKUP(A1179,Sheet2!A:D,4,0),0)</f>
        <v>0</v>
      </c>
    </row>
    <row r="1180" spans="1:3" ht="20.25" hidden="1" customHeight="1" x14ac:dyDescent="0.15">
      <c r="A1180" s="86" t="s">
        <v>2058</v>
      </c>
      <c r="B1180" s="87" t="s">
        <v>121</v>
      </c>
      <c r="C1180" s="88">
        <f>IFERROR(VLOOKUP(A1180,Sheet2!A:D,4,0),0)</f>
        <v>0</v>
      </c>
    </row>
    <row r="1181" spans="1:3" ht="20.25" hidden="1" customHeight="1" x14ac:dyDescent="0.15">
      <c r="A1181" s="86" t="s">
        <v>2059</v>
      </c>
      <c r="B1181" s="87" t="s">
        <v>2060</v>
      </c>
      <c r="C1181" s="88">
        <f>IFERROR(VLOOKUP(A1181,Sheet2!A:D,4,0),0)</f>
        <v>0</v>
      </c>
    </row>
    <row r="1182" spans="1:3" ht="20.25" hidden="1" customHeight="1" x14ac:dyDescent="0.15">
      <c r="A1182" s="86" t="s">
        <v>2061</v>
      </c>
      <c r="B1182" s="87" t="s">
        <v>2062</v>
      </c>
      <c r="C1182" s="88">
        <f>IFERROR(VLOOKUP(A1182,Sheet2!A:D,4,0),0)</f>
        <v>0</v>
      </c>
    </row>
    <row r="1183" spans="1:3" ht="20.25" hidden="1" customHeight="1" x14ac:dyDescent="0.15">
      <c r="A1183" s="86" t="s">
        <v>2063</v>
      </c>
      <c r="B1183" s="87" t="s">
        <v>2064</v>
      </c>
      <c r="C1183" s="88">
        <f>IFERROR(VLOOKUP(A1183,Sheet2!A:D,4,0),0)</f>
        <v>0</v>
      </c>
    </row>
    <row r="1184" spans="1:3" ht="20.25" hidden="1" customHeight="1" x14ac:dyDescent="0.15">
      <c r="A1184" s="86" t="s">
        <v>2065</v>
      </c>
      <c r="B1184" s="87" t="s">
        <v>2066</v>
      </c>
      <c r="C1184" s="88">
        <f>IFERROR(VLOOKUP(A1184,Sheet2!A:D,4,0),0)</f>
        <v>0</v>
      </c>
    </row>
    <row r="1185" spans="1:3" ht="20.25" hidden="1" customHeight="1" x14ac:dyDescent="0.15">
      <c r="A1185" s="86" t="s">
        <v>2067</v>
      </c>
      <c r="B1185" s="87" t="s">
        <v>2068</v>
      </c>
      <c r="C1185" s="88">
        <f>IFERROR(VLOOKUP(A1185,Sheet2!A:D,4,0),0)</f>
        <v>0</v>
      </c>
    </row>
    <row r="1186" spans="1:3" ht="20.25" hidden="1" customHeight="1" x14ac:dyDescent="0.15">
      <c r="A1186" s="86" t="s">
        <v>2069</v>
      </c>
      <c r="B1186" s="87" t="s">
        <v>2070</v>
      </c>
      <c r="C1186" s="88">
        <f>IFERROR(VLOOKUP(A1186,Sheet2!A:D,4,0),0)</f>
        <v>0</v>
      </c>
    </row>
    <row r="1187" spans="1:3" ht="20.25" hidden="1" customHeight="1" x14ac:dyDescent="0.15">
      <c r="A1187" s="86" t="s">
        <v>2071</v>
      </c>
      <c r="B1187" s="87" t="s">
        <v>2072</v>
      </c>
      <c r="C1187" s="88">
        <f>IFERROR(VLOOKUP(A1187,Sheet2!A:D,4,0),0)</f>
        <v>0</v>
      </c>
    </row>
    <row r="1188" spans="1:3" ht="20.25" hidden="1" customHeight="1" x14ac:dyDescent="0.15">
      <c r="A1188" s="86" t="s">
        <v>2073</v>
      </c>
      <c r="B1188" s="87" t="s">
        <v>2074</v>
      </c>
      <c r="C1188" s="88">
        <f>IFERROR(VLOOKUP(A1188,Sheet2!A:D,4,0),0)</f>
        <v>0</v>
      </c>
    </row>
    <row r="1189" spans="1:3" ht="20.25" hidden="1" customHeight="1" x14ac:dyDescent="0.15">
      <c r="A1189" s="86" t="s">
        <v>2075</v>
      </c>
      <c r="B1189" s="87" t="s">
        <v>2076</v>
      </c>
      <c r="C1189" s="88">
        <f>IFERROR(VLOOKUP(A1189,Sheet2!A:D,4,0),0)</f>
        <v>0</v>
      </c>
    </row>
    <row r="1190" spans="1:3" ht="20.25" hidden="1" customHeight="1" x14ac:dyDescent="0.15">
      <c r="A1190" s="86" t="s">
        <v>2077</v>
      </c>
      <c r="B1190" s="87" t="s">
        <v>2078</v>
      </c>
      <c r="C1190" s="88">
        <f>IFERROR(VLOOKUP(A1190,Sheet2!A:D,4,0),0)</f>
        <v>0</v>
      </c>
    </row>
    <row r="1191" spans="1:3" ht="20.25" hidden="1" customHeight="1" x14ac:dyDescent="0.15">
      <c r="A1191" s="86" t="s">
        <v>2079</v>
      </c>
      <c r="B1191" s="87" t="s">
        <v>2080</v>
      </c>
      <c r="C1191" s="88">
        <f>IFERROR(VLOOKUP(A1191,Sheet2!A:D,4,0),0)</f>
        <v>0</v>
      </c>
    </row>
    <row r="1192" spans="1:3" ht="20.25" hidden="1" customHeight="1" x14ac:dyDescent="0.15">
      <c r="A1192" s="84" t="s">
        <v>2081</v>
      </c>
      <c r="B1192" s="85" t="s">
        <v>2082</v>
      </c>
      <c r="C1192" s="83">
        <f>C1193</f>
        <v>0</v>
      </c>
    </row>
    <row r="1193" spans="1:3" ht="20.25" hidden="1" customHeight="1" x14ac:dyDescent="0.15">
      <c r="A1193" s="90" t="s">
        <v>2083</v>
      </c>
      <c r="B1193" s="91" t="s">
        <v>2084</v>
      </c>
      <c r="C1193" s="88">
        <f>IFERROR(VLOOKUP(A1193,Sheet2!A:D,4,0),0)</f>
        <v>0</v>
      </c>
    </row>
    <row r="1194" spans="1:3" ht="20.25" customHeight="1" x14ac:dyDescent="0.15">
      <c r="A1194" s="84" t="s">
        <v>2085</v>
      </c>
      <c r="B1194" s="85" t="s">
        <v>34</v>
      </c>
      <c r="C1194" s="83">
        <f>C1195+C1205+C1209</f>
        <v>1168</v>
      </c>
    </row>
    <row r="1195" spans="1:3" ht="20.25" hidden="1" customHeight="1" x14ac:dyDescent="0.15">
      <c r="A1195" s="84" t="s">
        <v>2086</v>
      </c>
      <c r="B1195" s="85" t="s">
        <v>2087</v>
      </c>
      <c r="C1195" s="83">
        <f>SUM(C1196:C1204)</f>
        <v>0</v>
      </c>
    </row>
    <row r="1196" spans="1:3" ht="20.25" hidden="1" customHeight="1" x14ac:dyDescent="0.15">
      <c r="A1196" s="86" t="s">
        <v>2088</v>
      </c>
      <c r="B1196" s="87" t="s">
        <v>2089</v>
      </c>
      <c r="C1196" s="88">
        <f>IFERROR(VLOOKUP(A1196,Sheet2!A:D,4,0),0)</f>
        <v>0</v>
      </c>
    </row>
    <row r="1197" spans="1:3" ht="20.25" hidden="1" customHeight="1" x14ac:dyDescent="0.15">
      <c r="A1197" s="86" t="s">
        <v>2090</v>
      </c>
      <c r="B1197" s="87" t="s">
        <v>2091</v>
      </c>
      <c r="C1197" s="88">
        <f>IFERROR(VLOOKUP(A1197,Sheet2!A:D,4,0),0)</f>
        <v>0</v>
      </c>
    </row>
    <row r="1198" spans="1:3" ht="20.25" hidden="1" customHeight="1" x14ac:dyDescent="0.15">
      <c r="A1198" s="86" t="s">
        <v>2092</v>
      </c>
      <c r="B1198" s="87" t="s">
        <v>2093</v>
      </c>
      <c r="C1198" s="88">
        <f>IFERROR(VLOOKUP(A1198,Sheet2!A:D,4,0),0)</f>
        <v>0</v>
      </c>
    </row>
    <row r="1199" spans="1:3" ht="20.25" hidden="1" customHeight="1" x14ac:dyDescent="0.15">
      <c r="A1199" s="86" t="s">
        <v>2094</v>
      </c>
      <c r="B1199" s="87" t="s">
        <v>2095</v>
      </c>
      <c r="C1199" s="88">
        <f>IFERROR(VLOOKUP(A1199,Sheet2!A:D,4,0),0)</f>
        <v>0</v>
      </c>
    </row>
    <row r="1200" spans="1:3" ht="20.25" hidden="1" customHeight="1" x14ac:dyDescent="0.15">
      <c r="A1200" s="86" t="s">
        <v>2096</v>
      </c>
      <c r="B1200" s="87" t="s">
        <v>2097</v>
      </c>
      <c r="C1200" s="88">
        <f>IFERROR(VLOOKUP(A1200,Sheet2!A:D,4,0),0)</f>
        <v>0</v>
      </c>
    </row>
    <row r="1201" spans="1:3" ht="20.25" hidden="1" customHeight="1" x14ac:dyDescent="0.15">
      <c r="A1201" s="86" t="s">
        <v>2484</v>
      </c>
      <c r="B1201" s="87" t="s">
        <v>2485</v>
      </c>
      <c r="C1201" s="88"/>
    </row>
    <row r="1202" spans="1:3" ht="20.25" hidden="1" customHeight="1" x14ac:dyDescent="0.15">
      <c r="A1202" s="86" t="s">
        <v>2486</v>
      </c>
      <c r="B1202" s="87" t="s">
        <v>2487</v>
      </c>
      <c r="C1202" s="88"/>
    </row>
    <row r="1203" spans="1:3" ht="20.25" hidden="1" customHeight="1" x14ac:dyDescent="0.15">
      <c r="A1203" s="86" t="s">
        <v>2488</v>
      </c>
      <c r="B1203" s="87" t="s">
        <v>2489</v>
      </c>
      <c r="C1203" s="88"/>
    </row>
    <row r="1204" spans="1:3" ht="20.25" hidden="1" customHeight="1" x14ac:dyDescent="0.15">
      <c r="A1204" s="86" t="s">
        <v>2098</v>
      </c>
      <c r="B1204" s="87" t="s">
        <v>2099</v>
      </c>
      <c r="C1204" s="88">
        <f>IFERROR(VLOOKUP(A1204,Sheet2!A:D,4,0),0)</f>
        <v>0</v>
      </c>
    </row>
    <row r="1205" spans="1:3" ht="20.25" customHeight="1" x14ac:dyDescent="0.15">
      <c r="A1205" s="84" t="s">
        <v>2100</v>
      </c>
      <c r="B1205" s="85" t="s">
        <v>2101</v>
      </c>
      <c r="C1205" s="83">
        <f>SUM(C1206:C1208)</f>
        <v>1168</v>
      </c>
    </row>
    <row r="1206" spans="1:3" ht="20.25" customHeight="1" x14ac:dyDescent="0.15">
      <c r="A1206" s="86" t="s">
        <v>2102</v>
      </c>
      <c r="B1206" s="87" t="s">
        <v>2103</v>
      </c>
      <c r="C1206" s="88">
        <f>IFERROR(VLOOKUP(A1206,Sheet2!A:D,4,0),0)</f>
        <v>640</v>
      </c>
    </row>
    <row r="1207" spans="1:3" ht="20.25" hidden="1" customHeight="1" x14ac:dyDescent="0.15">
      <c r="A1207" s="86" t="s">
        <v>2104</v>
      </c>
      <c r="B1207" s="87" t="s">
        <v>2105</v>
      </c>
      <c r="C1207" s="88">
        <f>IFERROR(VLOOKUP(A1207,Sheet2!A:D,4,0),0)</f>
        <v>0</v>
      </c>
    </row>
    <row r="1208" spans="1:3" ht="20.25" customHeight="1" x14ac:dyDescent="0.15">
      <c r="A1208" s="86" t="s">
        <v>2106</v>
      </c>
      <c r="B1208" s="87" t="s">
        <v>2107</v>
      </c>
      <c r="C1208" s="88">
        <f>IFERROR(VLOOKUP(A1208,Sheet2!A:D,4,0),0)</f>
        <v>528</v>
      </c>
    </row>
    <row r="1209" spans="1:3" ht="20.25" hidden="1" customHeight="1" x14ac:dyDescent="0.15">
      <c r="A1209" s="84" t="s">
        <v>2108</v>
      </c>
      <c r="B1209" s="85" t="s">
        <v>2109</v>
      </c>
      <c r="C1209" s="83">
        <f>SUM(C1210:C1212)</f>
        <v>0</v>
      </c>
    </row>
    <row r="1210" spans="1:3" ht="20.25" hidden="1" customHeight="1" x14ac:dyDescent="0.15">
      <c r="A1210" s="86" t="s">
        <v>2110</v>
      </c>
      <c r="B1210" s="87" t="s">
        <v>2111</v>
      </c>
      <c r="C1210" s="88">
        <f>IFERROR(VLOOKUP(A1210,Sheet2!A:D,4,0),0)</f>
        <v>0</v>
      </c>
    </row>
    <row r="1211" spans="1:3" ht="20.25" hidden="1" customHeight="1" x14ac:dyDescent="0.15">
      <c r="A1211" s="86" t="s">
        <v>2112</v>
      </c>
      <c r="B1211" s="87" t="s">
        <v>2113</v>
      </c>
      <c r="C1211" s="88">
        <f>IFERROR(VLOOKUP(A1211,Sheet2!A:D,4,0),0)</f>
        <v>0</v>
      </c>
    </row>
    <row r="1212" spans="1:3" ht="20.25" hidden="1" customHeight="1" x14ac:dyDescent="0.15">
      <c r="A1212" s="86" t="s">
        <v>2114</v>
      </c>
      <c r="B1212" s="87" t="s">
        <v>2115</v>
      </c>
      <c r="C1212" s="88">
        <f>IFERROR(VLOOKUP(A1212,Sheet2!A:D,4,0),0)</f>
        <v>0</v>
      </c>
    </row>
    <row r="1213" spans="1:3" ht="20.25" hidden="1" customHeight="1" x14ac:dyDescent="0.15">
      <c r="A1213" s="84" t="s">
        <v>2116</v>
      </c>
      <c r="B1213" s="85" t="s">
        <v>35</v>
      </c>
      <c r="C1213" s="83">
        <f>C1214+C1232+C1239+C1245</f>
        <v>0</v>
      </c>
    </row>
    <row r="1214" spans="1:3" ht="20.25" hidden="1" customHeight="1" x14ac:dyDescent="0.15">
      <c r="A1214" s="84" t="s">
        <v>2117</v>
      </c>
      <c r="B1214" s="85" t="s">
        <v>2118</v>
      </c>
      <c r="C1214" s="83">
        <f>SUM(C1215:C1231)</f>
        <v>0</v>
      </c>
    </row>
    <row r="1215" spans="1:3" ht="20.25" hidden="1" customHeight="1" x14ac:dyDescent="0.15">
      <c r="A1215" s="86" t="s">
        <v>2119</v>
      </c>
      <c r="B1215" s="87" t="s">
        <v>117</v>
      </c>
      <c r="C1215" s="88">
        <f>IFERROR(VLOOKUP(A1215,Sheet2!A:D,4,0),0)</f>
        <v>0</v>
      </c>
    </row>
    <row r="1216" spans="1:3" ht="20.25" hidden="1" customHeight="1" x14ac:dyDescent="0.15">
      <c r="A1216" s="86" t="s">
        <v>2120</v>
      </c>
      <c r="B1216" s="87" t="s">
        <v>119</v>
      </c>
      <c r="C1216" s="88">
        <f>IFERROR(VLOOKUP(A1216,Sheet2!A:D,4,0),0)</f>
        <v>0</v>
      </c>
    </row>
    <row r="1217" spans="1:3" ht="20.25" hidden="1" customHeight="1" x14ac:dyDescent="0.15">
      <c r="A1217" s="86" t="s">
        <v>2121</v>
      </c>
      <c r="B1217" s="87" t="s">
        <v>121</v>
      </c>
      <c r="C1217" s="88">
        <f>IFERROR(VLOOKUP(A1217,Sheet2!A:D,4,0),0)</f>
        <v>0</v>
      </c>
    </row>
    <row r="1218" spans="1:3" ht="20.25" hidden="1" customHeight="1" x14ac:dyDescent="0.15">
      <c r="A1218" s="86" t="s">
        <v>2122</v>
      </c>
      <c r="B1218" s="87" t="s">
        <v>2397</v>
      </c>
      <c r="C1218" s="88">
        <f>IFERROR(VLOOKUP(A1218,Sheet2!A:D,4,0),0)</f>
        <v>0</v>
      </c>
    </row>
    <row r="1219" spans="1:3" ht="20.25" hidden="1" customHeight="1" x14ac:dyDescent="0.15">
      <c r="A1219" s="86" t="s">
        <v>2123</v>
      </c>
      <c r="B1219" s="87" t="s">
        <v>2124</v>
      </c>
      <c r="C1219" s="88">
        <f>IFERROR(VLOOKUP(A1219,Sheet2!A:D,4,0),0)</f>
        <v>0</v>
      </c>
    </row>
    <row r="1220" spans="1:3" ht="20.25" hidden="1" customHeight="1" x14ac:dyDescent="0.15">
      <c r="A1220" s="86" t="s">
        <v>2125</v>
      </c>
      <c r="B1220" s="87" t="s">
        <v>2126</v>
      </c>
      <c r="C1220" s="88">
        <f>IFERROR(VLOOKUP(A1220,Sheet2!A:D,4,0),0)</f>
        <v>0</v>
      </c>
    </row>
    <row r="1221" spans="1:3" ht="20.25" hidden="1" customHeight="1" x14ac:dyDescent="0.15">
      <c r="A1221" s="86" t="s">
        <v>2127</v>
      </c>
      <c r="B1221" s="87" t="s">
        <v>2128</v>
      </c>
      <c r="C1221" s="88">
        <f>IFERROR(VLOOKUP(A1221,Sheet2!A:D,4,0),0)</f>
        <v>0</v>
      </c>
    </row>
    <row r="1222" spans="1:3" ht="20.25" hidden="1" customHeight="1" x14ac:dyDescent="0.15">
      <c r="A1222" s="86" t="s">
        <v>2129</v>
      </c>
      <c r="B1222" s="87" t="s">
        <v>2130</v>
      </c>
      <c r="C1222" s="88">
        <f>IFERROR(VLOOKUP(A1222,Sheet2!A:D,4,0),0)</f>
        <v>0</v>
      </c>
    </row>
    <row r="1223" spans="1:3" ht="20.25" hidden="1" customHeight="1" x14ac:dyDescent="0.15">
      <c r="A1223" s="86" t="s">
        <v>2131</v>
      </c>
      <c r="B1223" s="87" t="s">
        <v>2132</v>
      </c>
      <c r="C1223" s="88">
        <f>IFERROR(VLOOKUP(A1223,Sheet2!A:D,4,0),0)</f>
        <v>0</v>
      </c>
    </row>
    <row r="1224" spans="1:3" ht="20.25" hidden="1" customHeight="1" x14ac:dyDescent="0.15">
      <c r="A1224" s="86" t="s">
        <v>2133</v>
      </c>
      <c r="B1224" s="87" t="s">
        <v>2134</v>
      </c>
      <c r="C1224" s="88">
        <f>IFERROR(VLOOKUP(A1224,Sheet2!A:D,4,0),0)</f>
        <v>0</v>
      </c>
    </row>
    <row r="1225" spans="1:3" ht="20.25" hidden="1" customHeight="1" x14ac:dyDescent="0.15">
      <c r="A1225" s="86" t="s">
        <v>2135</v>
      </c>
      <c r="B1225" s="87" t="s">
        <v>2136</v>
      </c>
      <c r="C1225" s="88">
        <f>IFERROR(VLOOKUP(A1225,Sheet2!A:D,4,0),0)</f>
        <v>0</v>
      </c>
    </row>
    <row r="1226" spans="1:3" ht="20.25" hidden="1" customHeight="1" x14ac:dyDescent="0.15">
      <c r="A1226" s="86" t="s">
        <v>2137</v>
      </c>
      <c r="B1226" s="87" t="s">
        <v>2138</v>
      </c>
      <c r="C1226" s="88">
        <f>IFERROR(VLOOKUP(A1226,Sheet2!A:D,4,0),0)</f>
        <v>0</v>
      </c>
    </row>
    <row r="1227" spans="1:3" ht="20.25" hidden="1" customHeight="1" x14ac:dyDescent="0.15">
      <c r="A1227" s="86" t="s">
        <v>2139</v>
      </c>
      <c r="B1227" s="87" t="s">
        <v>2140</v>
      </c>
      <c r="C1227" s="88">
        <f>IFERROR(VLOOKUP(A1227,Sheet2!A:D,4,0),0)</f>
        <v>0</v>
      </c>
    </row>
    <row r="1228" spans="1:3" ht="20.25" hidden="1" customHeight="1" x14ac:dyDescent="0.15">
      <c r="A1228" s="86" t="s">
        <v>2141</v>
      </c>
      <c r="B1228" s="87" t="s">
        <v>2142</v>
      </c>
      <c r="C1228" s="88">
        <f>IFERROR(VLOOKUP(A1228,Sheet2!A:D,4,0),0)</f>
        <v>0</v>
      </c>
    </row>
    <row r="1229" spans="1:3" ht="20.25" hidden="1" customHeight="1" x14ac:dyDescent="0.15">
      <c r="A1229" s="86" t="s">
        <v>2143</v>
      </c>
      <c r="B1229" s="87" t="s">
        <v>2144</v>
      </c>
      <c r="C1229" s="88">
        <f>IFERROR(VLOOKUP(A1229,Sheet2!A:D,4,0),0)</f>
        <v>0</v>
      </c>
    </row>
    <row r="1230" spans="1:3" ht="20.25" hidden="1" customHeight="1" x14ac:dyDescent="0.15">
      <c r="A1230" s="86" t="s">
        <v>2145</v>
      </c>
      <c r="B1230" s="87" t="s">
        <v>135</v>
      </c>
      <c r="C1230" s="88">
        <f>IFERROR(VLOOKUP(A1230,Sheet2!A:D,4,0),0)</f>
        <v>0</v>
      </c>
    </row>
    <row r="1231" spans="1:3" ht="20.25" hidden="1" customHeight="1" x14ac:dyDescent="0.15">
      <c r="A1231" s="86" t="s">
        <v>2146</v>
      </c>
      <c r="B1231" s="87" t="s">
        <v>2147</v>
      </c>
      <c r="C1231" s="88">
        <f>IFERROR(VLOOKUP(A1231,Sheet2!A:D,4,0),0)</f>
        <v>0</v>
      </c>
    </row>
    <row r="1232" spans="1:3" ht="20.25" hidden="1" customHeight="1" x14ac:dyDescent="0.15">
      <c r="A1232" s="84" t="s">
        <v>2148</v>
      </c>
      <c r="B1232" s="85" t="s">
        <v>2149</v>
      </c>
      <c r="C1232" s="83">
        <f>SUM(C1233:C1238)</f>
        <v>0</v>
      </c>
    </row>
    <row r="1233" spans="1:3" ht="20.25" hidden="1" customHeight="1" x14ac:dyDescent="0.15">
      <c r="A1233" s="86" t="s">
        <v>2150</v>
      </c>
      <c r="B1233" s="87" t="s">
        <v>2151</v>
      </c>
      <c r="C1233" s="88">
        <f>IFERROR(VLOOKUP(A1233,Sheet2!A:D,4,0),0)</f>
        <v>0</v>
      </c>
    </row>
    <row r="1234" spans="1:3" ht="20.25" hidden="1" customHeight="1" x14ac:dyDescent="0.15">
      <c r="A1234" s="86" t="s">
        <v>2152</v>
      </c>
      <c r="B1234" s="87" t="s">
        <v>2398</v>
      </c>
      <c r="C1234" s="88">
        <f>IFERROR(VLOOKUP(A1234,Sheet2!A:D,4,0),0)</f>
        <v>0</v>
      </c>
    </row>
    <row r="1235" spans="1:3" ht="20.25" hidden="1" customHeight="1" x14ac:dyDescent="0.15">
      <c r="A1235" s="86" t="s">
        <v>2153</v>
      </c>
      <c r="B1235" s="87" t="s">
        <v>2154</v>
      </c>
      <c r="C1235" s="88">
        <f>IFERROR(VLOOKUP(A1235,Sheet2!A:D,4,0),0)</f>
        <v>0</v>
      </c>
    </row>
    <row r="1236" spans="1:3" ht="20.25" hidden="1" customHeight="1" x14ac:dyDescent="0.15">
      <c r="A1236" s="86" t="s">
        <v>2155</v>
      </c>
      <c r="B1236" s="87" t="s">
        <v>2156</v>
      </c>
      <c r="C1236" s="88">
        <f>IFERROR(VLOOKUP(A1236,Sheet2!A:D,4,0),0)</f>
        <v>0</v>
      </c>
    </row>
    <row r="1237" spans="1:3" ht="20.25" hidden="1" customHeight="1" x14ac:dyDescent="0.15">
      <c r="A1237" s="86" t="s">
        <v>2490</v>
      </c>
      <c r="B1237" s="87" t="s">
        <v>2491</v>
      </c>
      <c r="C1237" s="88"/>
    </row>
    <row r="1238" spans="1:3" ht="20.25" hidden="1" customHeight="1" x14ac:dyDescent="0.15">
      <c r="A1238" s="86" t="s">
        <v>2157</v>
      </c>
      <c r="B1238" s="87" t="s">
        <v>2158</v>
      </c>
      <c r="C1238" s="88">
        <f>IFERROR(VLOOKUP(A1238,Sheet2!A:D,4,0),0)</f>
        <v>0</v>
      </c>
    </row>
    <row r="1239" spans="1:3" ht="20.25" hidden="1" customHeight="1" x14ac:dyDescent="0.15">
      <c r="A1239" s="84" t="s">
        <v>2159</v>
      </c>
      <c r="B1239" s="85" t="s">
        <v>2160</v>
      </c>
      <c r="C1239" s="83">
        <f>SUM(C1240:C1244)</f>
        <v>0</v>
      </c>
    </row>
    <row r="1240" spans="1:3" ht="20.25" hidden="1" customHeight="1" x14ac:dyDescent="0.15">
      <c r="A1240" s="86" t="s">
        <v>2161</v>
      </c>
      <c r="B1240" s="87" t="s">
        <v>2162</v>
      </c>
      <c r="C1240" s="88">
        <f>IFERROR(VLOOKUP(A1240,Sheet2!A:D,4,0),0)</f>
        <v>0</v>
      </c>
    </row>
    <row r="1241" spans="1:3" ht="20.25" hidden="1" customHeight="1" x14ac:dyDescent="0.15">
      <c r="A1241" s="86" t="s">
        <v>2163</v>
      </c>
      <c r="B1241" s="87" t="s">
        <v>2164</v>
      </c>
      <c r="C1241" s="88">
        <f>IFERROR(VLOOKUP(A1241,Sheet2!A:D,4,0),0)</f>
        <v>0</v>
      </c>
    </row>
    <row r="1242" spans="1:3" ht="20.25" hidden="1" customHeight="1" x14ac:dyDescent="0.15">
      <c r="A1242" s="86" t="s">
        <v>2165</v>
      </c>
      <c r="B1242" s="87" t="s">
        <v>2166</v>
      </c>
      <c r="C1242" s="88">
        <f>IFERROR(VLOOKUP(A1242,Sheet2!A:D,4,0),0)</f>
        <v>0</v>
      </c>
    </row>
    <row r="1243" spans="1:3" ht="20.25" hidden="1" customHeight="1" x14ac:dyDescent="0.15">
      <c r="A1243" s="86" t="s">
        <v>2167</v>
      </c>
      <c r="B1243" s="87" t="s">
        <v>2168</v>
      </c>
      <c r="C1243" s="88">
        <f>IFERROR(VLOOKUP(A1243,Sheet2!A:D,4,0),0)</f>
        <v>0</v>
      </c>
    </row>
    <row r="1244" spans="1:3" ht="20.25" hidden="1" customHeight="1" x14ac:dyDescent="0.15">
      <c r="A1244" s="86" t="s">
        <v>2169</v>
      </c>
      <c r="B1244" s="87" t="s">
        <v>2170</v>
      </c>
      <c r="C1244" s="88">
        <f>IFERROR(VLOOKUP(A1244,Sheet2!A:D,4,0),0)</f>
        <v>0</v>
      </c>
    </row>
    <row r="1245" spans="1:3" ht="20.25" hidden="1" customHeight="1" x14ac:dyDescent="0.15">
      <c r="A1245" s="84" t="s">
        <v>2171</v>
      </c>
      <c r="B1245" s="85" t="s">
        <v>2172</v>
      </c>
      <c r="C1245" s="83">
        <f>SUM(C1246:C1257)</f>
        <v>0</v>
      </c>
    </row>
    <row r="1246" spans="1:3" ht="20.25" hidden="1" customHeight="1" x14ac:dyDescent="0.15">
      <c r="A1246" s="86" t="s">
        <v>2173</v>
      </c>
      <c r="B1246" s="87" t="s">
        <v>2174</v>
      </c>
      <c r="C1246" s="88">
        <f>IFERROR(VLOOKUP(A1246,Sheet2!A:D,4,0),0)</f>
        <v>0</v>
      </c>
    </row>
    <row r="1247" spans="1:3" ht="20.25" hidden="1" customHeight="1" x14ac:dyDescent="0.15">
      <c r="A1247" s="86" t="s">
        <v>2175</v>
      </c>
      <c r="B1247" s="87" t="s">
        <v>2176</v>
      </c>
      <c r="C1247" s="88">
        <f>IFERROR(VLOOKUP(A1247,Sheet2!A:D,4,0),0)</f>
        <v>0</v>
      </c>
    </row>
    <row r="1248" spans="1:3" ht="20.25" hidden="1" customHeight="1" x14ac:dyDescent="0.15">
      <c r="A1248" s="86" t="s">
        <v>2177</v>
      </c>
      <c r="B1248" s="87" t="s">
        <v>2178</v>
      </c>
      <c r="C1248" s="88">
        <f>IFERROR(VLOOKUP(A1248,Sheet2!A:D,4,0),0)</f>
        <v>0</v>
      </c>
    </row>
    <row r="1249" spans="1:3" ht="20.25" hidden="1" customHeight="1" x14ac:dyDescent="0.15">
      <c r="A1249" s="86" t="s">
        <v>2179</v>
      </c>
      <c r="B1249" s="87" t="s">
        <v>2180</v>
      </c>
      <c r="C1249" s="88">
        <f>IFERROR(VLOOKUP(A1249,Sheet2!A:D,4,0),0)</f>
        <v>0</v>
      </c>
    </row>
    <row r="1250" spans="1:3" ht="20.25" hidden="1" customHeight="1" x14ac:dyDescent="0.15">
      <c r="A1250" s="86" t="s">
        <v>2181</v>
      </c>
      <c r="B1250" s="87" t="s">
        <v>2182</v>
      </c>
      <c r="C1250" s="88">
        <f>IFERROR(VLOOKUP(A1250,Sheet2!A:D,4,0),0)</f>
        <v>0</v>
      </c>
    </row>
    <row r="1251" spans="1:3" ht="20.25" hidden="1" customHeight="1" x14ac:dyDescent="0.15">
      <c r="A1251" s="86" t="s">
        <v>2183</v>
      </c>
      <c r="B1251" s="87" t="s">
        <v>2184</v>
      </c>
      <c r="C1251" s="88">
        <f>IFERROR(VLOOKUP(A1251,Sheet2!A:D,4,0),0)</f>
        <v>0</v>
      </c>
    </row>
    <row r="1252" spans="1:3" ht="20.25" hidden="1" customHeight="1" x14ac:dyDescent="0.15">
      <c r="A1252" s="86" t="s">
        <v>2185</v>
      </c>
      <c r="B1252" s="87" t="s">
        <v>2186</v>
      </c>
      <c r="C1252" s="88">
        <f>IFERROR(VLOOKUP(A1252,Sheet2!A:D,4,0),0)</f>
        <v>0</v>
      </c>
    </row>
    <row r="1253" spans="1:3" ht="20.25" hidden="1" customHeight="1" x14ac:dyDescent="0.15">
      <c r="A1253" s="86" t="s">
        <v>2187</v>
      </c>
      <c r="B1253" s="87" t="s">
        <v>2188</v>
      </c>
      <c r="C1253" s="88">
        <f>IFERROR(VLOOKUP(A1253,Sheet2!A:D,4,0),0)</f>
        <v>0</v>
      </c>
    </row>
    <row r="1254" spans="1:3" ht="20.25" hidden="1" customHeight="1" x14ac:dyDescent="0.15">
      <c r="A1254" s="86" t="s">
        <v>2189</v>
      </c>
      <c r="B1254" s="87" t="s">
        <v>2190</v>
      </c>
      <c r="C1254" s="88">
        <f>IFERROR(VLOOKUP(A1254,Sheet2!A:D,4,0),0)</f>
        <v>0</v>
      </c>
    </row>
    <row r="1255" spans="1:3" ht="20.25" hidden="1" customHeight="1" x14ac:dyDescent="0.15">
      <c r="A1255" s="86" t="s">
        <v>2191</v>
      </c>
      <c r="B1255" s="87" t="s">
        <v>2192</v>
      </c>
      <c r="C1255" s="88">
        <f>IFERROR(VLOOKUP(A1255,Sheet2!A:D,4,0),0)</f>
        <v>0</v>
      </c>
    </row>
    <row r="1256" spans="1:3" ht="20.25" hidden="1" customHeight="1" x14ac:dyDescent="0.15">
      <c r="A1256" s="86" t="s">
        <v>2481</v>
      </c>
      <c r="B1256" s="87" t="s">
        <v>2482</v>
      </c>
      <c r="C1256" s="88"/>
    </row>
    <row r="1257" spans="1:3" ht="20.25" hidden="1" customHeight="1" x14ac:dyDescent="0.15">
      <c r="A1257" s="86" t="s">
        <v>2193</v>
      </c>
      <c r="B1257" s="87" t="s">
        <v>2194</v>
      </c>
      <c r="C1257" s="88">
        <f>IFERROR(VLOOKUP(A1257,Sheet2!A:D,4,0),0)</f>
        <v>0</v>
      </c>
    </row>
    <row r="1258" spans="1:3" ht="20.25" customHeight="1" x14ac:dyDescent="0.15">
      <c r="A1258" s="84" t="s">
        <v>2195</v>
      </c>
      <c r="B1258" s="85" t="s">
        <v>36</v>
      </c>
      <c r="C1258" s="83">
        <f>C1259+C1270+C1277+C1285+C1298+C1302+C1306</f>
        <v>24</v>
      </c>
    </row>
    <row r="1259" spans="1:3" ht="20.25" customHeight="1" x14ac:dyDescent="0.15">
      <c r="A1259" s="84" t="s">
        <v>2196</v>
      </c>
      <c r="B1259" s="85" t="s">
        <v>2197</v>
      </c>
      <c r="C1259" s="83">
        <f>SUM(C1260:C1269)</f>
        <v>21</v>
      </c>
    </row>
    <row r="1260" spans="1:3" ht="20.25" hidden="1" customHeight="1" x14ac:dyDescent="0.15">
      <c r="A1260" s="86" t="s">
        <v>2198</v>
      </c>
      <c r="B1260" s="87" t="s">
        <v>117</v>
      </c>
      <c r="C1260" s="88">
        <f>IFERROR(VLOOKUP(A1260,Sheet2!A:D,4,0),0)</f>
        <v>0</v>
      </c>
    </row>
    <row r="1261" spans="1:3" ht="20.25" hidden="1" customHeight="1" x14ac:dyDescent="0.15">
      <c r="A1261" s="86" t="s">
        <v>2199</v>
      </c>
      <c r="B1261" s="87" t="s">
        <v>119</v>
      </c>
      <c r="C1261" s="88">
        <f>IFERROR(VLOOKUP(A1261,Sheet2!A:D,4,0),0)</f>
        <v>0</v>
      </c>
    </row>
    <row r="1262" spans="1:3" ht="20.25" hidden="1" customHeight="1" x14ac:dyDescent="0.15">
      <c r="A1262" s="86" t="s">
        <v>2200</v>
      </c>
      <c r="B1262" s="87" t="s">
        <v>121</v>
      </c>
      <c r="C1262" s="88">
        <f>IFERROR(VLOOKUP(A1262,Sheet2!A:D,4,0),0)</f>
        <v>0</v>
      </c>
    </row>
    <row r="1263" spans="1:3" ht="20.25" hidden="1" customHeight="1" x14ac:dyDescent="0.15">
      <c r="A1263" s="86" t="s">
        <v>2201</v>
      </c>
      <c r="B1263" s="87" t="s">
        <v>2202</v>
      </c>
      <c r="C1263" s="88">
        <f>IFERROR(VLOOKUP(A1263,Sheet2!A:D,4,0),0)</f>
        <v>0</v>
      </c>
    </row>
    <row r="1264" spans="1:3" ht="20.25" hidden="1" customHeight="1" x14ac:dyDescent="0.15">
      <c r="A1264" s="86" t="s">
        <v>2203</v>
      </c>
      <c r="B1264" s="87" t="s">
        <v>2204</v>
      </c>
      <c r="C1264" s="88">
        <f>IFERROR(VLOOKUP(A1264,Sheet2!A:D,4,0),0)</f>
        <v>0</v>
      </c>
    </row>
    <row r="1265" spans="1:6" ht="20.25" hidden="1" customHeight="1" x14ac:dyDescent="0.15">
      <c r="A1265" s="86" t="s">
        <v>2205</v>
      </c>
      <c r="B1265" s="87" t="s">
        <v>2206</v>
      </c>
      <c r="C1265" s="88">
        <f>IFERROR(VLOOKUP(A1265,Sheet2!A:D,4,0),0)</f>
        <v>0</v>
      </c>
    </row>
    <row r="1266" spans="1:6" ht="20.25" hidden="1" customHeight="1" x14ac:dyDescent="0.15">
      <c r="A1266" s="86" t="s">
        <v>2207</v>
      </c>
      <c r="B1266" s="87" t="s">
        <v>2208</v>
      </c>
      <c r="C1266" s="88">
        <f>IFERROR(VLOOKUP(A1266,Sheet2!A:D,4,0),0)</f>
        <v>0</v>
      </c>
    </row>
    <row r="1267" spans="1:6" ht="20.25" hidden="1" customHeight="1" x14ac:dyDescent="0.15">
      <c r="A1267" s="86" t="s">
        <v>2209</v>
      </c>
      <c r="B1267" s="87" t="s">
        <v>2210</v>
      </c>
      <c r="C1267" s="88">
        <f>IFERROR(VLOOKUP(A1267,Sheet2!A:D,4,0),0)</f>
        <v>0</v>
      </c>
    </row>
    <row r="1268" spans="1:6" ht="20.25" hidden="1" customHeight="1" x14ac:dyDescent="0.15">
      <c r="A1268" s="86" t="s">
        <v>2211</v>
      </c>
      <c r="B1268" s="87" t="s">
        <v>135</v>
      </c>
      <c r="C1268" s="88">
        <f>IFERROR(VLOOKUP(A1268,Sheet2!A:D,4,0),0)</f>
        <v>0</v>
      </c>
    </row>
    <row r="1269" spans="1:6" ht="20.25" customHeight="1" x14ac:dyDescent="0.15">
      <c r="A1269" s="86" t="s">
        <v>2212</v>
      </c>
      <c r="B1269" s="87" t="s">
        <v>2213</v>
      </c>
      <c r="C1269" s="88">
        <f>IFERROR(VLOOKUP(A1269,Sheet2!A:D,4,0),0)</f>
        <v>21</v>
      </c>
    </row>
    <row r="1270" spans="1:6" ht="20.25" customHeight="1" x14ac:dyDescent="0.15">
      <c r="A1270" s="84" t="s">
        <v>2214</v>
      </c>
      <c r="B1270" s="85" t="s">
        <v>2399</v>
      </c>
      <c r="C1270" s="83">
        <f>SUM(C1271:C1276)</f>
        <v>3</v>
      </c>
    </row>
    <row r="1271" spans="1:6" ht="20.25" hidden="1" customHeight="1" x14ac:dyDescent="0.15">
      <c r="A1271" s="86" t="s">
        <v>2215</v>
      </c>
      <c r="B1271" s="87" t="s">
        <v>117</v>
      </c>
      <c r="C1271" s="88">
        <f>IFERROR(VLOOKUP(A1271,Sheet2!A:D,4,0),0)</f>
        <v>0</v>
      </c>
    </row>
    <row r="1272" spans="1:6" ht="20.25" hidden="1" customHeight="1" x14ac:dyDescent="0.15">
      <c r="A1272" s="86" t="s">
        <v>2216</v>
      </c>
      <c r="B1272" s="87" t="s">
        <v>119</v>
      </c>
      <c r="C1272" s="88">
        <f>IFERROR(VLOOKUP(A1272,Sheet2!A:D,4,0),0)</f>
        <v>0</v>
      </c>
    </row>
    <row r="1273" spans="1:6" ht="20.25" hidden="1" customHeight="1" x14ac:dyDescent="0.15">
      <c r="A1273" s="86" t="s">
        <v>2217</v>
      </c>
      <c r="B1273" s="87" t="s">
        <v>121</v>
      </c>
      <c r="C1273" s="88">
        <f>IFERROR(VLOOKUP(A1273,Sheet2!A:D,4,0),0)</f>
        <v>0</v>
      </c>
    </row>
    <row r="1274" spans="1:6" s="94" customFormat="1" ht="20.25" hidden="1" customHeight="1" x14ac:dyDescent="0.15">
      <c r="A1274" s="86" t="s">
        <v>2218</v>
      </c>
      <c r="B1274" s="87" t="s">
        <v>2219</v>
      </c>
      <c r="C1274" s="88">
        <f>IFERROR(VLOOKUP(A1274,Sheet2!A:D,4,0),0)</f>
        <v>0</v>
      </c>
      <c r="F1274" s="95"/>
    </row>
    <row r="1275" spans="1:6" s="94" customFormat="1" ht="20.25" hidden="1" customHeight="1" x14ac:dyDescent="0.15">
      <c r="A1275" s="86" t="s">
        <v>2483</v>
      </c>
      <c r="B1275" s="87" t="s">
        <v>135</v>
      </c>
      <c r="C1275" s="88"/>
      <c r="F1275" s="95"/>
    </row>
    <row r="1276" spans="1:6" ht="20.25" customHeight="1" x14ac:dyDescent="0.15">
      <c r="A1276" s="86" t="s">
        <v>2220</v>
      </c>
      <c r="B1276" s="87" t="s">
        <v>2400</v>
      </c>
      <c r="C1276" s="88">
        <f>IFERROR(VLOOKUP(A1276,Sheet2!A:D,4,0),0)</f>
        <v>3</v>
      </c>
    </row>
    <row r="1277" spans="1:6" ht="20.25" hidden="1" customHeight="1" x14ac:dyDescent="0.15">
      <c r="A1277" s="84" t="s">
        <v>2221</v>
      </c>
      <c r="B1277" s="85" t="s">
        <v>2401</v>
      </c>
      <c r="C1277" s="83">
        <f>SUM(C1278:C1284)</f>
        <v>0</v>
      </c>
    </row>
    <row r="1278" spans="1:6" ht="20.25" hidden="1" customHeight="1" x14ac:dyDescent="0.15">
      <c r="A1278" s="86" t="s">
        <v>2222</v>
      </c>
      <c r="B1278" s="87" t="s">
        <v>117</v>
      </c>
      <c r="C1278" s="88">
        <f>IFERROR(VLOOKUP(A1278,Sheet2!A:D,4,0),0)</f>
        <v>0</v>
      </c>
    </row>
    <row r="1279" spans="1:6" s="94" customFormat="1" ht="20.25" hidden="1" customHeight="1" x14ac:dyDescent="0.15">
      <c r="A1279" s="86" t="s">
        <v>2223</v>
      </c>
      <c r="B1279" s="87" t="s">
        <v>119</v>
      </c>
      <c r="C1279" s="88">
        <f>IFERROR(VLOOKUP(A1279,Sheet2!A:D,4,0),0)</f>
        <v>0</v>
      </c>
      <c r="F1279" s="95"/>
    </row>
    <row r="1280" spans="1:6" ht="20.25" hidden="1" customHeight="1" x14ac:dyDescent="0.15">
      <c r="A1280" s="86" t="s">
        <v>2224</v>
      </c>
      <c r="B1280" s="87" t="s">
        <v>121</v>
      </c>
      <c r="C1280" s="88">
        <f>IFERROR(VLOOKUP(A1280,Sheet2!A:D,4,0),0)</f>
        <v>0</v>
      </c>
    </row>
    <row r="1281" spans="1:3" ht="20.25" hidden="1" customHeight="1" x14ac:dyDescent="0.15">
      <c r="A1281" s="86" t="s">
        <v>2225</v>
      </c>
      <c r="B1281" s="87" t="s">
        <v>2402</v>
      </c>
      <c r="C1281" s="88">
        <f>IFERROR(VLOOKUP(A1281,Sheet2!A:D,4,0),0)</f>
        <v>0</v>
      </c>
    </row>
    <row r="1282" spans="1:3" ht="20.25" hidden="1" customHeight="1" x14ac:dyDescent="0.15">
      <c r="A1282" s="86" t="s">
        <v>2226</v>
      </c>
      <c r="B1282" s="87" t="s">
        <v>2403</v>
      </c>
      <c r="C1282" s="88">
        <f>IFERROR(VLOOKUP(A1282,Sheet2!A:D,4,0),0)</f>
        <v>0</v>
      </c>
    </row>
    <row r="1283" spans="1:3" ht="20.25" hidden="1" customHeight="1" x14ac:dyDescent="0.15">
      <c r="A1283" s="86" t="s">
        <v>2227</v>
      </c>
      <c r="B1283" s="87" t="s">
        <v>135</v>
      </c>
      <c r="C1283" s="88">
        <f>IFERROR(VLOOKUP(A1283,Sheet2!A:D,4,0),0)</f>
        <v>0</v>
      </c>
    </row>
    <row r="1284" spans="1:3" ht="20.25" hidden="1" customHeight="1" x14ac:dyDescent="0.15">
      <c r="A1284" s="86" t="s">
        <v>2228</v>
      </c>
      <c r="B1284" s="87" t="s">
        <v>2404</v>
      </c>
      <c r="C1284" s="88">
        <f>IFERROR(VLOOKUP(A1284,Sheet2!A:D,4,0),0)</f>
        <v>0</v>
      </c>
    </row>
    <row r="1285" spans="1:3" ht="20.25" hidden="1" customHeight="1" x14ac:dyDescent="0.15">
      <c r="A1285" s="84" t="s">
        <v>2229</v>
      </c>
      <c r="B1285" s="85" t="s">
        <v>2230</v>
      </c>
      <c r="C1285" s="83">
        <f>SUM(C1286:C1297)</f>
        <v>0</v>
      </c>
    </row>
    <row r="1286" spans="1:3" ht="20.25" hidden="1" customHeight="1" x14ac:dyDescent="0.15">
      <c r="A1286" s="86" t="s">
        <v>2231</v>
      </c>
      <c r="B1286" s="87" t="s">
        <v>117</v>
      </c>
      <c r="C1286" s="88">
        <f>IFERROR(VLOOKUP(A1286,Sheet2!A:D,4,0),0)</f>
        <v>0</v>
      </c>
    </row>
    <row r="1287" spans="1:3" ht="20.25" hidden="1" customHeight="1" x14ac:dyDescent="0.15">
      <c r="A1287" s="86" t="s">
        <v>2232</v>
      </c>
      <c r="B1287" s="87" t="s">
        <v>119</v>
      </c>
      <c r="C1287" s="88">
        <f>IFERROR(VLOOKUP(A1287,Sheet2!A:D,4,0),0)</f>
        <v>0</v>
      </c>
    </row>
    <row r="1288" spans="1:3" ht="20.25" hidden="1" customHeight="1" x14ac:dyDescent="0.15">
      <c r="A1288" s="86" t="s">
        <v>2233</v>
      </c>
      <c r="B1288" s="87" t="s">
        <v>121</v>
      </c>
      <c r="C1288" s="88">
        <f>IFERROR(VLOOKUP(A1288,Sheet2!A:D,4,0),0)</f>
        <v>0</v>
      </c>
    </row>
    <row r="1289" spans="1:3" ht="20.25" hidden="1" customHeight="1" x14ac:dyDescent="0.15">
      <c r="A1289" s="86" t="s">
        <v>2234</v>
      </c>
      <c r="B1289" s="87" t="s">
        <v>2235</v>
      </c>
      <c r="C1289" s="88">
        <f>IFERROR(VLOOKUP(A1289,Sheet2!A:D,4,0),0)</f>
        <v>0</v>
      </c>
    </row>
    <row r="1290" spans="1:3" ht="20.25" hidden="1" customHeight="1" x14ac:dyDescent="0.15">
      <c r="A1290" s="86" t="s">
        <v>2236</v>
      </c>
      <c r="B1290" s="87" t="s">
        <v>2237</v>
      </c>
      <c r="C1290" s="88">
        <f>IFERROR(VLOOKUP(A1290,Sheet2!A:D,4,0),0)</f>
        <v>0</v>
      </c>
    </row>
    <row r="1291" spans="1:3" ht="20.25" hidden="1" customHeight="1" x14ac:dyDescent="0.15">
      <c r="A1291" s="86" t="s">
        <v>2238</v>
      </c>
      <c r="B1291" s="87" t="s">
        <v>2239</v>
      </c>
      <c r="C1291" s="88">
        <f>IFERROR(VLOOKUP(A1291,Sheet2!A:D,4,0),0)</f>
        <v>0</v>
      </c>
    </row>
    <row r="1292" spans="1:3" ht="20.25" hidden="1" customHeight="1" x14ac:dyDescent="0.15">
      <c r="A1292" s="86" t="s">
        <v>2240</v>
      </c>
      <c r="B1292" s="87" t="s">
        <v>2241</v>
      </c>
      <c r="C1292" s="88">
        <f>IFERROR(VLOOKUP(A1292,Sheet2!A:D,4,0),0)</f>
        <v>0</v>
      </c>
    </row>
    <row r="1293" spans="1:3" ht="20.25" hidden="1" customHeight="1" x14ac:dyDescent="0.15">
      <c r="A1293" s="86" t="s">
        <v>2242</v>
      </c>
      <c r="B1293" s="87" t="s">
        <v>2243</v>
      </c>
      <c r="C1293" s="88">
        <f>IFERROR(VLOOKUP(A1293,Sheet2!A:D,4,0),0)</f>
        <v>0</v>
      </c>
    </row>
    <row r="1294" spans="1:3" ht="20.45" hidden="1" customHeight="1" x14ac:dyDescent="0.15">
      <c r="A1294" s="86" t="s">
        <v>2244</v>
      </c>
      <c r="B1294" s="87" t="s">
        <v>2245</v>
      </c>
      <c r="C1294" s="88">
        <f>IFERROR(VLOOKUP(A1294,Sheet2!A:D,4,0),0)</f>
        <v>0</v>
      </c>
    </row>
    <row r="1295" spans="1:3" ht="20.45" hidden="1" customHeight="1" x14ac:dyDescent="0.15">
      <c r="A1295" s="86" t="s">
        <v>2246</v>
      </c>
      <c r="B1295" s="87" t="s">
        <v>2247</v>
      </c>
      <c r="C1295" s="88">
        <f>IFERROR(VLOOKUP(A1295,Sheet2!A:D,4,0),0)</f>
        <v>0</v>
      </c>
    </row>
    <row r="1296" spans="1:3" ht="20.45" hidden="1" customHeight="1" x14ac:dyDescent="0.15">
      <c r="A1296" s="86" t="s">
        <v>2248</v>
      </c>
      <c r="B1296" s="87" t="s">
        <v>2249</v>
      </c>
      <c r="C1296" s="88">
        <f>IFERROR(VLOOKUP(A1296,Sheet2!A:D,4,0),0)</f>
        <v>0</v>
      </c>
    </row>
    <row r="1297" spans="1:3" ht="20.45" hidden="1" customHeight="1" x14ac:dyDescent="0.15">
      <c r="A1297" s="86" t="s">
        <v>2250</v>
      </c>
      <c r="B1297" s="87" t="s">
        <v>2251</v>
      </c>
      <c r="C1297" s="88">
        <f>IFERROR(VLOOKUP(A1297,Sheet2!A:D,4,0),0)</f>
        <v>0</v>
      </c>
    </row>
    <row r="1298" spans="1:3" ht="20.45" hidden="1" customHeight="1" x14ac:dyDescent="0.15">
      <c r="A1298" s="84" t="s">
        <v>2252</v>
      </c>
      <c r="B1298" s="85" t="s">
        <v>2253</v>
      </c>
      <c r="C1298" s="83">
        <f>SUM(C1299:C1301)</f>
        <v>0</v>
      </c>
    </row>
    <row r="1299" spans="1:3" ht="20.45" hidden="1" customHeight="1" x14ac:dyDescent="0.15">
      <c r="A1299" s="86" t="s">
        <v>2254</v>
      </c>
      <c r="B1299" s="87" t="s">
        <v>2255</v>
      </c>
      <c r="C1299" s="88">
        <f>IFERROR(VLOOKUP(A1299,Sheet2!A:D,4,0),0)</f>
        <v>0</v>
      </c>
    </row>
    <row r="1300" spans="1:3" ht="20.45" hidden="1" customHeight="1" x14ac:dyDescent="0.15">
      <c r="A1300" s="86" t="s">
        <v>2256</v>
      </c>
      <c r="B1300" s="87" t="s">
        <v>2257</v>
      </c>
      <c r="C1300" s="88">
        <f>IFERROR(VLOOKUP(A1300,Sheet2!A:D,4,0),0)</f>
        <v>0</v>
      </c>
    </row>
    <row r="1301" spans="1:3" ht="20.45" hidden="1" customHeight="1" x14ac:dyDescent="0.15">
      <c r="A1301" s="86" t="s">
        <v>2258</v>
      </c>
      <c r="B1301" s="87" t="s">
        <v>2259</v>
      </c>
      <c r="C1301" s="88">
        <f>IFERROR(VLOOKUP(A1301,Sheet2!A:D,4,0),0)</f>
        <v>0</v>
      </c>
    </row>
    <row r="1302" spans="1:3" ht="20.45" hidden="1" customHeight="1" x14ac:dyDescent="0.15">
      <c r="A1302" s="84" t="s">
        <v>2260</v>
      </c>
      <c r="B1302" s="85" t="s">
        <v>2261</v>
      </c>
      <c r="C1302" s="83">
        <f>SUM(C1303:C1305)</f>
        <v>0</v>
      </c>
    </row>
    <row r="1303" spans="1:3" ht="20.45" hidden="1" customHeight="1" x14ac:dyDescent="0.15">
      <c r="A1303" s="86" t="s">
        <v>2262</v>
      </c>
      <c r="B1303" s="87" t="s">
        <v>2263</v>
      </c>
      <c r="C1303" s="88">
        <f>IFERROR(VLOOKUP(A1303,Sheet2!A:D,4,0),0)</f>
        <v>0</v>
      </c>
    </row>
    <row r="1304" spans="1:3" ht="20.45" hidden="1" customHeight="1" x14ac:dyDescent="0.15">
      <c r="A1304" s="86" t="s">
        <v>2264</v>
      </c>
      <c r="B1304" s="87" t="s">
        <v>2265</v>
      </c>
      <c r="C1304" s="88">
        <f>IFERROR(VLOOKUP(A1304,Sheet2!A:D,4,0),0)</f>
        <v>0</v>
      </c>
    </row>
    <row r="1305" spans="1:3" ht="20.45" hidden="1" customHeight="1" x14ac:dyDescent="0.15">
      <c r="A1305" s="86" t="s">
        <v>2266</v>
      </c>
      <c r="B1305" s="87" t="s">
        <v>2267</v>
      </c>
      <c r="C1305" s="88">
        <f>IFERROR(VLOOKUP(A1305,Sheet2!A:D,4,0),0)</f>
        <v>0</v>
      </c>
    </row>
    <row r="1306" spans="1:3" ht="20.45" hidden="1" customHeight="1" x14ac:dyDescent="0.15">
      <c r="A1306" s="84" t="s">
        <v>2268</v>
      </c>
      <c r="B1306" s="85" t="s">
        <v>2269</v>
      </c>
      <c r="C1306" s="83">
        <f>C1307</f>
        <v>0</v>
      </c>
    </row>
    <row r="1307" spans="1:3" ht="20.45" hidden="1" customHeight="1" x14ac:dyDescent="0.15">
      <c r="A1307" s="86" t="s">
        <v>2270</v>
      </c>
      <c r="B1307" s="87" t="s">
        <v>2271</v>
      </c>
      <c r="C1307" s="88">
        <f>IFERROR(VLOOKUP(A1307,Sheet2!A:D,4,0),0)</f>
        <v>0</v>
      </c>
    </row>
    <row r="1308" spans="1:3" ht="17.45" hidden="1" customHeight="1" x14ac:dyDescent="0.15">
      <c r="A1308" s="84" t="s">
        <v>2272</v>
      </c>
      <c r="B1308" s="85" t="s">
        <v>37</v>
      </c>
      <c r="C1308" s="83">
        <f>IFERROR(VLOOKUP(A1308,#REF!,5,0),0)</f>
        <v>0</v>
      </c>
    </row>
    <row r="1309" spans="1:3" ht="17.45" hidden="1" customHeight="1" x14ac:dyDescent="0.15">
      <c r="A1309" s="84" t="s">
        <v>2273</v>
      </c>
      <c r="B1309" s="85" t="s">
        <v>38</v>
      </c>
      <c r="C1309" s="83">
        <f>C1310+C1312</f>
        <v>0</v>
      </c>
    </row>
    <row r="1310" spans="1:3" ht="17.45" hidden="1" customHeight="1" x14ac:dyDescent="0.15">
      <c r="A1310" s="84" t="s">
        <v>2274</v>
      </c>
      <c r="B1310" s="85" t="s">
        <v>2275</v>
      </c>
      <c r="C1310" s="83">
        <f>C1311</f>
        <v>0</v>
      </c>
    </row>
    <row r="1311" spans="1:3" hidden="1" x14ac:dyDescent="0.15">
      <c r="A1311" s="86" t="s">
        <v>2276</v>
      </c>
      <c r="B1311" s="87" t="s">
        <v>2277</v>
      </c>
      <c r="C1311" s="88">
        <f>IFERROR(VLOOKUP(A1311,Sheet2!A:D,4,0),0)</f>
        <v>0</v>
      </c>
    </row>
    <row r="1312" spans="1:3" hidden="1" x14ac:dyDescent="0.15">
      <c r="A1312" s="84" t="s">
        <v>2278</v>
      </c>
      <c r="B1312" s="85" t="s">
        <v>2003</v>
      </c>
      <c r="C1312" s="83">
        <f>C1313</f>
        <v>0</v>
      </c>
    </row>
    <row r="1313" spans="1:3" hidden="1" x14ac:dyDescent="0.15">
      <c r="A1313" s="86" t="s">
        <v>2279</v>
      </c>
      <c r="B1313" s="87" t="s">
        <v>38</v>
      </c>
      <c r="C1313" s="88">
        <f>IFERROR(VLOOKUP(A1313,Sheet2!A:D,4,0),0)</f>
        <v>0</v>
      </c>
    </row>
    <row r="1314" spans="1:3" hidden="1" x14ac:dyDescent="0.15">
      <c r="A1314" s="84" t="s">
        <v>2280</v>
      </c>
      <c r="B1314" s="85" t="s">
        <v>39</v>
      </c>
      <c r="C1314" s="83">
        <f>C1315+C1316+C1317</f>
        <v>0</v>
      </c>
    </row>
    <row r="1315" spans="1:3" hidden="1" x14ac:dyDescent="0.15">
      <c r="A1315" s="84" t="s">
        <v>2281</v>
      </c>
      <c r="B1315" s="85" t="s">
        <v>2282</v>
      </c>
      <c r="C1315" s="83">
        <f>IFERROR(VLOOKUP(A1315,#REF!,5,0),0)</f>
        <v>0</v>
      </c>
    </row>
    <row r="1316" spans="1:3" hidden="1" x14ac:dyDescent="0.15">
      <c r="A1316" s="84" t="s">
        <v>2283</v>
      </c>
      <c r="B1316" s="85" t="s">
        <v>2284</v>
      </c>
      <c r="C1316" s="83">
        <f>IFERROR(VLOOKUP(A1316,#REF!,5,0),0)</f>
        <v>0</v>
      </c>
    </row>
    <row r="1317" spans="1:3" hidden="1" x14ac:dyDescent="0.15">
      <c r="A1317" s="84" t="s">
        <v>2285</v>
      </c>
      <c r="B1317" s="85" t="s">
        <v>2286</v>
      </c>
      <c r="C1317" s="83">
        <f>SUM(C1318:C1321)</f>
        <v>0</v>
      </c>
    </row>
    <row r="1318" spans="1:3" hidden="1" x14ac:dyDescent="0.15">
      <c r="A1318" s="86" t="s">
        <v>2287</v>
      </c>
      <c r="B1318" s="87" t="s">
        <v>2288</v>
      </c>
      <c r="C1318" s="88">
        <f>IFERROR(VLOOKUP(A1318,Sheet2!A:D,4,0),0)</f>
        <v>0</v>
      </c>
    </row>
    <row r="1319" spans="1:3" hidden="1" x14ac:dyDescent="0.15">
      <c r="A1319" s="86" t="s">
        <v>2289</v>
      </c>
      <c r="B1319" s="87" t="s">
        <v>2290</v>
      </c>
      <c r="C1319" s="88">
        <f>IFERROR(VLOOKUP(A1319,Sheet2!A:D,4,0),0)</f>
        <v>0</v>
      </c>
    </row>
    <row r="1320" spans="1:3" hidden="1" x14ac:dyDescent="0.15">
      <c r="A1320" s="86" t="s">
        <v>2291</v>
      </c>
      <c r="B1320" s="87" t="s">
        <v>2292</v>
      </c>
      <c r="C1320" s="88">
        <f>IFERROR(VLOOKUP(A1320,Sheet2!A:D,4,0),0)</f>
        <v>0</v>
      </c>
    </row>
    <row r="1321" spans="1:3" hidden="1" x14ac:dyDescent="0.15">
      <c r="A1321" s="86" t="s">
        <v>2293</v>
      </c>
      <c r="B1321" s="87" t="s">
        <v>2294</v>
      </c>
      <c r="C1321" s="88">
        <f>IFERROR(VLOOKUP(A1321,Sheet2!A:D,4,0),0)</f>
        <v>0</v>
      </c>
    </row>
    <row r="1322" spans="1:3" hidden="1" x14ac:dyDescent="0.15">
      <c r="A1322" s="84" t="s">
        <v>2295</v>
      </c>
      <c r="B1322" s="85" t="s">
        <v>40</v>
      </c>
      <c r="C1322" s="83">
        <f>C1323+C1324+C1325</f>
        <v>0</v>
      </c>
    </row>
    <row r="1323" spans="1:3" hidden="1" x14ac:dyDescent="0.15">
      <c r="A1323" s="84" t="s">
        <v>2296</v>
      </c>
      <c r="B1323" s="85" t="s">
        <v>2297</v>
      </c>
      <c r="C1323" s="83">
        <f>IFERROR(VLOOKUP(A1323,#REF!,5,0),0)</f>
        <v>0</v>
      </c>
    </row>
    <row r="1324" spans="1:3" hidden="1" x14ac:dyDescent="0.15">
      <c r="A1324" s="84" t="s">
        <v>2298</v>
      </c>
      <c r="B1324" s="85" t="s">
        <v>2299</v>
      </c>
      <c r="C1324" s="83">
        <f>IFERROR(VLOOKUP(A1324,#REF!,5,0),0)</f>
        <v>0</v>
      </c>
    </row>
    <row r="1325" spans="1:3" hidden="1" x14ac:dyDescent="0.15">
      <c r="A1325" s="84" t="s">
        <v>2300</v>
      </c>
      <c r="B1325" s="85" t="s">
        <v>2301</v>
      </c>
      <c r="C1325" s="83">
        <f>IFERROR(VLOOKUP(A1325,#REF!,5,0),0)</f>
        <v>0</v>
      </c>
    </row>
    <row r="1326" spans="1:3" ht="18.75" customHeight="1" x14ac:dyDescent="0.15">
      <c r="A1326" s="118" t="s">
        <v>41</v>
      </c>
      <c r="B1326" s="119"/>
      <c r="C1326" s="96">
        <f>C1327+C1328</f>
        <v>2379</v>
      </c>
    </row>
    <row r="1327" spans="1:3" ht="18.75" customHeight="1" x14ac:dyDescent="0.15">
      <c r="A1327" s="85">
        <v>2300601</v>
      </c>
      <c r="B1327" s="97" t="s">
        <v>2302</v>
      </c>
      <c r="C1327" s="88"/>
    </row>
    <row r="1328" spans="1:3" ht="18.75" customHeight="1" x14ac:dyDescent="0.15">
      <c r="A1328" s="85">
        <v>2300602</v>
      </c>
      <c r="B1328" s="97" t="s">
        <v>2303</v>
      </c>
      <c r="C1328" s="96">
        <f>C1329+C1330+C1331+C1332</f>
        <v>2379</v>
      </c>
    </row>
    <row r="1329" spans="1:3" ht="18.75" customHeight="1" x14ac:dyDescent="0.15">
      <c r="A1329" s="85"/>
      <c r="B1329" s="97" t="s">
        <v>2304</v>
      </c>
      <c r="C1329" s="96">
        <v>722</v>
      </c>
    </row>
    <row r="1330" spans="1:3" ht="18.75" customHeight="1" x14ac:dyDescent="0.15">
      <c r="A1330" s="85"/>
      <c r="B1330" s="97" t="s">
        <v>2305</v>
      </c>
      <c r="C1330" s="96">
        <v>390</v>
      </c>
    </row>
    <row r="1331" spans="1:3" ht="18.75" customHeight="1" x14ac:dyDescent="0.15">
      <c r="A1331" s="85"/>
      <c r="B1331" s="97" t="s">
        <v>2306</v>
      </c>
      <c r="C1331" s="96">
        <v>828</v>
      </c>
    </row>
    <row r="1332" spans="1:3" ht="18.75" customHeight="1" x14ac:dyDescent="0.15">
      <c r="A1332" s="85"/>
      <c r="B1332" s="97" t="s">
        <v>2307</v>
      </c>
      <c r="C1332" s="96">
        <v>439</v>
      </c>
    </row>
    <row r="1333" spans="1:3" ht="18.75" customHeight="1" x14ac:dyDescent="0.15">
      <c r="A1333" s="118" t="s">
        <v>42</v>
      </c>
      <c r="B1333" s="119"/>
      <c r="C1333" s="98">
        <f>C1334</f>
        <v>0</v>
      </c>
    </row>
    <row r="1334" spans="1:3" ht="18.75" customHeight="1" x14ac:dyDescent="0.15">
      <c r="A1334" s="84">
        <v>23103</v>
      </c>
      <c r="B1334" s="85" t="s">
        <v>2308</v>
      </c>
      <c r="C1334" s="83">
        <f>C1335</f>
        <v>0</v>
      </c>
    </row>
    <row r="1335" spans="1:3" ht="18.75" customHeight="1" x14ac:dyDescent="0.15">
      <c r="A1335" s="99">
        <v>2310301</v>
      </c>
      <c r="B1335" s="87" t="s">
        <v>2309</v>
      </c>
      <c r="C1335" s="88"/>
    </row>
    <row r="1336" spans="1:3" ht="18.75" customHeight="1" x14ac:dyDescent="0.15">
      <c r="A1336" s="118" t="s">
        <v>43</v>
      </c>
      <c r="B1336" s="119"/>
      <c r="C1336" s="98">
        <f>C1337</f>
        <v>0</v>
      </c>
    </row>
    <row r="1337" spans="1:3" ht="18.75" customHeight="1" x14ac:dyDescent="0.15">
      <c r="A1337" s="84">
        <v>23009</v>
      </c>
      <c r="B1337" s="85" t="s">
        <v>2310</v>
      </c>
      <c r="C1337" s="83">
        <f>ROUND(C1339-C6-C1326-C1333,0)</f>
        <v>0</v>
      </c>
    </row>
    <row r="1338" spans="1:3" ht="18.75" customHeight="1" x14ac:dyDescent="0.15">
      <c r="A1338" s="118" t="s">
        <v>44</v>
      </c>
      <c r="B1338" s="119"/>
      <c r="C1338" s="100"/>
    </row>
    <row r="1339" spans="1:3" ht="18.75" customHeight="1" x14ac:dyDescent="0.15">
      <c r="A1339" s="120" t="s">
        <v>46</v>
      </c>
      <c r="B1339" s="120"/>
      <c r="C1339" s="96">
        <f>镇一般预算收入!C79</f>
        <v>17650</v>
      </c>
    </row>
  </sheetData>
  <mergeCells count="8">
    <mergeCell ref="A1338:B1338"/>
    <mergeCell ref="A1339:B1339"/>
    <mergeCell ref="A2:C2"/>
    <mergeCell ref="A3:C3"/>
    <mergeCell ref="A6:B6"/>
    <mergeCell ref="A1326:B1326"/>
    <mergeCell ref="A1333:B1333"/>
    <mergeCell ref="A1336:B1336"/>
  </mergeCells>
  <phoneticPr fontId="17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1269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83"/>
  <sheetViews>
    <sheetView view="pageBreakPreview" zoomScale="60" zoomScaleNormal="100" workbookViewId="0">
      <pane ySplit="5" topLeftCell="A38" activePane="bottomLeft" state="frozen"/>
      <selection pane="bottomLeft" activeCell="C1" sqref="C1:C1048576"/>
    </sheetView>
  </sheetViews>
  <sheetFormatPr defaultColWidth="9" defaultRowHeight="14.25" x14ac:dyDescent="0.15"/>
  <cols>
    <col min="1" max="1" width="13" style="9" customWidth="1"/>
    <col min="2" max="2" width="45.625" style="9" customWidth="1"/>
    <col min="3" max="3" width="22.875" style="10" customWidth="1"/>
    <col min="4" max="4" width="28" style="9" hidden="1" customWidth="1"/>
    <col min="5" max="16384" width="9" style="9"/>
  </cols>
  <sheetData>
    <row r="1" spans="1:3" x14ac:dyDescent="0.15">
      <c r="A1" s="8"/>
    </row>
    <row r="2" spans="1:3" ht="55.5" customHeight="1" x14ac:dyDescent="0.15">
      <c r="A2" s="114" t="s">
        <v>2413</v>
      </c>
      <c r="B2" s="114"/>
      <c r="C2" s="126"/>
    </row>
    <row r="3" spans="1:3" ht="19.5" customHeight="1" x14ac:dyDescent="0.15">
      <c r="A3" s="127" t="s">
        <v>2311</v>
      </c>
      <c r="B3" s="127"/>
      <c r="C3" s="128"/>
    </row>
    <row r="4" spans="1:3" ht="19.5" customHeight="1" x14ac:dyDescent="0.15">
      <c r="C4" s="11" t="s">
        <v>0</v>
      </c>
    </row>
    <row r="5" spans="1:3" s="5" customFormat="1" ht="36.75" customHeight="1" x14ac:dyDescent="0.15">
      <c r="A5" s="12" t="s">
        <v>3</v>
      </c>
      <c r="B5" s="12" t="s">
        <v>4</v>
      </c>
      <c r="C5" s="13" t="s">
        <v>2409</v>
      </c>
    </row>
    <row r="6" spans="1:3" s="6" customFormat="1" ht="20.25" customHeight="1" x14ac:dyDescent="0.15">
      <c r="A6" s="115" t="s">
        <v>6</v>
      </c>
      <c r="B6" s="116"/>
      <c r="C6" s="14">
        <f>C7+C12+C23+C31+C38+C42+C45+C49+C52+C58+C61+C66+C69</f>
        <v>15271</v>
      </c>
    </row>
    <row r="7" spans="1:3" s="6" customFormat="1" ht="20.25" customHeight="1" x14ac:dyDescent="0.15">
      <c r="A7" s="15">
        <v>501</v>
      </c>
      <c r="B7" s="15" t="s">
        <v>2312</v>
      </c>
      <c r="C7" s="14">
        <f>SUM(C8:C11)</f>
        <v>3353</v>
      </c>
    </row>
    <row r="8" spans="1:3" s="7" customFormat="1" ht="20.25" customHeight="1" x14ac:dyDescent="0.15">
      <c r="A8" s="16">
        <v>50101</v>
      </c>
      <c r="B8" s="17" t="s">
        <v>2313</v>
      </c>
      <c r="C8" s="18">
        <f>IFERROR(VLOOKUP(A8,Sheet2!F:I,4,0),0)</f>
        <v>1665</v>
      </c>
    </row>
    <row r="9" spans="1:3" s="7" customFormat="1" ht="20.25" customHeight="1" x14ac:dyDescent="0.15">
      <c r="A9" s="16">
        <v>50102</v>
      </c>
      <c r="B9" s="17" t="s">
        <v>2314</v>
      </c>
      <c r="C9" s="18">
        <f>IFERROR(VLOOKUP(A9,Sheet2!F:I,4,0),0)</f>
        <v>466</v>
      </c>
    </row>
    <row r="10" spans="1:3" s="7" customFormat="1" ht="20.25" customHeight="1" x14ac:dyDescent="0.15">
      <c r="A10" s="16">
        <v>50103</v>
      </c>
      <c r="B10" s="17" t="s">
        <v>2103</v>
      </c>
      <c r="C10" s="18">
        <f>IFERROR(VLOOKUP(A10,Sheet2!F:I,4,0),0)</f>
        <v>175</v>
      </c>
    </row>
    <row r="11" spans="1:3" s="7" customFormat="1" ht="20.25" customHeight="1" x14ac:dyDescent="0.15">
      <c r="A11" s="16">
        <v>50199</v>
      </c>
      <c r="B11" s="17" t="s">
        <v>2315</v>
      </c>
      <c r="C11" s="18">
        <f>IFERROR(VLOOKUP(A11,Sheet2!F:I,4,0),0)</f>
        <v>1047</v>
      </c>
    </row>
    <row r="12" spans="1:3" s="6" customFormat="1" ht="20.25" customHeight="1" x14ac:dyDescent="0.15">
      <c r="A12" s="15">
        <v>502</v>
      </c>
      <c r="B12" s="15" t="s">
        <v>2316</v>
      </c>
      <c r="C12" s="14">
        <f>SUM(C13:C22)</f>
        <v>1013</v>
      </c>
    </row>
    <row r="13" spans="1:3" s="7" customFormat="1" ht="20.25" customHeight="1" x14ac:dyDescent="0.15">
      <c r="A13" s="16">
        <v>50201</v>
      </c>
      <c r="B13" s="17" t="s">
        <v>2317</v>
      </c>
      <c r="C13" s="18">
        <f>IFERROR(VLOOKUP(A13,Sheet2!F:I,4,0),0)</f>
        <v>469</v>
      </c>
    </row>
    <row r="14" spans="1:3" s="7" customFormat="1" ht="20.25" customHeight="1" x14ac:dyDescent="0.15">
      <c r="A14" s="16">
        <v>50202</v>
      </c>
      <c r="B14" s="17" t="s">
        <v>2318</v>
      </c>
      <c r="C14" s="18">
        <f>IFERROR(VLOOKUP(A14,Sheet2!F:I,4,0),0)</f>
        <v>1</v>
      </c>
    </row>
    <row r="15" spans="1:3" s="7" customFormat="1" ht="20.25" customHeight="1" x14ac:dyDescent="0.15">
      <c r="A15" s="16">
        <v>50203</v>
      </c>
      <c r="B15" s="17" t="s">
        <v>2319</v>
      </c>
      <c r="C15" s="18">
        <f>IFERROR(VLOOKUP(A15,Sheet2!F:I,4,0),0)</f>
        <v>1</v>
      </c>
    </row>
    <row r="16" spans="1:3" s="7" customFormat="1" ht="20.25" customHeight="1" x14ac:dyDescent="0.15">
      <c r="A16" s="16">
        <v>50204</v>
      </c>
      <c r="B16" s="17" t="s">
        <v>2320</v>
      </c>
      <c r="C16" s="18">
        <f>IFERROR(VLOOKUP(A16,Sheet2!F:I,4,0),0)</f>
        <v>0</v>
      </c>
    </row>
    <row r="17" spans="1:4" s="7" customFormat="1" ht="20.25" customHeight="1" x14ac:dyDescent="0.15">
      <c r="A17" s="16">
        <v>50205</v>
      </c>
      <c r="B17" s="17" t="s">
        <v>2321</v>
      </c>
      <c r="C17" s="18">
        <f>IFERROR(VLOOKUP(A17,Sheet2!F:I,4,0),0)</f>
        <v>253</v>
      </c>
    </row>
    <row r="18" spans="1:4" s="7" customFormat="1" ht="20.25" customHeight="1" x14ac:dyDescent="0.15">
      <c r="A18" s="16">
        <v>50206</v>
      </c>
      <c r="B18" s="17" t="s">
        <v>2322</v>
      </c>
      <c r="C18" s="18">
        <f>IFERROR(VLOOKUP(A18,Sheet2!F:I,4,0),0)</f>
        <v>30</v>
      </c>
    </row>
    <row r="19" spans="1:4" s="7" customFormat="1" ht="20.25" customHeight="1" x14ac:dyDescent="0.15">
      <c r="A19" s="16">
        <v>50207</v>
      </c>
      <c r="B19" s="17" t="s">
        <v>2323</v>
      </c>
      <c r="C19" s="18">
        <f>IFERROR(VLOOKUP(A19,Sheet2!F:I,4,0),0)</f>
        <v>0</v>
      </c>
    </row>
    <row r="20" spans="1:4" s="7" customFormat="1" ht="20.25" customHeight="1" x14ac:dyDescent="0.15">
      <c r="A20" s="16">
        <v>50208</v>
      </c>
      <c r="B20" s="17" t="s">
        <v>2324</v>
      </c>
      <c r="C20" s="18">
        <f>IFERROR(VLOOKUP(A20,Sheet2!F:I,4,0),0)</f>
        <v>26</v>
      </c>
    </row>
    <row r="21" spans="1:4" s="7" customFormat="1" ht="20.25" customHeight="1" x14ac:dyDescent="0.15">
      <c r="A21" s="16">
        <v>50209</v>
      </c>
      <c r="B21" s="17" t="s">
        <v>2325</v>
      </c>
      <c r="C21" s="18">
        <f>IFERROR(VLOOKUP(A21,Sheet2!F:I,4,0),0)</f>
        <v>0</v>
      </c>
    </row>
    <row r="22" spans="1:4" s="7" customFormat="1" ht="20.25" customHeight="1" x14ac:dyDescent="0.15">
      <c r="A22" s="16">
        <v>50299</v>
      </c>
      <c r="B22" s="17" t="s">
        <v>2326</v>
      </c>
      <c r="C22" s="18">
        <f>IFERROR(VLOOKUP(A22,Sheet2!F:I,4,0),0)</f>
        <v>233</v>
      </c>
      <c r="D22" s="7" t="s">
        <v>2327</v>
      </c>
    </row>
    <row r="23" spans="1:4" s="6" customFormat="1" ht="20.25" customHeight="1" x14ac:dyDescent="0.15">
      <c r="A23" s="15">
        <v>503</v>
      </c>
      <c r="B23" s="15" t="s">
        <v>2328</v>
      </c>
      <c r="C23" s="14">
        <f>SUM(C24:C30)</f>
        <v>17</v>
      </c>
    </row>
    <row r="24" spans="1:4" s="7" customFormat="1" ht="20.25" customHeight="1" x14ac:dyDescent="0.15">
      <c r="A24" s="16">
        <v>50301</v>
      </c>
      <c r="B24" s="17" t="s">
        <v>2329</v>
      </c>
      <c r="C24" s="18">
        <f>IFERROR(VLOOKUP(A24,Sheet2!F:I,4,0),0)</f>
        <v>0</v>
      </c>
    </row>
    <row r="25" spans="1:4" s="7" customFormat="1" ht="20.25" customHeight="1" x14ac:dyDescent="0.15">
      <c r="A25" s="16">
        <v>50302</v>
      </c>
      <c r="B25" s="17" t="s">
        <v>2330</v>
      </c>
      <c r="C25" s="18">
        <f>IFERROR(VLOOKUP(A25,Sheet2!F:I,4,0),0)</f>
        <v>0</v>
      </c>
    </row>
    <row r="26" spans="1:4" s="7" customFormat="1" ht="20.25" customHeight="1" x14ac:dyDescent="0.15">
      <c r="A26" s="16">
        <v>50303</v>
      </c>
      <c r="B26" s="17" t="s">
        <v>2331</v>
      </c>
      <c r="C26" s="18">
        <f>IFERROR(VLOOKUP(A26,Sheet2!F:I,4,0),0)</f>
        <v>17</v>
      </c>
    </row>
    <row r="27" spans="1:4" s="7" customFormat="1" ht="20.25" customHeight="1" x14ac:dyDescent="0.15">
      <c r="A27" s="16">
        <v>50305</v>
      </c>
      <c r="B27" s="17" t="s">
        <v>2332</v>
      </c>
      <c r="C27" s="18">
        <f>IFERROR(VLOOKUP(A27,Sheet2!F:I,4,0),0)</f>
        <v>0</v>
      </c>
    </row>
    <row r="28" spans="1:4" s="7" customFormat="1" ht="20.25" customHeight="1" x14ac:dyDescent="0.15">
      <c r="A28" s="16">
        <v>50306</v>
      </c>
      <c r="B28" s="17" t="s">
        <v>2333</v>
      </c>
      <c r="C28" s="18">
        <f>IFERROR(VLOOKUP(A28,Sheet2!F:I,4,0),0)</f>
        <v>0</v>
      </c>
    </row>
    <row r="29" spans="1:4" s="7" customFormat="1" ht="20.25" customHeight="1" x14ac:dyDescent="0.15">
      <c r="A29" s="16">
        <v>50307</v>
      </c>
      <c r="B29" s="17" t="s">
        <v>2334</v>
      </c>
      <c r="C29" s="18">
        <f>IFERROR(VLOOKUP(A29,Sheet2!F:I,4,0),0)</f>
        <v>0</v>
      </c>
    </row>
    <row r="30" spans="1:4" s="7" customFormat="1" ht="20.25" customHeight="1" x14ac:dyDescent="0.15">
      <c r="A30" s="16">
        <v>50399</v>
      </c>
      <c r="B30" s="17" t="s">
        <v>2335</v>
      </c>
      <c r="C30" s="18">
        <f>IFERROR(VLOOKUP(A30,Sheet2!F:I,4,0),0)</f>
        <v>0</v>
      </c>
    </row>
    <row r="31" spans="1:4" s="6" customFormat="1" ht="20.25" hidden="1" customHeight="1" x14ac:dyDescent="0.15">
      <c r="A31" s="15">
        <v>504</v>
      </c>
      <c r="B31" s="15" t="s">
        <v>2336</v>
      </c>
      <c r="C31" s="14">
        <f>SUM(C32:C37)</f>
        <v>0</v>
      </c>
    </row>
    <row r="32" spans="1:4" s="7" customFormat="1" ht="20.25" hidden="1" customHeight="1" x14ac:dyDescent="0.15">
      <c r="A32" s="16">
        <v>50401</v>
      </c>
      <c r="B32" s="17" t="s">
        <v>2329</v>
      </c>
      <c r="C32" s="18">
        <f>IFERROR(VLOOKUP(A32,Sheet2!F:I,4,0),0)</f>
        <v>0</v>
      </c>
    </row>
    <row r="33" spans="1:3" s="7" customFormat="1" ht="20.25" hidden="1" customHeight="1" x14ac:dyDescent="0.15">
      <c r="A33" s="16">
        <v>50402</v>
      </c>
      <c r="B33" s="17" t="s">
        <v>2330</v>
      </c>
      <c r="C33" s="18">
        <f>IFERROR(VLOOKUP(A33,Sheet2!F:I,4,0),0)</f>
        <v>0</v>
      </c>
    </row>
    <row r="34" spans="1:3" s="7" customFormat="1" ht="20.25" hidden="1" customHeight="1" x14ac:dyDescent="0.15">
      <c r="A34" s="16">
        <v>50403</v>
      </c>
      <c r="B34" s="17" t="s">
        <v>2331</v>
      </c>
      <c r="C34" s="18">
        <f>IFERROR(VLOOKUP(A34,Sheet2!F:I,4,0),0)</f>
        <v>0</v>
      </c>
    </row>
    <row r="35" spans="1:3" s="7" customFormat="1" ht="20.25" hidden="1" customHeight="1" x14ac:dyDescent="0.15">
      <c r="A35" s="16">
        <v>50404</v>
      </c>
      <c r="B35" s="17" t="s">
        <v>2333</v>
      </c>
      <c r="C35" s="18">
        <f>IFERROR(VLOOKUP(A35,Sheet2!F:I,4,0),0)</f>
        <v>0</v>
      </c>
    </row>
    <row r="36" spans="1:3" s="7" customFormat="1" ht="20.25" hidden="1" customHeight="1" x14ac:dyDescent="0.15">
      <c r="A36" s="16">
        <v>50405</v>
      </c>
      <c r="B36" s="17" t="s">
        <v>2334</v>
      </c>
      <c r="C36" s="18">
        <f>IFERROR(VLOOKUP(A36,Sheet2!F:I,4,0),0)</f>
        <v>0</v>
      </c>
    </row>
    <row r="37" spans="1:3" s="7" customFormat="1" ht="20.25" hidden="1" customHeight="1" x14ac:dyDescent="0.15">
      <c r="A37" s="16">
        <v>50499</v>
      </c>
      <c r="B37" s="17" t="s">
        <v>2335</v>
      </c>
      <c r="C37" s="18">
        <f>IFERROR(VLOOKUP(A37,Sheet2!F:I,4,0),0)</f>
        <v>0</v>
      </c>
    </row>
    <row r="38" spans="1:3" s="6" customFormat="1" ht="20.25" customHeight="1" x14ac:dyDescent="0.15">
      <c r="A38" s="15">
        <v>505</v>
      </c>
      <c r="B38" s="15" t="s">
        <v>2337</v>
      </c>
      <c r="C38" s="14">
        <f>SUM(C39:C41)</f>
        <v>8374</v>
      </c>
    </row>
    <row r="39" spans="1:3" s="7" customFormat="1" ht="20.25" customHeight="1" x14ac:dyDescent="0.15">
      <c r="A39" s="16">
        <v>50501</v>
      </c>
      <c r="B39" s="17" t="s">
        <v>2338</v>
      </c>
      <c r="C39" s="18">
        <f>IFERROR(VLOOKUP(A39,Sheet2!F:I,4,0),0)</f>
        <v>6790</v>
      </c>
    </row>
    <row r="40" spans="1:3" s="7" customFormat="1" ht="20.25" customHeight="1" x14ac:dyDescent="0.15">
      <c r="A40" s="16">
        <v>50502</v>
      </c>
      <c r="B40" s="17" t="s">
        <v>2339</v>
      </c>
      <c r="C40" s="18">
        <f>IFERROR(VLOOKUP(A40,Sheet2!F:I,4,0),0)</f>
        <v>1584</v>
      </c>
    </row>
    <row r="41" spans="1:3" s="7" customFormat="1" ht="20.25" customHeight="1" x14ac:dyDescent="0.15">
      <c r="A41" s="16">
        <v>50599</v>
      </c>
      <c r="B41" s="17" t="s">
        <v>2340</v>
      </c>
      <c r="C41" s="18">
        <f>IFERROR(VLOOKUP(A41,Sheet2!F:I,4,0),0)</f>
        <v>0</v>
      </c>
    </row>
    <row r="42" spans="1:3" s="6" customFormat="1" ht="20.25" customHeight="1" x14ac:dyDescent="0.15">
      <c r="A42" s="15">
        <v>506</v>
      </c>
      <c r="B42" s="15" t="s">
        <v>2341</v>
      </c>
      <c r="C42" s="14">
        <f>SUM(C43:C44)</f>
        <v>90</v>
      </c>
    </row>
    <row r="43" spans="1:3" s="7" customFormat="1" ht="20.25" customHeight="1" x14ac:dyDescent="0.15">
      <c r="A43" s="16">
        <v>50601</v>
      </c>
      <c r="B43" s="17" t="s">
        <v>2342</v>
      </c>
      <c r="C43" s="18">
        <f>IFERROR(VLOOKUP(A43,Sheet2!F:I,4,0),0)</f>
        <v>90</v>
      </c>
    </row>
    <row r="44" spans="1:3" s="7" customFormat="1" ht="20.25" customHeight="1" x14ac:dyDescent="0.15">
      <c r="A44" s="16">
        <v>50602</v>
      </c>
      <c r="B44" s="17" t="s">
        <v>2343</v>
      </c>
      <c r="C44" s="18">
        <f>IFERROR(VLOOKUP(A44,Sheet2!F:I,4,0),0)</f>
        <v>0</v>
      </c>
    </row>
    <row r="45" spans="1:3" s="6" customFormat="1" ht="20.25" hidden="1" customHeight="1" x14ac:dyDescent="0.15">
      <c r="A45" s="15">
        <v>507</v>
      </c>
      <c r="B45" s="15" t="s">
        <v>2344</v>
      </c>
      <c r="C45" s="14">
        <f>SUM(C46:C48)</f>
        <v>0</v>
      </c>
    </row>
    <row r="46" spans="1:3" s="7" customFormat="1" ht="20.25" hidden="1" customHeight="1" x14ac:dyDescent="0.15">
      <c r="A46" s="16">
        <v>50701</v>
      </c>
      <c r="B46" s="17" t="s">
        <v>2345</v>
      </c>
      <c r="C46" s="18">
        <f>IFERROR(VLOOKUP(A46,Sheet2!F:I,4,0),0)</f>
        <v>0</v>
      </c>
    </row>
    <row r="47" spans="1:3" s="7" customFormat="1" ht="20.25" hidden="1" customHeight="1" x14ac:dyDescent="0.15">
      <c r="A47" s="16">
        <v>50702</v>
      </c>
      <c r="B47" s="17" t="s">
        <v>2346</v>
      </c>
      <c r="C47" s="18">
        <f>IFERROR(VLOOKUP(A47,Sheet2!F:I,4,0),0)</f>
        <v>0</v>
      </c>
    </row>
    <row r="48" spans="1:3" s="7" customFormat="1" ht="20.25" hidden="1" customHeight="1" x14ac:dyDescent="0.15">
      <c r="A48" s="16">
        <v>50799</v>
      </c>
      <c r="B48" s="17" t="s">
        <v>2347</v>
      </c>
      <c r="C48" s="18">
        <f>IFERROR(VLOOKUP(A48,Sheet2!F:I,4,0),0)</f>
        <v>0</v>
      </c>
    </row>
    <row r="49" spans="1:3" s="6" customFormat="1" ht="20.25" hidden="1" customHeight="1" x14ac:dyDescent="0.15">
      <c r="A49" s="15">
        <v>508</v>
      </c>
      <c r="B49" s="15" t="s">
        <v>2348</v>
      </c>
      <c r="C49" s="14">
        <f>SUM(C50:C51)</f>
        <v>0</v>
      </c>
    </row>
    <row r="50" spans="1:3" s="7" customFormat="1" ht="20.25" hidden="1" customHeight="1" x14ac:dyDescent="0.15">
      <c r="A50" s="16">
        <v>50801</v>
      </c>
      <c r="B50" s="17" t="s">
        <v>2349</v>
      </c>
      <c r="C50" s="18">
        <f>IFERROR(VLOOKUP(A50,Sheet2!F:I,4,0),0)</f>
        <v>0</v>
      </c>
    </row>
    <row r="51" spans="1:3" s="7" customFormat="1" ht="20.25" hidden="1" customHeight="1" x14ac:dyDescent="0.15">
      <c r="A51" s="16">
        <v>50802</v>
      </c>
      <c r="B51" s="17" t="s">
        <v>2350</v>
      </c>
      <c r="C51" s="18">
        <f>IFERROR(VLOOKUP(A51,Sheet2!F:I,4,0),0)</f>
        <v>0</v>
      </c>
    </row>
    <row r="52" spans="1:3" s="6" customFormat="1" ht="20.25" customHeight="1" x14ac:dyDescent="0.15">
      <c r="A52" s="15">
        <v>509</v>
      </c>
      <c r="B52" s="15" t="s">
        <v>2351</v>
      </c>
      <c r="C52" s="14">
        <f>SUM(C53:C57)</f>
        <v>2145</v>
      </c>
    </row>
    <row r="53" spans="1:3" s="7" customFormat="1" ht="20.25" customHeight="1" x14ac:dyDescent="0.15">
      <c r="A53" s="16">
        <v>50901</v>
      </c>
      <c r="B53" s="17" t="s">
        <v>2352</v>
      </c>
      <c r="C53" s="18">
        <f>IFERROR(VLOOKUP(A53,Sheet2!F:I,4,0),0)</f>
        <v>923</v>
      </c>
    </row>
    <row r="54" spans="1:3" s="7" customFormat="1" ht="20.25" customHeight="1" x14ac:dyDescent="0.15">
      <c r="A54" s="16">
        <v>50902</v>
      </c>
      <c r="B54" s="17" t="s">
        <v>2353</v>
      </c>
      <c r="C54" s="18">
        <f>IFERROR(VLOOKUP(A54,Sheet2!F:I,4,0),0)</f>
        <v>12</v>
      </c>
    </row>
    <row r="55" spans="1:3" s="7" customFormat="1" ht="20.25" customHeight="1" x14ac:dyDescent="0.15">
      <c r="A55" s="16">
        <v>50903</v>
      </c>
      <c r="B55" s="17" t="s">
        <v>2354</v>
      </c>
      <c r="C55" s="18">
        <f>IFERROR(VLOOKUP(A55,Sheet2!F:I,4,0),0)</f>
        <v>73</v>
      </c>
    </row>
    <row r="56" spans="1:3" s="7" customFormat="1" ht="20.25" customHeight="1" x14ac:dyDescent="0.15">
      <c r="A56" s="16">
        <v>50905</v>
      </c>
      <c r="B56" s="17" t="s">
        <v>2355</v>
      </c>
      <c r="C56" s="18">
        <f>IFERROR(VLOOKUP(A56,Sheet2!F:I,4,0),0)</f>
        <v>697</v>
      </c>
    </row>
    <row r="57" spans="1:3" s="7" customFormat="1" ht="20.25" customHeight="1" x14ac:dyDescent="0.15">
      <c r="A57" s="16">
        <v>50999</v>
      </c>
      <c r="B57" s="17" t="s">
        <v>2356</v>
      </c>
      <c r="C57" s="18">
        <f>IFERROR(VLOOKUP(A57,Sheet2!F:I,4,0),0)</f>
        <v>440</v>
      </c>
    </row>
    <row r="58" spans="1:3" s="6" customFormat="1" ht="20.25" customHeight="1" x14ac:dyDescent="0.15">
      <c r="A58" s="15">
        <v>510</v>
      </c>
      <c r="B58" s="15" t="s">
        <v>2357</v>
      </c>
      <c r="C58" s="14">
        <f>SUM(C59:C60)</f>
        <v>279</v>
      </c>
    </row>
    <row r="59" spans="1:3" s="7" customFormat="1" ht="20.25" customHeight="1" x14ac:dyDescent="0.15">
      <c r="A59" s="16">
        <v>51002</v>
      </c>
      <c r="B59" s="17" t="s">
        <v>2358</v>
      </c>
      <c r="C59" s="18">
        <f>IFERROR(VLOOKUP(A59,Sheet2!F:I,4,0),0)</f>
        <v>279</v>
      </c>
    </row>
    <row r="60" spans="1:3" s="7" customFormat="1" ht="20.25" customHeight="1" x14ac:dyDescent="0.15">
      <c r="A60" s="16">
        <v>51003</v>
      </c>
      <c r="B60" s="17" t="s">
        <v>2359</v>
      </c>
      <c r="C60" s="18">
        <f>IFERROR(VLOOKUP(A60,Sheet2!F:I,4,0),0)</f>
        <v>0</v>
      </c>
    </row>
    <row r="61" spans="1:3" s="6" customFormat="1" ht="20.25" hidden="1" customHeight="1" x14ac:dyDescent="0.15">
      <c r="A61" s="15">
        <v>511</v>
      </c>
      <c r="B61" s="15" t="s">
        <v>2360</v>
      </c>
      <c r="C61" s="14">
        <f>SUM(C62:C65)</f>
        <v>0</v>
      </c>
    </row>
    <row r="62" spans="1:3" s="7" customFormat="1" ht="20.25" hidden="1" customHeight="1" x14ac:dyDescent="0.15">
      <c r="A62" s="16">
        <v>51101</v>
      </c>
      <c r="B62" s="17" t="s">
        <v>2361</v>
      </c>
      <c r="C62" s="18">
        <f>IFERROR(VLOOKUP(A62,Sheet2!F:I,4,0),0)</f>
        <v>0</v>
      </c>
    </row>
    <row r="63" spans="1:3" s="7" customFormat="1" ht="20.25" hidden="1" customHeight="1" x14ac:dyDescent="0.15">
      <c r="A63" s="16">
        <v>51102</v>
      </c>
      <c r="B63" s="17" t="s">
        <v>2362</v>
      </c>
      <c r="C63" s="18">
        <f>IFERROR(VLOOKUP(A63,Sheet2!F:I,4,0),0)</f>
        <v>0</v>
      </c>
    </row>
    <row r="64" spans="1:3" s="7" customFormat="1" ht="20.25" hidden="1" customHeight="1" x14ac:dyDescent="0.15">
      <c r="A64" s="16">
        <v>51103</v>
      </c>
      <c r="B64" s="17" t="s">
        <v>2363</v>
      </c>
      <c r="C64" s="18">
        <f>IFERROR(VLOOKUP(A64,Sheet2!F:I,4,0),0)</f>
        <v>0</v>
      </c>
    </row>
    <row r="65" spans="1:3" s="7" customFormat="1" ht="20.25" hidden="1" customHeight="1" x14ac:dyDescent="0.15">
      <c r="A65" s="16">
        <v>51104</v>
      </c>
      <c r="B65" s="17" t="s">
        <v>2364</v>
      </c>
      <c r="C65" s="18">
        <f>IFERROR(VLOOKUP(A65,Sheet2!F:I,4,0),0)</f>
        <v>0</v>
      </c>
    </row>
    <row r="66" spans="1:3" s="6" customFormat="1" ht="20.25" hidden="1" customHeight="1" x14ac:dyDescent="0.15">
      <c r="A66" s="15">
        <v>514</v>
      </c>
      <c r="B66" s="15" t="s">
        <v>2365</v>
      </c>
      <c r="C66" s="14">
        <f>SUM(C67:C68)</f>
        <v>0</v>
      </c>
    </row>
    <row r="67" spans="1:3" s="7" customFormat="1" ht="20.25" hidden="1" customHeight="1" x14ac:dyDescent="0.15">
      <c r="A67" s="16">
        <v>51401</v>
      </c>
      <c r="B67" s="17" t="s">
        <v>37</v>
      </c>
      <c r="C67" s="18">
        <f>IFERROR(VLOOKUP(A67,Sheet2!F:I,4,0),0)</f>
        <v>0</v>
      </c>
    </row>
    <row r="68" spans="1:3" s="7" customFormat="1" ht="20.25" hidden="1" customHeight="1" x14ac:dyDescent="0.15">
      <c r="A68" s="16">
        <v>51402</v>
      </c>
      <c r="B68" s="17" t="s">
        <v>2366</v>
      </c>
      <c r="C68" s="18">
        <f>IFERROR(VLOOKUP(A68,Sheet2!F:I,4,0),0)</f>
        <v>0</v>
      </c>
    </row>
    <row r="69" spans="1:3" s="6" customFormat="1" ht="20.25" hidden="1" customHeight="1" x14ac:dyDescent="0.15">
      <c r="A69" s="15">
        <v>599</v>
      </c>
      <c r="B69" s="15" t="s">
        <v>38</v>
      </c>
      <c r="C69" s="14">
        <f>SUM(C70:C73)</f>
        <v>0</v>
      </c>
    </row>
    <row r="70" spans="1:3" s="7" customFormat="1" ht="20.25" hidden="1" customHeight="1" x14ac:dyDescent="0.15">
      <c r="A70" s="16">
        <v>59906</v>
      </c>
      <c r="B70" s="17" t="s">
        <v>2367</v>
      </c>
      <c r="C70" s="18">
        <f>IFERROR(VLOOKUP(A70,Sheet2!F:I,4,0),0)</f>
        <v>0</v>
      </c>
    </row>
    <row r="71" spans="1:3" s="7" customFormat="1" ht="20.25" hidden="1" customHeight="1" x14ac:dyDescent="0.15">
      <c r="A71" s="16">
        <v>59907</v>
      </c>
      <c r="B71" s="17" t="s">
        <v>465</v>
      </c>
      <c r="C71" s="18">
        <f>IFERROR(VLOOKUP(A71,Sheet2!F:I,4,0),0)</f>
        <v>0</v>
      </c>
    </row>
    <row r="72" spans="1:3" s="7" customFormat="1" ht="20.25" hidden="1" customHeight="1" x14ac:dyDescent="0.15">
      <c r="A72" s="16">
        <v>59908</v>
      </c>
      <c r="B72" s="17" t="s">
        <v>2368</v>
      </c>
      <c r="C72" s="18">
        <f>IFERROR(VLOOKUP(A72,Sheet2!F:I,4,0),0)</f>
        <v>0</v>
      </c>
    </row>
    <row r="73" spans="1:3" s="7" customFormat="1" ht="20.25" hidden="1" customHeight="1" x14ac:dyDescent="0.15">
      <c r="A73" s="16">
        <v>59999</v>
      </c>
      <c r="B73" s="17" t="s">
        <v>38</v>
      </c>
      <c r="C73" s="18">
        <f>IFERROR(VLOOKUP(A73,Sheet2!F:I,4,0),0)</f>
        <v>0</v>
      </c>
    </row>
    <row r="74" spans="1:3" s="6" customFormat="1" ht="20.25" customHeight="1" x14ac:dyDescent="0.15">
      <c r="A74" s="124" t="s">
        <v>41</v>
      </c>
      <c r="B74" s="125"/>
      <c r="C74" s="14">
        <f>C75+C76</f>
        <v>2379</v>
      </c>
    </row>
    <row r="75" spans="1:3" s="6" customFormat="1" ht="20.25" customHeight="1" x14ac:dyDescent="0.15">
      <c r="A75" s="19" t="s">
        <v>2369</v>
      </c>
      <c r="B75" s="20" t="s">
        <v>2302</v>
      </c>
      <c r="C75" s="21"/>
    </row>
    <row r="76" spans="1:3" ht="20.25" customHeight="1" x14ac:dyDescent="0.15">
      <c r="A76" s="19">
        <v>2300602</v>
      </c>
      <c r="B76" s="20" t="s">
        <v>2303</v>
      </c>
      <c r="C76" s="14">
        <f>'镇一般预算支出-功能'!C1328</f>
        <v>2379</v>
      </c>
    </row>
    <row r="77" spans="1:3" ht="20.25" customHeight="1" x14ac:dyDescent="0.15">
      <c r="A77" s="124" t="s">
        <v>42</v>
      </c>
      <c r="B77" s="125"/>
      <c r="C77" s="22">
        <f>C78</f>
        <v>0</v>
      </c>
    </row>
    <row r="78" spans="1:3" ht="20.25" customHeight="1" x14ac:dyDescent="0.15">
      <c r="A78" s="23">
        <v>23103</v>
      </c>
      <c r="B78" s="23" t="s">
        <v>2308</v>
      </c>
      <c r="C78" s="22">
        <f>C79</f>
        <v>0</v>
      </c>
    </row>
    <row r="79" spans="1:3" s="8" customFormat="1" ht="20.25" customHeight="1" x14ac:dyDescent="0.15">
      <c r="A79" s="24">
        <v>2310301</v>
      </c>
      <c r="B79" s="25" t="s">
        <v>2309</v>
      </c>
      <c r="C79" s="22"/>
    </row>
    <row r="80" spans="1:3" ht="20.25" customHeight="1" x14ac:dyDescent="0.15">
      <c r="A80" s="124" t="s">
        <v>43</v>
      </c>
      <c r="B80" s="125"/>
      <c r="C80" s="22">
        <f>C81</f>
        <v>0</v>
      </c>
    </row>
    <row r="81" spans="1:3" ht="20.25" customHeight="1" x14ac:dyDescent="0.15">
      <c r="A81" s="26">
        <v>23009</v>
      </c>
      <c r="B81" s="27" t="s">
        <v>2310</v>
      </c>
      <c r="C81" s="22">
        <f>ROUND(C83-C77-C74-C6,0)</f>
        <v>0</v>
      </c>
    </row>
    <row r="82" spans="1:3" ht="20.25" customHeight="1" x14ac:dyDescent="0.15">
      <c r="A82" s="115" t="s">
        <v>44</v>
      </c>
      <c r="B82" s="116"/>
      <c r="C82" s="22">
        <v>0</v>
      </c>
    </row>
    <row r="83" spans="1:3" ht="20.25" customHeight="1" x14ac:dyDescent="0.15">
      <c r="A83" s="117" t="s">
        <v>46</v>
      </c>
      <c r="B83" s="117"/>
      <c r="C83" s="14">
        <f>镇一般预算收入!C79</f>
        <v>17650</v>
      </c>
    </row>
  </sheetData>
  <autoFilter ref="A7:C83" xr:uid="{00000000-0009-0000-0000-000003000000}"/>
  <mergeCells count="8">
    <mergeCell ref="A80:B80"/>
    <mergeCell ref="A82:B82"/>
    <mergeCell ref="A83:B83"/>
    <mergeCell ref="A2:C2"/>
    <mergeCell ref="A3:C3"/>
    <mergeCell ref="A6:B6"/>
    <mergeCell ref="A74:B74"/>
    <mergeCell ref="A77:B77"/>
  </mergeCells>
  <phoneticPr fontId="21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106"/>
  <sheetViews>
    <sheetView workbookViewId="0">
      <selection activeCell="G27" sqref="G27"/>
    </sheetView>
  </sheetViews>
  <sheetFormatPr defaultColWidth="9" defaultRowHeight="13.5" x14ac:dyDescent="0.15"/>
  <cols>
    <col min="2" max="2" width="17.5" customWidth="1"/>
    <col min="7" max="7" width="18.375" customWidth="1"/>
  </cols>
  <sheetData>
    <row r="2" spans="1:9" x14ac:dyDescent="0.15">
      <c r="A2" t="s">
        <v>2370</v>
      </c>
      <c r="B2" t="s">
        <v>2371</v>
      </c>
      <c r="F2" t="s">
        <v>2370</v>
      </c>
      <c r="G2" t="s">
        <v>2371</v>
      </c>
    </row>
    <row r="3" spans="1:9" ht="14.25" x14ac:dyDescent="0.15">
      <c r="A3" s="1" t="s">
        <v>136</v>
      </c>
      <c r="B3">
        <v>100000</v>
      </c>
      <c r="C3">
        <f>B3/10000</f>
        <v>10</v>
      </c>
      <c r="D3">
        <f>ROUND(C3,0)</f>
        <v>10</v>
      </c>
      <c r="F3" s="2">
        <v>50101</v>
      </c>
      <c r="G3">
        <v>16651580</v>
      </c>
      <c r="H3">
        <f>G3/10000</f>
        <v>1665.1579999999999</v>
      </c>
      <c r="I3">
        <f>ROUND(H3,0)</f>
        <v>1665</v>
      </c>
    </row>
    <row r="4" spans="1:9" ht="14.25" x14ac:dyDescent="0.15">
      <c r="A4" s="1" t="s">
        <v>154</v>
      </c>
      <c r="B4">
        <v>10108216</v>
      </c>
      <c r="C4">
        <f t="shared" ref="C4:C67" si="0">B4/10000</f>
        <v>1010.8216</v>
      </c>
      <c r="D4">
        <f t="shared" ref="D4:D67" si="1">ROUND(C4,0)</f>
        <v>1011</v>
      </c>
      <c r="F4" s="2">
        <v>50102</v>
      </c>
      <c r="G4">
        <v>4665000</v>
      </c>
      <c r="H4">
        <f t="shared" ref="H4:H23" si="2">G4/10000</f>
        <v>466.5</v>
      </c>
      <c r="I4" s="4">
        <v>466</v>
      </c>
    </row>
    <row r="5" spans="1:9" ht="14.25" x14ac:dyDescent="0.15">
      <c r="A5" s="1" t="s">
        <v>155</v>
      </c>
      <c r="B5">
        <v>595684.19999999995</v>
      </c>
      <c r="C5">
        <f t="shared" si="0"/>
        <v>59.568419999999996</v>
      </c>
      <c r="D5">
        <f t="shared" si="1"/>
        <v>60</v>
      </c>
      <c r="F5" s="2">
        <v>50103</v>
      </c>
      <c r="G5">
        <v>1752000</v>
      </c>
      <c r="H5">
        <f t="shared" si="2"/>
        <v>175.2</v>
      </c>
      <c r="I5">
        <f t="shared" ref="I5:I23" si="3">ROUND(H5,0)</f>
        <v>175</v>
      </c>
    </row>
    <row r="6" spans="1:9" ht="14.25" x14ac:dyDescent="0.15">
      <c r="A6" s="1" t="s">
        <v>165</v>
      </c>
      <c r="B6">
        <v>5110660</v>
      </c>
      <c r="C6">
        <f t="shared" si="0"/>
        <v>511.06599999999997</v>
      </c>
      <c r="D6">
        <f t="shared" si="1"/>
        <v>511</v>
      </c>
      <c r="F6" s="2">
        <v>50199</v>
      </c>
      <c r="G6">
        <v>10468963.640000001</v>
      </c>
      <c r="H6">
        <f t="shared" si="2"/>
        <v>1046.8963639999999</v>
      </c>
      <c r="I6">
        <f t="shared" si="3"/>
        <v>1047</v>
      </c>
    </row>
    <row r="7" spans="1:9" ht="14.25" x14ac:dyDescent="0.15">
      <c r="A7" s="1" t="s">
        <v>166</v>
      </c>
      <c r="B7">
        <v>540000</v>
      </c>
      <c r="C7">
        <f t="shared" si="0"/>
        <v>54</v>
      </c>
      <c r="D7">
        <f t="shared" si="1"/>
        <v>54</v>
      </c>
      <c r="F7" s="2">
        <v>50201</v>
      </c>
      <c r="G7">
        <v>4691400</v>
      </c>
      <c r="H7">
        <f t="shared" si="2"/>
        <v>469.14</v>
      </c>
      <c r="I7">
        <f t="shared" si="3"/>
        <v>469</v>
      </c>
    </row>
    <row r="8" spans="1:9" ht="14.25" x14ac:dyDescent="0.15">
      <c r="A8" s="1" t="s">
        <v>206</v>
      </c>
      <c r="B8">
        <v>1136868</v>
      </c>
      <c r="C8">
        <f t="shared" si="0"/>
        <v>113.68680000000001</v>
      </c>
      <c r="D8">
        <f t="shared" si="1"/>
        <v>114</v>
      </c>
      <c r="F8" s="2">
        <v>50202</v>
      </c>
      <c r="G8">
        <v>10000</v>
      </c>
      <c r="H8">
        <f t="shared" si="2"/>
        <v>1</v>
      </c>
      <c r="I8">
        <f t="shared" si="3"/>
        <v>1</v>
      </c>
    </row>
    <row r="9" spans="1:9" ht="14.25" x14ac:dyDescent="0.15">
      <c r="A9" s="1" t="s">
        <v>220</v>
      </c>
      <c r="B9">
        <v>50000</v>
      </c>
      <c r="C9">
        <f t="shared" si="0"/>
        <v>5</v>
      </c>
      <c r="D9">
        <f t="shared" si="1"/>
        <v>5</v>
      </c>
      <c r="F9" s="2">
        <v>50203</v>
      </c>
      <c r="G9">
        <v>5000</v>
      </c>
      <c r="H9">
        <f t="shared" si="2"/>
        <v>0.5</v>
      </c>
      <c r="I9">
        <f t="shared" si="3"/>
        <v>1</v>
      </c>
    </row>
    <row r="10" spans="1:9" ht="14.25" x14ac:dyDescent="0.15">
      <c r="A10" s="1" t="s">
        <v>279</v>
      </c>
      <c r="B10">
        <v>100000</v>
      </c>
      <c r="C10">
        <f t="shared" si="0"/>
        <v>10</v>
      </c>
      <c r="D10">
        <f t="shared" si="1"/>
        <v>10</v>
      </c>
      <c r="F10" s="2">
        <v>50205</v>
      </c>
      <c r="G10">
        <v>2530000</v>
      </c>
      <c r="H10">
        <f t="shared" si="2"/>
        <v>253</v>
      </c>
      <c r="I10">
        <f t="shared" si="3"/>
        <v>253</v>
      </c>
    </row>
    <row r="11" spans="1:9" ht="14.25" x14ac:dyDescent="0.15">
      <c r="A11" s="1" t="s">
        <v>367</v>
      </c>
      <c r="B11">
        <v>84315.8</v>
      </c>
      <c r="C11">
        <f t="shared" si="0"/>
        <v>8.4315800000000003</v>
      </c>
      <c r="D11">
        <f t="shared" si="1"/>
        <v>8</v>
      </c>
      <c r="F11" s="2">
        <v>50206</v>
      </c>
      <c r="G11">
        <v>300000</v>
      </c>
      <c r="H11">
        <f t="shared" si="2"/>
        <v>30</v>
      </c>
      <c r="I11">
        <f t="shared" si="3"/>
        <v>30</v>
      </c>
    </row>
    <row r="12" spans="1:9" ht="14.25" x14ac:dyDescent="0.15">
      <c r="A12" s="1" t="s">
        <v>387</v>
      </c>
      <c r="B12">
        <v>1000000</v>
      </c>
      <c r="C12">
        <f t="shared" si="0"/>
        <v>100</v>
      </c>
      <c r="D12">
        <f t="shared" si="1"/>
        <v>100</v>
      </c>
      <c r="F12" s="2">
        <v>50208</v>
      </c>
      <c r="G12">
        <v>260684.2</v>
      </c>
      <c r="H12">
        <f t="shared" si="2"/>
        <v>26.06842</v>
      </c>
      <c r="I12">
        <f t="shared" si="3"/>
        <v>26</v>
      </c>
    </row>
    <row r="13" spans="1:9" ht="14.25" x14ac:dyDescent="0.15">
      <c r="A13" s="1" t="s">
        <v>409</v>
      </c>
      <c r="B13">
        <v>10000</v>
      </c>
      <c r="C13">
        <f t="shared" si="0"/>
        <v>1</v>
      </c>
      <c r="D13">
        <f t="shared" si="1"/>
        <v>1</v>
      </c>
      <c r="F13" s="2">
        <v>50299</v>
      </c>
      <c r="G13">
        <v>2330584</v>
      </c>
      <c r="H13">
        <f t="shared" si="2"/>
        <v>233.05840000000001</v>
      </c>
      <c r="I13">
        <f t="shared" si="3"/>
        <v>233</v>
      </c>
    </row>
    <row r="14" spans="1:9" ht="14.25" x14ac:dyDescent="0.15">
      <c r="A14" s="1" t="s">
        <v>552</v>
      </c>
      <c r="B14">
        <v>100000</v>
      </c>
      <c r="C14">
        <f t="shared" si="0"/>
        <v>10</v>
      </c>
      <c r="D14">
        <f t="shared" si="1"/>
        <v>10</v>
      </c>
      <c r="F14" s="2">
        <v>50303</v>
      </c>
      <c r="G14">
        <v>170000</v>
      </c>
      <c r="H14">
        <f t="shared" si="2"/>
        <v>17</v>
      </c>
      <c r="I14">
        <f t="shared" si="3"/>
        <v>17</v>
      </c>
    </row>
    <row r="15" spans="1:9" ht="14.25" x14ac:dyDescent="0.15">
      <c r="A15" s="1" t="s">
        <v>560</v>
      </c>
      <c r="B15">
        <v>50000</v>
      </c>
      <c r="C15">
        <f t="shared" si="0"/>
        <v>5</v>
      </c>
      <c r="D15">
        <f t="shared" si="1"/>
        <v>5</v>
      </c>
      <c r="F15" s="2">
        <v>50501</v>
      </c>
      <c r="G15">
        <v>67905317.039999992</v>
      </c>
      <c r="H15">
        <f t="shared" si="2"/>
        <v>6790.5317039999991</v>
      </c>
      <c r="I15" s="4">
        <v>6790</v>
      </c>
    </row>
    <row r="16" spans="1:9" ht="14.25" x14ac:dyDescent="0.15">
      <c r="A16" s="1" t="s">
        <v>568</v>
      </c>
      <c r="B16">
        <v>50000</v>
      </c>
      <c r="C16">
        <f t="shared" si="0"/>
        <v>5</v>
      </c>
      <c r="D16">
        <f t="shared" si="1"/>
        <v>5</v>
      </c>
      <c r="F16" s="2">
        <v>50502</v>
      </c>
      <c r="G16">
        <v>15837381.690000001</v>
      </c>
      <c r="H16">
        <f t="shared" si="2"/>
        <v>1583.7381690000002</v>
      </c>
      <c r="I16">
        <f t="shared" si="3"/>
        <v>1584</v>
      </c>
    </row>
    <row r="17" spans="1:9" ht="14.25" x14ac:dyDescent="0.15">
      <c r="A17" s="1" t="s">
        <v>579</v>
      </c>
      <c r="B17">
        <v>4518280</v>
      </c>
      <c r="C17">
        <f t="shared" si="0"/>
        <v>451.82799999999997</v>
      </c>
      <c r="D17">
        <f t="shared" si="1"/>
        <v>452</v>
      </c>
      <c r="F17" s="2">
        <v>50601</v>
      </c>
      <c r="G17">
        <v>898468</v>
      </c>
      <c r="H17">
        <f t="shared" si="2"/>
        <v>89.846800000000002</v>
      </c>
      <c r="I17">
        <f t="shared" si="3"/>
        <v>90</v>
      </c>
    </row>
    <row r="18" spans="1:9" ht="14.25" x14ac:dyDescent="0.15">
      <c r="A18" s="1" t="s">
        <v>592</v>
      </c>
      <c r="B18">
        <v>2680000</v>
      </c>
      <c r="C18">
        <f t="shared" si="0"/>
        <v>268</v>
      </c>
      <c r="D18">
        <f t="shared" si="1"/>
        <v>268</v>
      </c>
      <c r="F18" s="2">
        <v>50901</v>
      </c>
      <c r="G18">
        <v>9227960</v>
      </c>
      <c r="H18">
        <f t="shared" si="2"/>
        <v>922.79600000000005</v>
      </c>
      <c r="I18">
        <f t="shared" si="3"/>
        <v>923</v>
      </c>
    </row>
    <row r="19" spans="1:9" ht="14.25" x14ac:dyDescent="0.15">
      <c r="A19" s="1" t="s">
        <v>632</v>
      </c>
      <c r="B19">
        <v>349216</v>
      </c>
      <c r="C19">
        <f t="shared" si="0"/>
        <v>34.921599999999998</v>
      </c>
      <c r="D19">
        <f t="shared" si="1"/>
        <v>35</v>
      </c>
      <c r="F19" s="2">
        <v>50902</v>
      </c>
      <c r="G19">
        <v>116805.56</v>
      </c>
      <c r="H19">
        <f t="shared" si="2"/>
        <v>11.680555999999999</v>
      </c>
      <c r="I19">
        <f t="shared" si="3"/>
        <v>12</v>
      </c>
    </row>
    <row r="20" spans="1:9" ht="14.25" x14ac:dyDescent="0.15">
      <c r="A20" s="1" t="s">
        <v>635</v>
      </c>
      <c r="B20">
        <v>146000</v>
      </c>
      <c r="C20">
        <f t="shared" si="0"/>
        <v>14.6</v>
      </c>
      <c r="D20">
        <f t="shared" si="1"/>
        <v>15</v>
      </c>
      <c r="F20" s="2">
        <v>50903</v>
      </c>
      <c r="G20">
        <v>730299.45</v>
      </c>
      <c r="H20">
        <f t="shared" si="2"/>
        <v>73.029944999999998</v>
      </c>
      <c r="I20">
        <f t="shared" si="3"/>
        <v>73</v>
      </c>
    </row>
    <row r="21" spans="1:9" ht="14.25" x14ac:dyDescent="0.15">
      <c r="A21" s="1" t="s">
        <v>645</v>
      </c>
      <c r="B21">
        <v>68363.64</v>
      </c>
      <c r="C21">
        <f t="shared" si="0"/>
        <v>6.8363639999999997</v>
      </c>
      <c r="D21">
        <f t="shared" si="1"/>
        <v>7</v>
      </c>
      <c r="F21" s="2">
        <v>50905</v>
      </c>
      <c r="G21">
        <v>6969007.0800000001</v>
      </c>
      <c r="H21">
        <f t="shared" si="2"/>
        <v>696.90070800000001</v>
      </c>
      <c r="I21">
        <f t="shared" si="3"/>
        <v>697</v>
      </c>
    </row>
    <row r="22" spans="1:9" ht="14.25" x14ac:dyDescent="0.15">
      <c r="A22" s="1" t="s">
        <v>648</v>
      </c>
      <c r="B22">
        <v>7200</v>
      </c>
      <c r="C22">
        <f t="shared" si="0"/>
        <v>0.72</v>
      </c>
      <c r="D22">
        <f t="shared" si="1"/>
        <v>1</v>
      </c>
      <c r="F22" s="2">
        <v>50999</v>
      </c>
      <c r="G22">
        <v>4397442.76</v>
      </c>
      <c r="H22">
        <f t="shared" si="2"/>
        <v>439.74427599999996</v>
      </c>
      <c r="I22">
        <f t="shared" si="3"/>
        <v>440</v>
      </c>
    </row>
    <row r="23" spans="1:9" ht="14.25" x14ac:dyDescent="0.15">
      <c r="A23" s="1" t="s">
        <v>650</v>
      </c>
      <c r="B23">
        <v>20000</v>
      </c>
      <c r="C23">
        <f t="shared" si="0"/>
        <v>2</v>
      </c>
      <c r="D23">
        <f t="shared" si="1"/>
        <v>2</v>
      </c>
      <c r="F23" s="2">
        <v>51002</v>
      </c>
      <c r="G23">
        <v>2790745.2</v>
      </c>
      <c r="H23">
        <f t="shared" si="2"/>
        <v>279.07452000000001</v>
      </c>
      <c r="I23">
        <f t="shared" si="3"/>
        <v>279</v>
      </c>
    </row>
    <row r="24" spans="1:9" ht="14.25" x14ac:dyDescent="0.15">
      <c r="A24" s="1" t="s">
        <v>705</v>
      </c>
      <c r="B24">
        <v>300000</v>
      </c>
      <c r="C24">
        <f t="shared" si="0"/>
        <v>30</v>
      </c>
      <c r="D24">
        <f t="shared" si="1"/>
        <v>30</v>
      </c>
      <c r="F24" s="2"/>
    </row>
    <row r="25" spans="1:9" ht="14.25" x14ac:dyDescent="0.15">
      <c r="A25" s="1" t="s">
        <v>717</v>
      </c>
      <c r="B25">
        <v>567840</v>
      </c>
      <c r="C25">
        <f t="shared" si="0"/>
        <v>56.783999999999999</v>
      </c>
      <c r="D25">
        <f t="shared" si="1"/>
        <v>57</v>
      </c>
      <c r="F25" s="2"/>
    </row>
    <row r="26" spans="1:9" ht="14.25" x14ac:dyDescent="0.15">
      <c r="A26" s="1" t="s">
        <v>719</v>
      </c>
      <c r="B26">
        <v>17634715</v>
      </c>
      <c r="C26">
        <f t="shared" si="0"/>
        <v>1763.4715000000001</v>
      </c>
      <c r="D26">
        <f t="shared" si="1"/>
        <v>1763</v>
      </c>
      <c r="F26" s="3"/>
    </row>
    <row r="27" spans="1:9" ht="14.25" x14ac:dyDescent="0.15">
      <c r="A27" s="1" t="s">
        <v>721</v>
      </c>
      <c r="B27">
        <v>11685422.83</v>
      </c>
      <c r="C27">
        <f t="shared" si="0"/>
        <v>1168.542283</v>
      </c>
      <c r="D27" s="4">
        <v>1168</v>
      </c>
      <c r="F27" s="3"/>
    </row>
    <row r="28" spans="1:9" ht="14.25" x14ac:dyDescent="0.15">
      <c r="A28" s="1" t="s">
        <v>723</v>
      </c>
      <c r="B28">
        <v>212255.56</v>
      </c>
      <c r="C28">
        <f t="shared" si="0"/>
        <v>21.225556000000001</v>
      </c>
      <c r="D28">
        <f t="shared" si="1"/>
        <v>21</v>
      </c>
      <c r="F28" s="3"/>
    </row>
    <row r="29" spans="1:9" ht="14.25" x14ac:dyDescent="0.15">
      <c r="A29" s="1" t="s">
        <v>727</v>
      </c>
      <c r="B29">
        <v>14585109</v>
      </c>
      <c r="C29">
        <f t="shared" si="0"/>
        <v>1458.5109</v>
      </c>
      <c r="D29" s="4">
        <v>1458</v>
      </c>
      <c r="F29" s="3"/>
    </row>
    <row r="30" spans="1:9" ht="14.25" x14ac:dyDescent="0.15">
      <c r="A30" s="1" t="s">
        <v>733</v>
      </c>
      <c r="B30">
        <v>232382.5</v>
      </c>
      <c r="C30">
        <f t="shared" si="0"/>
        <v>23.238250000000001</v>
      </c>
      <c r="D30">
        <f t="shared" si="1"/>
        <v>23</v>
      </c>
      <c r="F30" s="3"/>
    </row>
    <row r="31" spans="1:9" ht="14.25" x14ac:dyDescent="0.15">
      <c r="A31" s="1" t="s">
        <v>771</v>
      </c>
      <c r="B31">
        <v>109500</v>
      </c>
      <c r="C31">
        <f t="shared" si="0"/>
        <v>10.95</v>
      </c>
      <c r="D31">
        <f t="shared" si="1"/>
        <v>11</v>
      </c>
      <c r="F31" s="3"/>
    </row>
    <row r="32" spans="1:9" ht="14.25" x14ac:dyDescent="0.15">
      <c r="A32" s="1" t="s">
        <v>791</v>
      </c>
      <c r="B32">
        <v>898468</v>
      </c>
      <c r="C32">
        <f t="shared" si="0"/>
        <v>89.846800000000002</v>
      </c>
      <c r="D32">
        <f t="shared" si="1"/>
        <v>90</v>
      </c>
      <c r="F32" s="3"/>
    </row>
    <row r="33" spans="1:4" ht="14.25" x14ac:dyDescent="0.15">
      <c r="A33" s="1" t="s">
        <v>801</v>
      </c>
      <c r="B33">
        <v>1622490.71</v>
      </c>
      <c r="C33">
        <f t="shared" si="0"/>
        <v>162.24907099999999</v>
      </c>
      <c r="D33">
        <f t="shared" si="1"/>
        <v>162</v>
      </c>
    </row>
    <row r="34" spans="1:4" ht="14.25" x14ac:dyDescent="0.15">
      <c r="A34" s="1" t="s">
        <v>805</v>
      </c>
      <c r="B34">
        <v>2080000</v>
      </c>
      <c r="C34">
        <f t="shared" si="0"/>
        <v>208</v>
      </c>
      <c r="D34">
        <f t="shared" si="1"/>
        <v>208</v>
      </c>
    </row>
    <row r="35" spans="1:4" ht="14.25" x14ac:dyDescent="0.15">
      <c r="A35" s="1" t="s">
        <v>1005</v>
      </c>
      <c r="B35">
        <v>200000</v>
      </c>
      <c r="C35">
        <f t="shared" si="0"/>
        <v>20</v>
      </c>
      <c r="D35">
        <f t="shared" si="1"/>
        <v>20</v>
      </c>
    </row>
    <row r="36" spans="1:4" ht="14.25" x14ac:dyDescent="0.15">
      <c r="A36" s="1" t="s">
        <v>1039</v>
      </c>
      <c r="B36">
        <v>30000</v>
      </c>
      <c r="C36">
        <f t="shared" si="0"/>
        <v>3</v>
      </c>
      <c r="D36">
        <f t="shared" si="1"/>
        <v>3</v>
      </c>
    </row>
    <row r="37" spans="1:4" ht="14.25" x14ac:dyDescent="0.15">
      <c r="A37" s="1" t="s">
        <v>1058</v>
      </c>
      <c r="B37">
        <v>1095902</v>
      </c>
      <c r="C37">
        <f t="shared" si="0"/>
        <v>109.5902</v>
      </c>
      <c r="D37">
        <f t="shared" si="1"/>
        <v>110</v>
      </c>
    </row>
    <row r="38" spans="1:4" ht="14.25" x14ac:dyDescent="0.15">
      <c r="A38" s="1" t="s">
        <v>1060</v>
      </c>
      <c r="B38">
        <v>5690705.0800000001</v>
      </c>
      <c r="C38">
        <f t="shared" si="0"/>
        <v>569.07050800000002</v>
      </c>
      <c r="D38">
        <f t="shared" si="1"/>
        <v>569</v>
      </c>
    </row>
    <row r="39" spans="1:4" ht="14.25" x14ac:dyDescent="0.15">
      <c r="A39" s="1" t="s">
        <v>1064</v>
      </c>
      <c r="B39">
        <v>7820000</v>
      </c>
      <c r="C39">
        <f t="shared" si="0"/>
        <v>782</v>
      </c>
      <c r="D39">
        <f t="shared" si="1"/>
        <v>782</v>
      </c>
    </row>
    <row r="40" spans="1:4" ht="14.25" x14ac:dyDescent="0.15">
      <c r="A40" s="1" t="s">
        <v>1066</v>
      </c>
      <c r="B40">
        <v>3805000</v>
      </c>
      <c r="C40">
        <f t="shared" si="0"/>
        <v>380.5</v>
      </c>
      <c r="D40">
        <f t="shared" si="1"/>
        <v>381</v>
      </c>
    </row>
    <row r="41" spans="1:4" ht="14.25" x14ac:dyDescent="0.15">
      <c r="A41" s="1" t="s">
        <v>1110</v>
      </c>
      <c r="B41">
        <v>50000</v>
      </c>
      <c r="C41">
        <f t="shared" si="0"/>
        <v>5</v>
      </c>
      <c r="D41">
        <f t="shared" si="1"/>
        <v>5</v>
      </c>
    </row>
    <row r="42" spans="1:4" ht="14.25" x14ac:dyDescent="0.15">
      <c r="A42" s="1" t="s">
        <v>1114</v>
      </c>
      <c r="B42">
        <v>1313296</v>
      </c>
      <c r="C42">
        <f t="shared" si="0"/>
        <v>131.3296</v>
      </c>
      <c r="D42">
        <f t="shared" si="1"/>
        <v>131</v>
      </c>
    </row>
    <row r="43" spans="1:4" ht="14.25" x14ac:dyDescent="0.15">
      <c r="A43" s="1" t="s">
        <v>1132</v>
      </c>
      <c r="B43">
        <v>131080</v>
      </c>
      <c r="C43">
        <f t="shared" si="0"/>
        <v>13.108000000000001</v>
      </c>
      <c r="D43">
        <f t="shared" si="1"/>
        <v>13</v>
      </c>
    </row>
    <row r="44" spans="1:4" ht="14.25" x14ac:dyDescent="0.15">
      <c r="A44" s="1" t="s">
        <v>1134</v>
      </c>
      <c r="B44">
        <v>1086184</v>
      </c>
      <c r="C44">
        <f t="shared" si="0"/>
        <v>108.61839999999999</v>
      </c>
      <c r="D44">
        <f t="shared" si="1"/>
        <v>109</v>
      </c>
    </row>
    <row r="45" spans="1:4" ht="14.25" x14ac:dyDescent="0.15">
      <c r="A45" s="1" t="s">
        <v>1138</v>
      </c>
      <c r="B45">
        <v>10000</v>
      </c>
      <c r="C45">
        <f t="shared" si="0"/>
        <v>1</v>
      </c>
      <c r="D45">
        <f t="shared" si="1"/>
        <v>1</v>
      </c>
    </row>
    <row r="46" spans="1:4" ht="14.25" x14ac:dyDescent="0.15">
      <c r="A46" s="1" t="s">
        <v>1169</v>
      </c>
      <c r="B46">
        <v>100000</v>
      </c>
      <c r="C46">
        <f t="shared" si="0"/>
        <v>10</v>
      </c>
      <c r="D46">
        <f t="shared" si="1"/>
        <v>10</v>
      </c>
    </row>
    <row r="47" spans="1:4" ht="14.25" x14ac:dyDescent="0.15">
      <c r="A47" s="1" t="s">
        <v>1171</v>
      </c>
      <c r="B47">
        <v>3650000</v>
      </c>
      <c r="C47">
        <f t="shared" si="0"/>
        <v>365</v>
      </c>
      <c r="D47">
        <f t="shared" si="1"/>
        <v>365</v>
      </c>
    </row>
    <row r="48" spans="1:4" ht="14.25" x14ac:dyDescent="0.15">
      <c r="A48" s="1" t="s">
        <v>1175</v>
      </c>
      <c r="B48">
        <v>18600</v>
      </c>
      <c r="C48">
        <f t="shared" si="0"/>
        <v>1.86</v>
      </c>
      <c r="D48">
        <f t="shared" si="1"/>
        <v>2</v>
      </c>
    </row>
    <row r="49" spans="1:4" ht="14.25" x14ac:dyDescent="0.15">
      <c r="A49" s="1" t="s">
        <v>1181</v>
      </c>
      <c r="B49">
        <v>90000</v>
      </c>
      <c r="C49">
        <f t="shared" si="0"/>
        <v>9</v>
      </c>
      <c r="D49">
        <f t="shared" si="1"/>
        <v>9</v>
      </c>
    </row>
    <row r="50" spans="1:4" ht="14.25" x14ac:dyDescent="0.15">
      <c r="A50" s="1" t="s">
        <v>1183</v>
      </c>
      <c r="B50">
        <v>1730000</v>
      </c>
      <c r="C50">
        <f t="shared" si="0"/>
        <v>173</v>
      </c>
      <c r="D50">
        <f t="shared" si="1"/>
        <v>173</v>
      </c>
    </row>
    <row r="51" spans="1:4" ht="14.25" x14ac:dyDescent="0.15">
      <c r="A51" s="1" t="s">
        <v>1192</v>
      </c>
      <c r="B51">
        <v>12000</v>
      </c>
      <c r="C51">
        <f t="shared" si="0"/>
        <v>1.2</v>
      </c>
      <c r="D51">
        <f t="shared" si="1"/>
        <v>1</v>
      </c>
    </row>
    <row r="52" spans="1:4" ht="14.25" x14ac:dyDescent="0.15">
      <c r="A52" s="1" t="s">
        <v>1194</v>
      </c>
      <c r="B52">
        <v>20000</v>
      </c>
      <c r="C52">
        <f t="shared" si="0"/>
        <v>2</v>
      </c>
      <c r="D52">
        <f t="shared" si="1"/>
        <v>2</v>
      </c>
    </row>
    <row r="53" spans="1:4" ht="14.25" x14ac:dyDescent="0.15">
      <c r="A53" s="1" t="s">
        <v>1231</v>
      </c>
      <c r="B53">
        <v>752400</v>
      </c>
      <c r="C53">
        <f t="shared" si="0"/>
        <v>75.239999999999995</v>
      </c>
      <c r="D53">
        <f t="shared" si="1"/>
        <v>75</v>
      </c>
    </row>
    <row r="54" spans="1:4" ht="14.25" x14ac:dyDescent="0.15">
      <c r="A54" s="1" t="s">
        <v>1273</v>
      </c>
      <c r="B54">
        <v>6198177.0399999991</v>
      </c>
      <c r="C54">
        <f t="shared" si="0"/>
        <v>619.81770399999994</v>
      </c>
      <c r="D54">
        <f t="shared" si="1"/>
        <v>620</v>
      </c>
    </row>
    <row r="55" spans="1:4" ht="14.25" x14ac:dyDescent="0.15">
      <c r="A55" s="1" t="s">
        <v>1275</v>
      </c>
      <c r="B55">
        <v>260000</v>
      </c>
      <c r="C55">
        <f t="shared" si="0"/>
        <v>26</v>
      </c>
      <c r="D55">
        <f t="shared" si="1"/>
        <v>26</v>
      </c>
    </row>
    <row r="56" spans="1:4" ht="14.25" x14ac:dyDescent="0.15">
      <c r="A56" s="1" t="s">
        <v>1293</v>
      </c>
      <c r="B56">
        <v>1212368.8500000001</v>
      </c>
      <c r="C56">
        <f t="shared" si="0"/>
        <v>121.23688500000002</v>
      </c>
      <c r="D56">
        <f t="shared" si="1"/>
        <v>121</v>
      </c>
    </row>
    <row r="57" spans="1:4" ht="14.25" x14ac:dyDescent="0.15">
      <c r="A57" s="1" t="s">
        <v>1298</v>
      </c>
      <c r="B57">
        <v>66667</v>
      </c>
      <c r="C57">
        <f t="shared" si="0"/>
        <v>6.6666999999999996</v>
      </c>
      <c r="D57">
        <f t="shared" si="1"/>
        <v>7</v>
      </c>
    </row>
    <row r="58" spans="1:4" ht="14.25" x14ac:dyDescent="0.15">
      <c r="A58" s="1" t="s">
        <v>1304</v>
      </c>
      <c r="B58">
        <v>1869160</v>
      </c>
      <c r="C58">
        <f t="shared" si="0"/>
        <v>186.916</v>
      </c>
      <c r="D58">
        <f t="shared" si="1"/>
        <v>187</v>
      </c>
    </row>
    <row r="59" spans="1:4" ht="14.25" x14ac:dyDescent="0.15">
      <c r="A59" s="1" t="s">
        <v>1310</v>
      </c>
      <c r="B59">
        <v>733600</v>
      </c>
      <c r="C59">
        <f t="shared" si="0"/>
        <v>73.36</v>
      </c>
      <c r="D59">
        <f t="shared" si="1"/>
        <v>73</v>
      </c>
    </row>
    <row r="60" spans="1:4" ht="14.25" x14ac:dyDescent="0.15">
      <c r="A60" s="1" t="s">
        <v>1312</v>
      </c>
      <c r="B60">
        <v>2000000</v>
      </c>
      <c r="C60">
        <f t="shared" si="0"/>
        <v>200</v>
      </c>
      <c r="D60">
        <f t="shared" si="1"/>
        <v>200</v>
      </c>
    </row>
    <row r="61" spans="1:4" ht="14.25" x14ac:dyDescent="0.15">
      <c r="A61" s="1" t="s">
        <v>1314</v>
      </c>
      <c r="B61">
        <v>3574600</v>
      </c>
      <c r="C61">
        <f t="shared" si="0"/>
        <v>357.46</v>
      </c>
      <c r="D61">
        <f t="shared" si="1"/>
        <v>357</v>
      </c>
    </row>
    <row r="62" spans="1:4" ht="14.25" x14ac:dyDescent="0.15">
      <c r="A62" s="1" t="s">
        <v>1322</v>
      </c>
      <c r="B62">
        <v>2790745.2</v>
      </c>
      <c r="C62">
        <f t="shared" si="0"/>
        <v>279.07452000000001</v>
      </c>
      <c r="D62">
        <f t="shared" si="1"/>
        <v>279</v>
      </c>
    </row>
    <row r="63" spans="1:4" ht="14.25" x14ac:dyDescent="0.15">
      <c r="A63" s="1" t="s">
        <v>1332</v>
      </c>
      <c r="B63">
        <v>503124</v>
      </c>
      <c r="C63">
        <f t="shared" si="0"/>
        <v>50.312399999999997</v>
      </c>
      <c r="D63">
        <f t="shared" si="1"/>
        <v>50</v>
      </c>
    </row>
    <row r="64" spans="1:4" ht="14.25" x14ac:dyDescent="0.15">
      <c r="A64" s="1" t="s">
        <v>1355</v>
      </c>
      <c r="B64">
        <v>2110000</v>
      </c>
      <c r="C64">
        <f t="shared" si="0"/>
        <v>211</v>
      </c>
      <c r="D64">
        <f t="shared" si="1"/>
        <v>211</v>
      </c>
    </row>
    <row r="65" spans="1:4" ht="14.25" x14ac:dyDescent="0.15">
      <c r="A65" s="1" t="s">
        <v>1502</v>
      </c>
      <c r="B65">
        <v>310000</v>
      </c>
      <c r="C65">
        <f t="shared" si="0"/>
        <v>31</v>
      </c>
      <c r="D65">
        <f t="shared" si="1"/>
        <v>31</v>
      </c>
    </row>
    <row r="66" spans="1:4" ht="14.25" x14ac:dyDescent="0.15">
      <c r="A66" s="1" t="s">
        <v>1524</v>
      </c>
      <c r="B66">
        <v>1000000</v>
      </c>
      <c r="C66">
        <f t="shared" si="0"/>
        <v>100</v>
      </c>
      <c r="D66">
        <f t="shared" si="1"/>
        <v>100</v>
      </c>
    </row>
    <row r="67" spans="1:4" ht="14.25" x14ac:dyDescent="0.15">
      <c r="A67" s="1" t="s">
        <v>1561</v>
      </c>
      <c r="B67">
        <v>1125262.76</v>
      </c>
      <c r="C67">
        <f t="shared" si="0"/>
        <v>112.526276</v>
      </c>
      <c r="D67">
        <f t="shared" si="1"/>
        <v>113</v>
      </c>
    </row>
    <row r="68" spans="1:4" ht="14.25" x14ac:dyDescent="0.15">
      <c r="A68" s="1" t="s">
        <v>1569</v>
      </c>
      <c r="B68">
        <v>2896880</v>
      </c>
      <c r="C68">
        <f t="shared" ref="C68:C77" si="4">B68/10000</f>
        <v>289.68799999999999</v>
      </c>
      <c r="D68">
        <f t="shared" ref="D68:D77" si="5">ROUND(C68,0)</f>
        <v>290</v>
      </c>
    </row>
    <row r="69" spans="1:4" ht="14.25" x14ac:dyDescent="0.15">
      <c r="A69" s="1" t="s">
        <v>1584</v>
      </c>
      <c r="B69">
        <v>347130</v>
      </c>
      <c r="C69">
        <f t="shared" si="4"/>
        <v>34.713000000000001</v>
      </c>
      <c r="D69">
        <f t="shared" si="5"/>
        <v>35</v>
      </c>
    </row>
    <row r="70" spans="1:4" ht="14.25" x14ac:dyDescent="0.15">
      <c r="A70" s="1" t="s">
        <v>1677</v>
      </c>
      <c r="B70">
        <v>3097600</v>
      </c>
      <c r="C70">
        <f t="shared" si="4"/>
        <v>309.76</v>
      </c>
      <c r="D70">
        <f t="shared" si="5"/>
        <v>310</v>
      </c>
    </row>
    <row r="71" spans="1:4" ht="14.25" x14ac:dyDescent="0.15">
      <c r="A71" s="1" t="s">
        <v>1689</v>
      </c>
      <c r="B71">
        <v>383169.45</v>
      </c>
      <c r="C71">
        <f t="shared" si="4"/>
        <v>38.316945000000004</v>
      </c>
      <c r="D71">
        <f t="shared" si="5"/>
        <v>38</v>
      </c>
    </row>
    <row r="72" spans="1:4" ht="14.25" x14ac:dyDescent="0.15">
      <c r="A72" s="1" t="s">
        <v>1705</v>
      </c>
      <c r="B72">
        <v>5450000</v>
      </c>
      <c r="C72">
        <f t="shared" si="4"/>
        <v>545</v>
      </c>
      <c r="D72">
        <f t="shared" si="5"/>
        <v>545</v>
      </c>
    </row>
    <row r="73" spans="1:4" ht="14.25" x14ac:dyDescent="0.15">
      <c r="A73" s="1" t="s">
        <v>1932</v>
      </c>
      <c r="B73">
        <v>500000</v>
      </c>
      <c r="C73">
        <f t="shared" si="4"/>
        <v>50</v>
      </c>
      <c r="D73">
        <f t="shared" si="5"/>
        <v>50</v>
      </c>
    </row>
    <row r="74" spans="1:4" ht="14.25" x14ac:dyDescent="0.15">
      <c r="A74" s="1" t="s">
        <v>2102</v>
      </c>
      <c r="B74">
        <v>6402000</v>
      </c>
      <c r="C74">
        <f t="shared" si="4"/>
        <v>640.20000000000005</v>
      </c>
      <c r="D74">
        <f t="shared" si="5"/>
        <v>640</v>
      </c>
    </row>
    <row r="75" spans="1:4" ht="14.25" x14ac:dyDescent="0.15">
      <c r="A75" s="1" t="s">
        <v>2106</v>
      </c>
      <c r="B75">
        <v>5280000</v>
      </c>
      <c r="C75">
        <f t="shared" si="4"/>
        <v>528</v>
      </c>
      <c r="D75">
        <f t="shared" si="5"/>
        <v>528</v>
      </c>
    </row>
    <row r="76" spans="1:4" ht="14.25" x14ac:dyDescent="0.15">
      <c r="A76" s="1" t="s">
        <v>2212</v>
      </c>
      <c r="B76">
        <v>210000</v>
      </c>
      <c r="C76">
        <f t="shared" si="4"/>
        <v>21</v>
      </c>
      <c r="D76">
        <f t="shared" si="5"/>
        <v>21</v>
      </c>
    </row>
    <row r="77" spans="1:4" ht="14.25" x14ac:dyDescent="0.15">
      <c r="A77" s="1" t="s">
        <v>2220</v>
      </c>
      <c r="B77">
        <v>30000</v>
      </c>
      <c r="C77">
        <f t="shared" si="4"/>
        <v>3</v>
      </c>
      <c r="D77">
        <f t="shared" si="5"/>
        <v>3</v>
      </c>
    </row>
    <row r="78" spans="1:4" ht="14.25" x14ac:dyDescent="0.15">
      <c r="A78" s="1"/>
    </row>
    <row r="79" spans="1:4" ht="14.25" x14ac:dyDescent="0.15">
      <c r="A79" s="1"/>
    </row>
    <row r="80" spans="1:4" ht="14.25" x14ac:dyDescent="0.15">
      <c r="A80" s="1"/>
    </row>
    <row r="81" spans="1:1" ht="14.25" x14ac:dyDescent="0.15">
      <c r="A81" s="1"/>
    </row>
    <row r="82" spans="1:1" ht="14.25" x14ac:dyDescent="0.15">
      <c r="A82" s="1"/>
    </row>
    <row r="83" spans="1:1" ht="14.25" x14ac:dyDescent="0.15">
      <c r="A83" s="1"/>
    </row>
    <row r="84" spans="1:1" ht="14.25" x14ac:dyDescent="0.15">
      <c r="A84" s="1"/>
    </row>
    <row r="85" spans="1:1" ht="14.25" x14ac:dyDescent="0.15">
      <c r="A85" s="1"/>
    </row>
    <row r="86" spans="1:1" ht="14.25" x14ac:dyDescent="0.15">
      <c r="A86" s="1"/>
    </row>
    <row r="87" spans="1:1" ht="14.25" x14ac:dyDescent="0.15">
      <c r="A87" s="1"/>
    </row>
    <row r="88" spans="1:1" ht="14.25" x14ac:dyDescent="0.15">
      <c r="A88" s="1"/>
    </row>
    <row r="89" spans="1:1" ht="14.25" x14ac:dyDescent="0.15">
      <c r="A89" s="1"/>
    </row>
    <row r="90" spans="1:1" ht="14.25" x14ac:dyDescent="0.15">
      <c r="A90" s="1"/>
    </row>
    <row r="91" spans="1:1" ht="14.25" x14ac:dyDescent="0.15">
      <c r="A91" s="1"/>
    </row>
    <row r="92" spans="1:1" ht="14.25" x14ac:dyDescent="0.15">
      <c r="A92" s="1"/>
    </row>
    <row r="93" spans="1:1" ht="14.25" x14ac:dyDescent="0.15">
      <c r="A93" s="1"/>
    </row>
    <row r="94" spans="1:1" ht="14.25" x14ac:dyDescent="0.15">
      <c r="A94" s="1"/>
    </row>
    <row r="95" spans="1:1" ht="14.25" x14ac:dyDescent="0.15">
      <c r="A95" s="1"/>
    </row>
    <row r="96" spans="1:1" ht="14.25" x14ac:dyDescent="0.15">
      <c r="A96" s="1"/>
    </row>
    <row r="97" spans="1:4" ht="14.25" x14ac:dyDescent="0.15">
      <c r="A97" s="1"/>
    </row>
    <row r="98" spans="1:4" ht="14.25" x14ac:dyDescent="0.15">
      <c r="A98" s="1"/>
    </row>
    <row r="99" spans="1:4" ht="14.25" x14ac:dyDescent="0.15">
      <c r="A99" s="1"/>
    </row>
    <row r="106" spans="1:4" x14ac:dyDescent="0.15">
      <c r="D106" s="4"/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镇收支总表</vt:lpstr>
      <vt:lpstr>镇一般预算收入</vt:lpstr>
      <vt:lpstr>镇一般预算支出-功能</vt:lpstr>
      <vt:lpstr>镇一般预算支出-经济</vt:lpstr>
      <vt:lpstr>Sheet2</vt:lpstr>
      <vt:lpstr>镇一般预算收入!Print_Titles</vt:lpstr>
      <vt:lpstr>'镇一般预算支出-功能'!Print_Titles</vt:lpstr>
      <vt:lpstr>'镇一般预算支出-经济'!Print_Titles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曾彪荣</cp:lastModifiedBy>
  <cp:lastPrinted>2025-03-13T07:52:53Z</cp:lastPrinted>
  <dcterms:created xsi:type="dcterms:W3CDTF">2020-12-31T03:23:00Z</dcterms:created>
  <dcterms:modified xsi:type="dcterms:W3CDTF">2025-03-13T07:52:56Z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2052-11.1.0.10667</vt:lpwstr>
  </property>
</Properties>
</file>