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大工作\雅瑶镇十七届人大第八次会议\（财政）2025年3月人大开会资料\"/>
    </mc:Choice>
  </mc:AlternateContent>
  <xr:revisionPtr revIDLastSave="0" documentId="13_ncr:1_{D819F6E7-F426-4040-928E-F512ECC4744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封面" sheetId="6" r:id="rId1"/>
    <sheet name="一般公共预算收入" sheetId="1" r:id="rId2"/>
    <sheet name="一般公共预算支出（功能）" sheetId="2" r:id="rId3"/>
    <sheet name="一般公共预算支出（经济）" sheetId="3" r:id="rId4"/>
    <sheet name="政府性基金收入" sheetId="4" r:id="rId5"/>
    <sheet name="政府性基金支出" sheetId="5" r:id="rId6"/>
  </sheets>
  <definedNames>
    <definedName name="_xlnm._FilterDatabase" localSheetId="2" hidden="1">'一般公共预算支出（功能）'!$A$6:$K$1359</definedName>
    <definedName name="_xlnm.Print_Area" localSheetId="0">封面!$A$1:$H$38</definedName>
    <definedName name="_xlnm.Print_Area" localSheetId="2">'一般公共预算支出（功能）'!$A$1:$G$1359</definedName>
    <definedName name="_xlnm.Print_Area" localSheetId="5">政府性基金支出!$A$1:$E$91</definedName>
    <definedName name="_xlnm.Print_Titles" localSheetId="2">'一般公共预算支出（功能）'!$1:$5</definedName>
    <definedName name="_xlnm.Print_Titles" localSheetId="3">'一般公共预算支出（经济）'!$5:$5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50" i="2" l="1"/>
  <c r="D233" i="2" l="1"/>
  <c r="E233" i="2"/>
  <c r="C233" i="2"/>
  <c r="D42" i="3"/>
  <c r="F644" i="2"/>
  <c r="G644" i="2"/>
  <c r="F645" i="2"/>
  <c r="G645" i="2"/>
  <c r="C6" i="1" l="1"/>
  <c r="F88" i="5" l="1"/>
  <c r="E88" i="5"/>
  <c r="D87" i="5"/>
  <c r="F87" i="5" s="1"/>
  <c r="C87" i="5"/>
  <c r="E87" i="5" s="1"/>
  <c r="F86" i="5"/>
  <c r="E86" i="5"/>
  <c r="F85" i="5"/>
  <c r="D85" i="5"/>
  <c r="C85" i="5"/>
  <c r="E85" i="5" s="1"/>
  <c r="F84" i="5"/>
  <c r="E84" i="5"/>
  <c r="F83" i="5"/>
  <c r="D83" i="5"/>
  <c r="C83" i="5"/>
  <c r="F82" i="5"/>
  <c r="E82" i="5"/>
  <c r="F81" i="5"/>
  <c r="C81" i="5"/>
  <c r="E81" i="5" s="1"/>
  <c r="F80" i="5"/>
  <c r="E80" i="5"/>
  <c r="F79" i="5"/>
  <c r="E79" i="5"/>
  <c r="F78" i="5"/>
  <c r="E78" i="5"/>
  <c r="F77" i="5"/>
  <c r="E77" i="5"/>
  <c r="C76" i="5"/>
  <c r="F76" i="5" s="1"/>
  <c r="F74" i="5"/>
  <c r="E74" i="5"/>
  <c r="F73" i="5"/>
  <c r="E73" i="5"/>
  <c r="F72" i="5"/>
  <c r="E72" i="5"/>
  <c r="C71" i="5"/>
  <c r="F71" i="5" s="1"/>
  <c r="F69" i="5"/>
  <c r="E69" i="5"/>
  <c r="F68" i="5"/>
  <c r="E68" i="5"/>
  <c r="F67" i="5"/>
  <c r="E67" i="5"/>
  <c r="F66" i="5"/>
  <c r="E66" i="5"/>
  <c r="D65" i="5"/>
  <c r="D64" i="5" s="1"/>
  <c r="E64" i="5" s="1"/>
  <c r="C65" i="5"/>
  <c r="C64" i="5"/>
  <c r="F63" i="5"/>
  <c r="E63" i="5"/>
  <c r="F62" i="5"/>
  <c r="E62" i="5"/>
  <c r="F61" i="5"/>
  <c r="E61" i="5"/>
  <c r="F60" i="5"/>
  <c r="E60" i="5"/>
  <c r="F59" i="5"/>
  <c r="E59" i="5"/>
  <c r="F58" i="5"/>
  <c r="E58" i="5"/>
  <c r="D57" i="5"/>
  <c r="C57" i="5"/>
  <c r="F57" i="5" s="1"/>
  <c r="F56" i="5"/>
  <c r="E56" i="5"/>
  <c r="F55" i="5"/>
  <c r="E55" i="5"/>
  <c r="D54" i="5"/>
  <c r="E54" i="5" s="1"/>
  <c r="C54" i="5"/>
  <c r="F53" i="5"/>
  <c r="E53" i="5"/>
  <c r="D52" i="5"/>
  <c r="F52" i="5" s="1"/>
  <c r="F50" i="5"/>
  <c r="E50" i="5"/>
  <c r="F49" i="5"/>
  <c r="E49" i="5"/>
  <c r="C48" i="5"/>
  <c r="C45" i="5" s="1"/>
  <c r="F47" i="5"/>
  <c r="E47" i="5"/>
  <c r="E46" i="5"/>
  <c r="C46" i="5"/>
  <c r="F46" i="5" s="1"/>
  <c r="F44" i="5"/>
  <c r="E44" i="5"/>
  <c r="D43" i="5"/>
  <c r="C43" i="5"/>
  <c r="F43" i="5" s="1"/>
  <c r="F42" i="5"/>
  <c r="E42" i="5"/>
  <c r="F41" i="5"/>
  <c r="E41" i="5"/>
  <c r="C40" i="5"/>
  <c r="F40" i="5" s="1"/>
  <c r="D39" i="5"/>
  <c r="F38" i="5"/>
  <c r="E38" i="5"/>
  <c r="F37" i="5"/>
  <c r="E37" i="5"/>
  <c r="F36" i="5"/>
  <c r="E36" i="5"/>
  <c r="D35" i="5"/>
  <c r="E35" i="5" s="1"/>
  <c r="C35" i="5"/>
  <c r="F34" i="5"/>
  <c r="E34" i="5"/>
  <c r="F33" i="5"/>
  <c r="E33" i="5"/>
  <c r="F32" i="5"/>
  <c r="E32" i="5"/>
  <c r="D31" i="5"/>
  <c r="E31" i="5" s="1"/>
  <c r="C31" i="5"/>
  <c r="F31" i="5" s="1"/>
  <c r="F30" i="5"/>
  <c r="E30" i="5"/>
  <c r="F29" i="5"/>
  <c r="E29" i="5"/>
  <c r="E28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D20" i="5"/>
  <c r="C20" i="5"/>
  <c r="F18" i="5"/>
  <c r="E18" i="5"/>
  <c r="F17" i="5"/>
  <c r="E17" i="5"/>
  <c r="F16" i="5"/>
  <c r="E16" i="5"/>
  <c r="C15" i="5"/>
  <c r="F14" i="5"/>
  <c r="E14" i="5"/>
  <c r="F13" i="5"/>
  <c r="E13" i="5"/>
  <c r="F12" i="5"/>
  <c r="E12" i="5"/>
  <c r="E11" i="5"/>
  <c r="D11" i="5"/>
  <c r="C11" i="5"/>
  <c r="F11" i="5" s="1"/>
  <c r="D10" i="5"/>
  <c r="F9" i="5"/>
  <c r="E9" i="5"/>
  <c r="F8" i="5"/>
  <c r="E8" i="5"/>
  <c r="E7" i="5"/>
  <c r="C7" i="5"/>
  <c r="F7" i="5" s="1"/>
  <c r="D6" i="5"/>
  <c r="F28" i="4"/>
  <c r="E28" i="4"/>
  <c r="E27" i="4"/>
  <c r="D27" i="4"/>
  <c r="F27" i="4" s="1"/>
  <c r="C27" i="4"/>
  <c r="F26" i="4"/>
  <c r="E26" i="4"/>
  <c r="E25" i="4"/>
  <c r="D25" i="4"/>
  <c r="F25" i="4" s="1"/>
  <c r="C25" i="4"/>
  <c r="F24" i="4"/>
  <c r="E24" i="4"/>
  <c r="D23" i="4"/>
  <c r="C23" i="4"/>
  <c r="F22" i="4"/>
  <c r="E22" i="4"/>
  <c r="F21" i="4"/>
  <c r="E21" i="4"/>
  <c r="D20" i="4"/>
  <c r="C20" i="4"/>
  <c r="C19" i="4" s="1"/>
  <c r="D19" i="4"/>
  <c r="F18" i="4"/>
  <c r="E18" i="4"/>
  <c r="F17" i="4"/>
  <c r="E17" i="4"/>
  <c r="F16" i="4"/>
  <c r="E16" i="4"/>
  <c r="F15" i="4"/>
  <c r="E15" i="4"/>
  <c r="F14" i="4"/>
  <c r="E14" i="4"/>
  <c r="D13" i="4"/>
  <c r="C13" i="4"/>
  <c r="F12" i="4"/>
  <c r="E12" i="4"/>
  <c r="F11" i="4"/>
  <c r="E11" i="4"/>
  <c r="F10" i="4"/>
  <c r="E10" i="4"/>
  <c r="F9" i="4"/>
  <c r="E9" i="4"/>
  <c r="F8" i="4"/>
  <c r="E8" i="4"/>
  <c r="D7" i="4"/>
  <c r="C7" i="4"/>
  <c r="F6" i="4"/>
  <c r="E6" i="4"/>
  <c r="G87" i="3"/>
  <c r="F87" i="3"/>
  <c r="E84" i="3"/>
  <c r="E82" i="3" s="1"/>
  <c r="C84" i="3"/>
  <c r="C83" i="3" s="1"/>
  <c r="D83" i="3"/>
  <c r="D82" i="3" s="1"/>
  <c r="G81" i="3"/>
  <c r="G80" i="3"/>
  <c r="F80" i="3"/>
  <c r="G78" i="3"/>
  <c r="F78" i="3"/>
  <c r="E77" i="3"/>
  <c r="D77" i="3"/>
  <c r="C76" i="3"/>
  <c r="G74" i="3"/>
  <c r="F74" i="3"/>
  <c r="G73" i="3"/>
  <c r="F73" i="3"/>
  <c r="G72" i="3"/>
  <c r="F72" i="3"/>
  <c r="G71" i="3"/>
  <c r="F71" i="3"/>
  <c r="E70" i="3"/>
  <c r="G70" i="3" s="1"/>
  <c r="D70" i="3"/>
  <c r="C70" i="3"/>
  <c r="G69" i="3"/>
  <c r="F69" i="3"/>
  <c r="G68" i="3"/>
  <c r="F68" i="3"/>
  <c r="G67" i="3"/>
  <c r="F67" i="3"/>
  <c r="E67" i="3"/>
  <c r="D67" i="3"/>
  <c r="C67" i="3"/>
  <c r="G66" i="3"/>
  <c r="F66" i="3"/>
  <c r="G65" i="3"/>
  <c r="F65" i="3"/>
  <c r="G64" i="3"/>
  <c r="F64" i="3"/>
  <c r="G63" i="3"/>
  <c r="F63" i="3"/>
  <c r="G62" i="3"/>
  <c r="E62" i="3"/>
  <c r="D62" i="3"/>
  <c r="C62" i="3"/>
  <c r="F62" i="3" s="1"/>
  <c r="G61" i="3"/>
  <c r="F61" i="3"/>
  <c r="G60" i="3"/>
  <c r="F60" i="3"/>
  <c r="G59" i="3"/>
  <c r="F59" i="3"/>
  <c r="E58" i="3"/>
  <c r="D58" i="3"/>
  <c r="C58" i="3"/>
  <c r="G57" i="3"/>
  <c r="F57" i="3"/>
  <c r="G56" i="3"/>
  <c r="F56" i="3"/>
  <c r="G55" i="3"/>
  <c r="F55" i="3"/>
  <c r="G54" i="3"/>
  <c r="F54" i="3"/>
  <c r="G53" i="3"/>
  <c r="F53" i="3"/>
  <c r="E52" i="3"/>
  <c r="D52" i="3"/>
  <c r="C52" i="3"/>
  <c r="G51" i="3"/>
  <c r="F51" i="3"/>
  <c r="G50" i="3"/>
  <c r="F50" i="3"/>
  <c r="E49" i="3"/>
  <c r="F49" i="3" s="1"/>
  <c r="D49" i="3"/>
  <c r="C49" i="3"/>
  <c r="G49" i="3" s="1"/>
  <c r="G48" i="3"/>
  <c r="F48" i="3"/>
  <c r="G47" i="3"/>
  <c r="F47" i="3"/>
  <c r="G46" i="3"/>
  <c r="F46" i="3"/>
  <c r="E45" i="3"/>
  <c r="D45" i="3"/>
  <c r="C45" i="3"/>
  <c r="G44" i="3"/>
  <c r="F44" i="3"/>
  <c r="G43" i="3"/>
  <c r="F43" i="3"/>
  <c r="E42" i="3"/>
  <c r="C42" i="3"/>
  <c r="G42" i="3" s="1"/>
  <c r="G41" i="3"/>
  <c r="F41" i="3"/>
  <c r="G40" i="3"/>
  <c r="F40" i="3"/>
  <c r="G39" i="3"/>
  <c r="F39" i="3"/>
  <c r="E38" i="3"/>
  <c r="D38" i="3"/>
  <c r="C38" i="3"/>
  <c r="G37" i="3"/>
  <c r="F37" i="3"/>
  <c r="G36" i="3"/>
  <c r="F36" i="3"/>
  <c r="G35" i="3"/>
  <c r="F35" i="3"/>
  <c r="G34" i="3"/>
  <c r="F34" i="3"/>
  <c r="G33" i="3"/>
  <c r="F33" i="3"/>
  <c r="G32" i="3"/>
  <c r="F32" i="3"/>
  <c r="E31" i="3"/>
  <c r="F31" i="3" s="1"/>
  <c r="D31" i="3"/>
  <c r="C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E23" i="3"/>
  <c r="D23" i="3"/>
  <c r="C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E12" i="3"/>
  <c r="D12" i="3"/>
  <c r="C12" i="3"/>
  <c r="G11" i="3"/>
  <c r="F11" i="3"/>
  <c r="G10" i="3"/>
  <c r="F10" i="3"/>
  <c r="G9" i="3"/>
  <c r="F9" i="3"/>
  <c r="G8" i="3"/>
  <c r="F8" i="3"/>
  <c r="E7" i="3"/>
  <c r="D7" i="3"/>
  <c r="C7" i="3"/>
  <c r="G1358" i="2"/>
  <c r="F1358" i="2"/>
  <c r="G1355" i="2"/>
  <c r="F1355" i="2"/>
  <c r="E1354" i="2"/>
  <c r="D1354" i="2"/>
  <c r="C1354" i="2"/>
  <c r="C1353" i="2" s="1"/>
  <c r="D1353" i="2"/>
  <c r="G1352" i="2"/>
  <c r="F1352" i="2"/>
  <c r="G1351" i="2"/>
  <c r="F1351" i="2"/>
  <c r="G1349" i="2"/>
  <c r="F1349" i="2"/>
  <c r="E1348" i="2"/>
  <c r="D1348" i="2"/>
  <c r="D1346" i="2" s="1"/>
  <c r="C1348" i="2"/>
  <c r="E1347" i="2"/>
  <c r="E76" i="3" s="1"/>
  <c r="E1346" i="2"/>
  <c r="C1346" i="2"/>
  <c r="G1345" i="2"/>
  <c r="F1345" i="2"/>
  <c r="G1344" i="2"/>
  <c r="F1344" i="2"/>
  <c r="G1343" i="2"/>
  <c r="F1343" i="2"/>
  <c r="E1342" i="2"/>
  <c r="D1342" i="2"/>
  <c r="C1342" i="2"/>
  <c r="G1341" i="2"/>
  <c r="F1341" i="2"/>
  <c r="G1340" i="2"/>
  <c r="F1340" i="2"/>
  <c r="G1339" i="2"/>
  <c r="F1339" i="2"/>
  <c r="G1338" i="2"/>
  <c r="F1338" i="2"/>
  <c r="E1337" i="2"/>
  <c r="E1334" i="2" s="1"/>
  <c r="D1337" i="2"/>
  <c r="D1334" i="2" s="1"/>
  <c r="C1337" i="2"/>
  <c r="G1336" i="2"/>
  <c r="F1336" i="2"/>
  <c r="G1335" i="2"/>
  <c r="F1335" i="2"/>
  <c r="G1333" i="2"/>
  <c r="F1333" i="2"/>
  <c r="E1332" i="2"/>
  <c r="D1332" i="2"/>
  <c r="C1332" i="2"/>
  <c r="G1331" i="2"/>
  <c r="F1331" i="2"/>
  <c r="E1330" i="2"/>
  <c r="D1330" i="2"/>
  <c r="C1330" i="2"/>
  <c r="G1328" i="2"/>
  <c r="F1328" i="2"/>
  <c r="G1327" i="2"/>
  <c r="F1327" i="2"/>
  <c r="E1326" i="2"/>
  <c r="D1326" i="2"/>
  <c r="C1326" i="2"/>
  <c r="G1325" i="2"/>
  <c r="F1325" i="2"/>
  <c r="G1324" i="2"/>
  <c r="F1324" i="2"/>
  <c r="G1323" i="2"/>
  <c r="F1323" i="2"/>
  <c r="E1322" i="2"/>
  <c r="D1322" i="2"/>
  <c r="C1322" i="2"/>
  <c r="G1321" i="2"/>
  <c r="F1321" i="2"/>
  <c r="G1320" i="2"/>
  <c r="F1320" i="2"/>
  <c r="G1319" i="2"/>
  <c r="F1319" i="2"/>
  <c r="E1318" i="2"/>
  <c r="D1318" i="2"/>
  <c r="C1318" i="2"/>
  <c r="G1317" i="2"/>
  <c r="F1317" i="2"/>
  <c r="G1316" i="2"/>
  <c r="F1316" i="2"/>
  <c r="G1315" i="2"/>
  <c r="F1315" i="2"/>
  <c r="G1314" i="2"/>
  <c r="F1314" i="2"/>
  <c r="G1313" i="2"/>
  <c r="F1313" i="2"/>
  <c r="G1312" i="2"/>
  <c r="F1312" i="2"/>
  <c r="G1311" i="2"/>
  <c r="F1311" i="2"/>
  <c r="G1310" i="2"/>
  <c r="F1310" i="2"/>
  <c r="G1309" i="2"/>
  <c r="F1309" i="2"/>
  <c r="G1308" i="2"/>
  <c r="F1308" i="2"/>
  <c r="G1307" i="2"/>
  <c r="F1307" i="2"/>
  <c r="G1306" i="2"/>
  <c r="F1306" i="2"/>
  <c r="E1305" i="2"/>
  <c r="D1305" i="2"/>
  <c r="C1305" i="2"/>
  <c r="G1304" i="2"/>
  <c r="F1304" i="2"/>
  <c r="G1303" i="2"/>
  <c r="F1303" i="2"/>
  <c r="G1302" i="2"/>
  <c r="F1302" i="2"/>
  <c r="G1301" i="2"/>
  <c r="F1301" i="2"/>
  <c r="G1300" i="2"/>
  <c r="F1300" i="2"/>
  <c r="G1299" i="2"/>
  <c r="F1299" i="2"/>
  <c r="G1298" i="2"/>
  <c r="F1298" i="2"/>
  <c r="E1297" i="2"/>
  <c r="D1297" i="2"/>
  <c r="C1297" i="2"/>
  <c r="G1296" i="2"/>
  <c r="F1296" i="2"/>
  <c r="G1295" i="2"/>
  <c r="F1295" i="2"/>
  <c r="G1294" i="2"/>
  <c r="F1294" i="2"/>
  <c r="G1293" i="2"/>
  <c r="F1293" i="2"/>
  <c r="G1292" i="2"/>
  <c r="F1292" i="2"/>
  <c r="E1291" i="2"/>
  <c r="D1291" i="2"/>
  <c r="C1291" i="2"/>
  <c r="G1290" i="2"/>
  <c r="F1290" i="2"/>
  <c r="G1289" i="2"/>
  <c r="F1289" i="2"/>
  <c r="G1288" i="2"/>
  <c r="F1288" i="2"/>
  <c r="G1287" i="2"/>
  <c r="F1287" i="2"/>
  <c r="G1286" i="2"/>
  <c r="F1286" i="2"/>
  <c r="E1285" i="2"/>
  <c r="D1285" i="2"/>
  <c r="C1285" i="2"/>
  <c r="G1284" i="2"/>
  <c r="F1284" i="2"/>
  <c r="G1283" i="2"/>
  <c r="F1283" i="2"/>
  <c r="G1282" i="2"/>
  <c r="F1282" i="2"/>
  <c r="G1281" i="2"/>
  <c r="F1281" i="2"/>
  <c r="G1280" i="2"/>
  <c r="F1280" i="2"/>
  <c r="G1279" i="2"/>
  <c r="F1279" i="2"/>
  <c r="G1278" i="2"/>
  <c r="F1278" i="2"/>
  <c r="G1277" i="2"/>
  <c r="F1277" i="2"/>
  <c r="G1276" i="2"/>
  <c r="F1276" i="2"/>
  <c r="G1275" i="2"/>
  <c r="F1275" i="2"/>
  <c r="G1274" i="2"/>
  <c r="F1274" i="2"/>
  <c r="E1273" i="2"/>
  <c r="D1273" i="2"/>
  <c r="C1273" i="2"/>
  <c r="G1271" i="2"/>
  <c r="F1271" i="2"/>
  <c r="G1270" i="2"/>
  <c r="F1270" i="2"/>
  <c r="G1269" i="2"/>
  <c r="F1269" i="2"/>
  <c r="G1268" i="2"/>
  <c r="F1268" i="2"/>
  <c r="G1267" i="2"/>
  <c r="F1267" i="2"/>
  <c r="G1266" i="2"/>
  <c r="F1266" i="2"/>
  <c r="G1265" i="2"/>
  <c r="F1265" i="2"/>
  <c r="G1264" i="2"/>
  <c r="F1264" i="2"/>
  <c r="G1263" i="2"/>
  <c r="F1263" i="2"/>
  <c r="G1262" i="2"/>
  <c r="F1262" i="2"/>
  <c r="G1261" i="2"/>
  <c r="F1261" i="2"/>
  <c r="E1260" i="2"/>
  <c r="F1260" i="2" s="1"/>
  <c r="D1260" i="2"/>
  <c r="C1260" i="2"/>
  <c r="G1259" i="2"/>
  <c r="F1259" i="2"/>
  <c r="G1258" i="2"/>
  <c r="F1258" i="2"/>
  <c r="G1257" i="2"/>
  <c r="F1257" i="2"/>
  <c r="G1256" i="2"/>
  <c r="F1256" i="2"/>
  <c r="G1255" i="2"/>
  <c r="F1255" i="2"/>
  <c r="E1254" i="2"/>
  <c r="G1254" i="2" s="1"/>
  <c r="D1254" i="2"/>
  <c r="C1254" i="2"/>
  <c r="G1253" i="2"/>
  <c r="F1253" i="2"/>
  <c r="G1252" i="2"/>
  <c r="F1252" i="2"/>
  <c r="G1251" i="2"/>
  <c r="F1251" i="2"/>
  <c r="G1250" i="2"/>
  <c r="F1250" i="2"/>
  <c r="G1249" i="2"/>
  <c r="F1249" i="2"/>
  <c r="E1248" i="2"/>
  <c r="D1248" i="2"/>
  <c r="C1248" i="2"/>
  <c r="G1248" i="2" s="1"/>
  <c r="G1247" i="2"/>
  <c r="F1247" i="2"/>
  <c r="G1246" i="2"/>
  <c r="F1246" i="2"/>
  <c r="G1245" i="2"/>
  <c r="F1245" i="2"/>
  <c r="G1244" i="2"/>
  <c r="F1244" i="2"/>
  <c r="G1243" i="2"/>
  <c r="F1243" i="2"/>
  <c r="G1242" i="2"/>
  <c r="F1242" i="2"/>
  <c r="G1241" i="2"/>
  <c r="F1241" i="2"/>
  <c r="G1240" i="2"/>
  <c r="F1240" i="2"/>
  <c r="G1239" i="2"/>
  <c r="F1239" i="2"/>
  <c r="G1238" i="2"/>
  <c r="F1238" i="2"/>
  <c r="G1237" i="2"/>
  <c r="F1237" i="2"/>
  <c r="G1236" i="2"/>
  <c r="F1236" i="2"/>
  <c r="G1235" i="2"/>
  <c r="F1235" i="2"/>
  <c r="G1234" i="2"/>
  <c r="F1234" i="2"/>
  <c r="G1233" i="2"/>
  <c r="F1233" i="2"/>
  <c r="G1232" i="2"/>
  <c r="F1232" i="2"/>
  <c r="G1231" i="2"/>
  <c r="F1231" i="2"/>
  <c r="E1230" i="2"/>
  <c r="D1230" i="2"/>
  <c r="C1230" i="2"/>
  <c r="C1229" i="2"/>
  <c r="G1228" i="2"/>
  <c r="F1228" i="2"/>
  <c r="G1227" i="2"/>
  <c r="F1227" i="2"/>
  <c r="G1226" i="2"/>
  <c r="F1226" i="2"/>
  <c r="E1225" i="2"/>
  <c r="F1225" i="2" s="1"/>
  <c r="D1225" i="2"/>
  <c r="C1225" i="2"/>
  <c r="G1225" i="2" s="1"/>
  <c r="G1224" i="2"/>
  <c r="F1224" i="2"/>
  <c r="G1223" i="2"/>
  <c r="F1223" i="2"/>
  <c r="G1222" i="2"/>
  <c r="F1222" i="2"/>
  <c r="G1221" i="2"/>
  <c r="F1221" i="2"/>
  <c r="G1220" i="2"/>
  <c r="F1220" i="2"/>
  <c r="E1219" i="2"/>
  <c r="D1219" i="2"/>
  <c r="C1219" i="2"/>
  <c r="G1218" i="2"/>
  <c r="F1218" i="2"/>
  <c r="G1217" i="2"/>
  <c r="F1217" i="2"/>
  <c r="G1216" i="2"/>
  <c r="F1216" i="2"/>
  <c r="G1215" i="2"/>
  <c r="F1215" i="2"/>
  <c r="G1214" i="2"/>
  <c r="F1214" i="2"/>
  <c r="G1213" i="2"/>
  <c r="F1213" i="2"/>
  <c r="G1212" i="2"/>
  <c r="F1212" i="2"/>
  <c r="G1211" i="2"/>
  <c r="F1211" i="2"/>
  <c r="G1210" i="2"/>
  <c r="F1210" i="2"/>
  <c r="G1209" i="2"/>
  <c r="F1209" i="2"/>
  <c r="E1208" i="2"/>
  <c r="D1208" i="2"/>
  <c r="C1208" i="2"/>
  <c r="G1206" i="2"/>
  <c r="F1206" i="2"/>
  <c r="E1205" i="2"/>
  <c r="G1205" i="2" s="1"/>
  <c r="D1205" i="2"/>
  <c r="C1205" i="2"/>
  <c r="F1205" i="2" s="1"/>
  <c r="G1204" i="2"/>
  <c r="F1204" i="2"/>
  <c r="G1203" i="2"/>
  <c r="F1203" i="2"/>
  <c r="G1202" i="2"/>
  <c r="F1202" i="2"/>
  <c r="G1201" i="2"/>
  <c r="F1201" i="2"/>
  <c r="G1200" i="2"/>
  <c r="F1200" i="2"/>
  <c r="G1199" i="2"/>
  <c r="F1199" i="2"/>
  <c r="G1198" i="2"/>
  <c r="F1198" i="2"/>
  <c r="G1197" i="2"/>
  <c r="F1197" i="2"/>
  <c r="G1196" i="2"/>
  <c r="F1196" i="2"/>
  <c r="G1195" i="2"/>
  <c r="F1195" i="2"/>
  <c r="G1194" i="2"/>
  <c r="F1194" i="2"/>
  <c r="G1193" i="2"/>
  <c r="F1193" i="2"/>
  <c r="G1192" i="2"/>
  <c r="F1192" i="2"/>
  <c r="G1191" i="2"/>
  <c r="F1191" i="2"/>
  <c r="E1190" i="2"/>
  <c r="D1190" i="2"/>
  <c r="C1190" i="2"/>
  <c r="G1189" i="2"/>
  <c r="F1189" i="2"/>
  <c r="G1188" i="2"/>
  <c r="F1188" i="2"/>
  <c r="G1187" i="2"/>
  <c r="F1187" i="2"/>
  <c r="G1186" i="2"/>
  <c r="F1186" i="2"/>
  <c r="G1185" i="2"/>
  <c r="F1185" i="2"/>
  <c r="G1184" i="2"/>
  <c r="F1184" i="2"/>
  <c r="G1183" i="2"/>
  <c r="F1183" i="2"/>
  <c r="G1182" i="2"/>
  <c r="F1182" i="2"/>
  <c r="G1181" i="2"/>
  <c r="F1181" i="2"/>
  <c r="G1180" i="2"/>
  <c r="F1180" i="2"/>
  <c r="G1179" i="2"/>
  <c r="F1179" i="2"/>
  <c r="G1178" i="2"/>
  <c r="F1178" i="2"/>
  <c r="G1177" i="2"/>
  <c r="F1177" i="2"/>
  <c r="G1176" i="2"/>
  <c r="F1176" i="2"/>
  <c r="G1175" i="2"/>
  <c r="F1175" i="2"/>
  <c r="G1174" i="2"/>
  <c r="F1174" i="2"/>
  <c r="G1173" i="2"/>
  <c r="F1173" i="2"/>
  <c r="G1172" i="2"/>
  <c r="F1172" i="2"/>
  <c r="G1171" i="2"/>
  <c r="F1171" i="2"/>
  <c r="G1170" i="2"/>
  <c r="F1170" i="2"/>
  <c r="G1169" i="2"/>
  <c r="F1169" i="2"/>
  <c r="G1168" i="2"/>
  <c r="F1168" i="2"/>
  <c r="G1167" i="2"/>
  <c r="F1167" i="2"/>
  <c r="G1166" i="2"/>
  <c r="F1166" i="2"/>
  <c r="G1165" i="2"/>
  <c r="F1165" i="2"/>
  <c r="G1164" i="2"/>
  <c r="F1164" i="2"/>
  <c r="E1163" i="2"/>
  <c r="F1163" i="2" s="1"/>
  <c r="D1163" i="2"/>
  <c r="C1163" i="2"/>
  <c r="G1163" i="2" s="1"/>
  <c r="G1161" i="2"/>
  <c r="F1161" i="2"/>
  <c r="G1160" i="2"/>
  <c r="F1160" i="2"/>
  <c r="G1159" i="2"/>
  <c r="F1159" i="2"/>
  <c r="G1158" i="2"/>
  <c r="F1158" i="2"/>
  <c r="G1157" i="2"/>
  <c r="F1157" i="2"/>
  <c r="G1156" i="2"/>
  <c r="F1156" i="2"/>
  <c r="G1155" i="2"/>
  <c r="F1155" i="2"/>
  <c r="G1154" i="2"/>
  <c r="F1154" i="2"/>
  <c r="G1153" i="2"/>
  <c r="F1153" i="2"/>
  <c r="E1152" i="2"/>
  <c r="G1152" i="2" s="1"/>
  <c r="D1152" i="2"/>
  <c r="C1152" i="2"/>
  <c r="G1151" i="2"/>
  <c r="F1151" i="2"/>
  <c r="G1150" i="2"/>
  <c r="F1150" i="2"/>
  <c r="E1149" i="2"/>
  <c r="F1149" i="2" s="1"/>
  <c r="D1149" i="2"/>
  <c r="C1149" i="2"/>
  <c r="G1148" i="2"/>
  <c r="F1148" i="2"/>
  <c r="G1147" i="2"/>
  <c r="F1147" i="2"/>
  <c r="G1146" i="2"/>
  <c r="E1146" i="2"/>
  <c r="F1146" i="2" s="1"/>
  <c r="D1146" i="2"/>
  <c r="C1146" i="2"/>
  <c r="G1145" i="2"/>
  <c r="F1145" i="2"/>
  <c r="G1144" i="2"/>
  <c r="F1144" i="2"/>
  <c r="G1143" i="2"/>
  <c r="F1143" i="2"/>
  <c r="G1142" i="2"/>
  <c r="F1142" i="2"/>
  <c r="G1141" i="2"/>
  <c r="F1141" i="2"/>
  <c r="E1140" i="2"/>
  <c r="D1140" i="2"/>
  <c r="C1140" i="2"/>
  <c r="G1140" i="2" s="1"/>
  <c r="G1139" i="2"/>
  <c r="F1139" i="2"/>
  <c r="G1138" i="2"/>
  <c r="F1138" i="2"/>
  <c r="G1137" i="2"/>
  <c r="F1137" i="2"/>
  <c r="G1136" i="2"/>
  <c r="F1136" i="2"/>
  <c r="G1135" i="2"/>
  <c r="F1135" i="2"/>
  <c r="G1134" i="2"/>
  <c r="F1134" i="2"/>
  <c r="G1133" i="2"/>
  <c r="F1133" i="2"/>
  <c r="G1132" i="2"/>
  <c r="F1132" i="2"/>
  <c r="G1131" i="2"/>
  <c r="F1131" i="2"/>
  <c r="F1130" i="2"/>
  <c r="E1130" i="2"/>
  <c r="D1130" i="2"/>
  <c r="C1130" i="2"/>
  <c r="G1130" i="2" s="1"/>
  <c r="G1129" i="2"/>
  <c r="F1129" i="2"/>
  <c r="G1128" i="2"/>
  <c r="F1128" i="2"/>
  <c r="G1127" i="2"/>
  <c r="F1127" i="2"/>
  <c r="G1126" i="2"/>
  <c r="F1126" i="2"/>
  <c r="G1125" i="2"/>
  <c r="F1125" i="2"/>
  <c r="G1124" i="2"/>
  <c r="F1124" i="2"/>
  <c r="E1123" i="2"/>
  <c r="F1123" i="2" s="1"/>
  <c r="D1123" i="2"/>
  <c r="D1122" i="2" s="1"/>
  <c r="C1123" i="2"/>
  <c r="G1121" i="2"/>
  <c r="F1121" i="2"/>
  <c r="G1120" i="2"/>
  <c r="F1120" i="2"/>
  <c r="E1119" i="2"/>
  <c r="D1119" i="2"/>
  <c r="C1119" i="2"/>
  <c r="G1118" i="2"/>
  <c r="F1118" i="2"/>
  <c r="G1117" i="2"/>
  <c r="F1117" i="2"/>
  <c r="G1116" i="2"/>
  <c r="F1116" i="2"/>
  <c r="G1115" i="2"/>
  <c r="F1115" i="2"/>
  <c r="G1114" i="2"/>
  <c r="F1114" i="2"/>
  <c r="E1113" i="2"/>
  <c r="D1113" i="2"/>
  <c r="C1113" i="2"/>
  <c r="G1112" i="2"/>
  <c r="F1112" i="2"/>
  <c r="G1111" i="2"/>
  <c r="F1111" i="2"/>
  <c r="G1110" i="2"/>
  <c r="F1110" i="2"/>
  <c r="G1109" i="2"/>
  <c r="F1109" i="2"/>
  <c r="G1108" i="2"/>
  <c r="F1108" i="2"/>
  <c r="G1107" i="2"/>
  <c r="F1107" i="2"/>
  <c r="G1106" i="2"/>
  <c r="F1106" i="2"/>
  <c r="G1105" i="2"/>
  <c r="F1105" i="2"/>
  <c r="G1104" i="2"/>
  <c r="F1104" i="2"/>
  <c r="E1103" i="2"/>
  <c r="F1103" i="2" s="1"/>
  <c r="D1103" i="2"/>
  <c r="C1103" i="2"/>
  <c r="G1101" i="2"/>
  <c r="F1101" i="2"/>
  <c r="G1100" i="2"/>
  <c r="F1100" i="2"/>
  <c r="G1099" i="2"/>
  <c r="F1099" i="2"/>
  <c r="G1098" i="2"/>
  <c r="F1098" i="2"/>
  <c r="G1097" i="2"/>
  <c r="F1097" i="2"/>
  <c r="E1096" i="2"/>
  <c r="D1096" i="2"/>
  <c r="C1096" i="2"/>
  <c r="G1095" i="2"/>
  <c r="F1095" i="2"/>
  <c r="G1094" i="2"/>
  <c r="F1094" i="2"/>
  <c r="G1093" i="2"/>
  <c r="F1093" i="2"/>
  <c r="G1092" i="2"/>
  <c r="F1092" i="2"/>
  <c r="G1091" i="2"/>
  <c r="F1091" i="2"/>
  <c r="G1090" i="2"/>
  <c r="F1090" i="2"/>
  <c r="E1089" i="2"/>
  <c r="D1089" i="2"/>
  <c r="C1089" i="2"/>
  <c r="G1088" i="2"/>
  <c r="F1088" i="2"/>
  <c r="G1087" i="2"/>
  <c r="F1087" i="2"/>
  <c r="G1086" i="2"/>
  <c r="F1086" i="2"/>
  <c r="G1085" i="2"/>
  <c r="F1085" i="2"/>
  <c r="G1084" i="2"/>
  <c r="F1084" i="2"/>
  <c r="G1083" i="2"/>
  <c r="F1083" i="2"/>
  <c r="E1082" i="2"/>
  <c r="D1082" i="2"/>
  <c r="C1082" i="2"/>
  <c r="G1081" i="2"/>
  <c r="F1081" i="2"/>
  <c r="G1080" i="2"/>
  <c r="F1080" i="2"/>
  <c r="G1079" i="2"/>
  <c r="F1079" i="2"/>
  <c r="G1078" i="2"/>
  <c r="F1078" i="2"/>
  <c r="G1077" i="2"/>
  <c r="F1077" i="2"/>
  <c r="G1076" i="2"/>
  <c r="F1076" i="2"/>
  <c r="G1075" i="2"/>
  <c r="F1075" i="2"/>
  <c r="G1074" i="2"/>
  <c r="F1074" i="2"/>
  <c r="G1073" i="2"/>
  <c r="F1073" i="2"/>
  <c r="G1072" i="2"/>
  <c r="F1072" i="2"/>
  <c r="E1071" i="2"/>
  <c r="D1071" i="2"/>
  <c r="C1071" i="2"/>
  <c r="G1070" i="2"/>
  <c r="F1070" i="2"/>
  <c r="G1069" i="2"/>
  <c r="F1069" i="2"/>
  <c r="G1068" i="2"/>
  <c r="F1068" i="2"/>
  <c r="G1067" i="2"/>
  <c r="F1067" i="2"/>
  <c r="E1066" i="2"/>
  <c r="D1066" i="2"/>
  <c r="C1066" i="2"/>
  <c r="G1065" i="2"/>
  <c r="F1065" i="2"/>
  <c r="G1064" i="2"/>
  <c r="F1064" i="2"/>
  <c r="G1063" i="2"/>
  <c r="F1063" i="2"/>
  <c r="G1062" i="2"/>
  <c r="F1062" i="2"/>
  <c r="G1061" i="2"/>
  <c r="F1061" i="2"/>
  <c r="G1060" i="2"/>
  <c r="F1060" i="2"/>
  <c r="G1059" i="2"/>
  <c r="F1059" i="2"/>
  <c r="G1058" i="2"/>
  <c r="F1058" i="2"/>
  <c r="G1057" i="2"/>
  <c r="F1057" i="2"/>
  <c r="G1056" i="2"/>
  <c r="F1056" i="2"/>
  <c r="G1055" i="2"/>
  <c r="F1055" i="2"/>
  <c r="G1054" i="2"/>
  <c r="F1054" i="2"/>
  <c r="G1053" i="2"/>
  <c r="F1053" i="2"/>
  <c r="G1052" i="2"/>
  <c r="F1052" i="2"/>
  <c r="G1051" i="2"/>
  <c r="F1051" i="2"/>
  <c r="E1050" i="2"/>
  <c r="D1050" i="2"/>
  <c r="C1050" i="2"/>
  <c r="G1049" i="2"/>
  <c r="F1049" i="2"/>
  <c r="G1048" i="2"/>
  <c r="F1048" i="2"/>
  <c r="G1047" i="2"/>
  <c r="F1047" i="2"/>
  <c r="G1046" i="2"/>
  <c r="F1046" i="2"/>
  <c r="G1045" i="2"/>
  <c r="F1045" i="2"/>
  <c r="G1044" i="2"/>
  <c r="F1044" i="2"/>
  <c r="G1043" i="2"/>
  <c r="F1043" i="2"/>
  <c r="G1042" i="2"/>
  <c r="F1042" i="2"/>
  <c r="G1041" i="2"/>
  <c r="F1041" i="2"/>
  <c r="E1040" i="2"/>
  <c r="D1040" i="2"/>
  <c r="C1040" i="2"/>
  <c r="G1038" i="2"/>
  <c r="F1038" i="2"/>
  <c r="G1037" i="2"/>
  <c r="F1037" i="2"/>
  <c r="E1036" i="2"/>
  <c r="D1036" i="2"/>
  <c r="C1036" i="2"/>
  <c r="G1035" i="2"/>
  <c r="F1035" i="2"/>
  <c r="G1034" i="2"/>
  <c r="F1034" i="2"/>
  <c r="G1033" i="2"/>
  <c r="F1033" i="2"/>
  <c r="G1032" i="2"/>
  <c r="F1032" i="2"/>
  <c r="E1031" i="2"/>
  <c r="D1031" i="2"/>
  <c r="C1031" i="2"/>
  <c r="G1030" i="2"/>
  <c r="F1030" i="2"/>
  <c r="G1029" i="2"/>
  <c r="F1029" i="2"/>
  <c r="G1028" i="2"/>
  <c r="F1028" i="2"/>
  <c r="G1027" i="2"/>
  <c r="F1027" i="2"/>
  <c r="G1026" i="2"/>
  <c r="F1026" i="2"/>
  <c r="G1025" i="2"/>
  <c r="F1025" i="2"/>
  <c r="E1024" i="2"/>
  <c r="G1024" i="2" s="1"/>
  <c r="D1024" i="2"/>
  <c r="C1024" i="2"/>
  <c r="G1023" i="2"/>
  <c r="F1023" i="2"/>
  <c r="G1022" i="2"/>
  <c r="F1022" i="2"/>
  <c r="G1021" i="2"/>
  <c r="F1021" i="2"/>
  <c r="G1020" i="2"/>
  <c r="F1020" i="2"/>
  <c r="E1019" i="2"/>
  <c r="F1019" i="2" s="1"/>
  <c r="D1019" i="2"/>
  <c r="C1019" i="2"/>
  <c r="G1019" i="2" s="1"/>
  <c r="G1018" i="2"/>
  <c r="F1018" i="2"/>
  <c r="G1017" i="2"/>
  <c r="F1017" i="2"/>
  <c r="G1016" i="2"/>
  <c r="F1016" i="2"/>
  <c r="G1015" i="2"/>
  <c r="F1015" i="2"/>
  <c r="G1014" i="2"/>
  <c r="F1014" i="2"/>
  <c r="G1013" i="2"/>
  <c r="F1013" i="2"/>
  <c r="G1012" i="2"/>
  <c r="F1012" i="2"/>
  <c r="G1011" i="2"/>
  <c r="F1011" i="2"/>
  <c r="G1010" i="2"/>
  <c r="F1010" i="2"/>
  <c r="E1009" i="2"/>
  <c r="G1009" i="2" s="1"/>
  <c r="D1009" i="2"/>
  <c r="C1009" i="2"/>
  <c r="G1008" i="2"/>
  <c r="F1008" i="2"/>
  <c r="G1007" i="2"/>
  <c r="F1007" i="2"/>
  <c r="G1006" i="2"/>
  <c r="F1006" i="2"/>
  <c r="G1005" i="2"/>
  <c r="F1005" i="2"/>
  <c r="G1004" i="2"/>
  <c r="F1004" i="2"/>
  <c r="G1003" i="2"/>
  <c r="F1003" i="2"/>
  <c r="G1002" i="2"/>
  <c r="F1002" i="2"/>
  <c r="G1001" i="2"/>
  <c r="F1001" i="2"/>
  <c r="G1000" i="2"/>
  <c r="F1000" i="2"/>
  <c r="E999" i="2"/>
  <c r="D999" i="2"/>
  <c r="C999" i="2"/>
  <c r="G998" i="2"/>
  <c r="F998" i="2"/>
  <c r="G997" i="2"/>
  <c r="F997" i="2"/>
  <c r="G996" i="2"/>
  <c r="F996" i="2"/>
  <c r="G995" i="2"/>
  <c r="F995" i="2"/>
  <c r="G994" i="2"/>
  <c r="F994" i="2"/>
  <c r="G993" i="2"/>
  <c r="F993" i="2"/>
  <c r="G992" i="2"/>
  <c r="F992" i="2"/>
  <c r="G991" i="2"/>
  <c r="F991" i="2"/>
  <c r="G990" i="2"/>
  <c r="F990" i="2"/>
  <c r="G989" i="2"/>
  <c r="F989" i="2"/>
  <c r="G988" i="2"/>
  <c r="F988" i="2"/>
  <c r="G987" i="2"/>
  <c r="F987" i="2"/>
  <c r="G986" i="2"/>
  <c r="F986" i="2"/>
  <c r="G985" i="2"/>
  <c r="F985" i="2"/>
  <c r="G984" i="2"/>
  <c r="F984" i="2"/>
  <c r="G983" i="2"/>
  <c r="F983" i="2"/>
  <c r="G982" i="2"/>
  <c r="F982" i="2"/>
  <c r="G981" i="2"/>
  <c r="F981" i="2"/>
  <c r="G980" i="2"/>
  <c r="F980" i="2"/>
  <c r="G979" i="2"/>
  <c r="F979" i="2"/>
  <c r="G978" i="2"/>
  <c r="F978" i="2"/>
  <c r="G977" i="2"/>
  <c r="F977" i="2"/>
  <c r="E976" i="2"/>
  <c r="D976" i="2"/>
  <c r="C976" i="2"/>
  <c r="G974" i="2"/>
  <c r="F974" i="2"/>
  <c r="G973" i="2"/>
  <c r="F973" i="2"/>
  <c r="E972" i="2"/>
  <c r="D972" i="2"/>
  <c r="C972" i="2"/>
  <c r="G971" i="2"/>
  <c r="F971" i="2"/>
  <c r="G970" i="2"/>
  <c r="F970" i="2"/>
  <c r="E969" i="2"/>
  <c r="D969" i="2"/>
  <c r="C969" i="2"/>
  <c r="G968" i="2"/>
  <c r="F968" i="2"/>
  <c r="G967" i="2"/>
  <c r="F967" i="2"/>
  <c r="G966" i="2"/>
  <c r="F966" i="2"/>
  <c r="G965" i="2"/>
  <c r="F965" i="2"/>
  <c r="G964" i="2"/>
  <c r="F964" i="2"/>
  <c r="G963" i="2"/>
  <c r="F963" i="2"/>
  <c r="E962" i="2"/>
  <c r="G962" i="2" s="1"/>
  <c r="D962" i="2"/>
  <c r="C962" i="2"/>
  <c r="G961" i="2"/>
  <c r="F961" i="2"/>
  <c r="G960" i="2"/>
  <c r="F960" i="2"/>
  <c r="G959" i="2"/>
  <c r="F959" i="2"/>
  <c r="G958" i="2"/>
  <c r="F958" i="2"/>
  <c r="G957" i="2"/>
  <c r="F957" i="2"/>
  <c r="G956" i="2"/>
  <c r="F956" i="2"/>
  <c r="E955" i="2"/>
  <c r="D955" i="2"/>
  <c r="C955" i="2"/>
  <c r="G954" i="2"/>
  <c r="F954" i="2"/>
  <c r="G953" i="2"/>
  <c r="F953" i="2"/>
  <c r="G952" i="2"/>
  <c r="F952" i="2"/>
  <c r="G951" i="2"/>
  <c r="F951" i="2"/>
  <c r="G950" i="2"/>
  <c r="F950" i="2"/>
  <c r="G949" i="2"/>
  <c r="F949" i="2"/>
  <c r="G948" i="2"/>
  <c r="F948" i="2"/>
  <c r="G947" i="2"/>
  <c r="F947" i="2"/>
  <c r="G946" i="2"/>
  <c r="F946" i="2"/>
  <c r="G945" i="2"/>
  <c r="F945" i="2"/>
  <c r="E944" i="2"/>
  <c r="D944" i="2"/>
  <c r="C944" i="2"/>
  <c r="G944" i="2" s="1"/>
  <c r="G943" i="2"/>
  <c r="F943" i="2"/>
  <c r="G942" i="2"/>
  <c r="F942" i="2"/>
  <c r="G941" i="2"/>
  <c r="F941" i="2"/>
  <c r="G940" i="2"/>
  <c r="F940" i="2"/>
  <c r="G939" i="2"/>
  <c r="F939" i="2"/>
  <c r="G938" i="2"/>
  <c r="F938" i="2"/>
  <c r="G937" i="2"/>
  <c r="F937" i="2"/>
  <c r="G936" i="2"/>
  <c r="F936" i="2"/>
  <c r="G935" i="2"/>
  <c r="F935" i="2"/>
  <c r="G934" i="2"/>
  <c r="F934" i="2"/>
  <c r="G933" i="2"/>
  <c r="F933" i="2"/>
  <c r="G932" i="2"/>
  <c r="F932" i="2"/>
  <c r="G931" i="2"/>
  <c r="F931" i="2"/>
  <c r="G930" i="2"/>
  <c r="F930" i="2"/>
  <c r="G929" i="2"/>
  <c r="F929" i="2"/>
  <c r="G928" i="2"/>
  <c r="F928" i="2"/>
  <c r="G927" i="2"/>
  <c r="F927" i="2"/>
  <c r="G926" i="2"/>
  <c r="F926" i="2"/>
  <c r="G925" i="2"/>
  <c r="F925" i="2"/>
  <c r="G924" i="2"/>
  <c r="F924" i="2"/>
  <c r="G923" i="2"/>
  <c r="F923" i="2"/>
  <c r="G922" i="2"/>
  <c r="F922" i="2"/>
  <c r="G921" i="2"/>
  <c r="F921" i="2"/>
  <c r="G920" i="2"/>
  <c r="F920" i="2"/>
  <c r="G919" i="2"/>
  <c r="F919" i="2"/>
  <c r="G918" i="2"/>
  <c r="F918" i="2"/>
  <c r="G917" i="2"/>
  <c r="F917" i="2"/>
  <c r="E916" i="2"/>
  <c r="D916" i="2"/>
  <c r="C916" i="2"/>
  <c r="G915" i="2"/>
  <c r="F915" i="2"/>
  <c r="G914" i="2"/>
  <c r="F914" i="2"/>
  <c r="G913" i="2"/>
  <c r="F913" i="2"/>
  <c r="G912" i="2"/>
  <c r="F912" i="2"/>
  <c r="G911" i="2"/>
  <c r="F911" i="2"/>
  <c r="G910" i="2"/>
  <c r="F910" i="2"/>
  <c r="G909" i="2"/>
  <c r="F909" i="2"/>
  <c r="G908" i="2"/>
  <c r="F908" i="2"/>
  <c r="G907" i="2"/>
  <c r="F907" i="2"/>
  <c r="G906" i="2"/>
  <c r="F906" i="2"/>
  <c r="G905" i="2"/>
  <c r="F905" i="2"/>
  <c r="G904" i="2"/>
  <c r="F904" i="2"/>
  <c r="G903" i="2"/>
  <c r="F903" i="2"/>
  <c r="G902" i="2"/>
  <c r="F902" i="2"/>
  <c r="G901" i="2"/>
  <c r="F901" i="2"/>
  <c r="G900" i="2"/>
  <c r="F900" i="2"/>
  <c r="G899" i="2"/>
  <c r="F899" i="2"/>
  <c r="G898" i="2"/>
  <c r="F898" i="2"/>
  <c r="G897" i="2"/>
  <c r="F897" i="2"/>
  <c r="G896" i="2"/>
  <c r="F896" i="2"/>
  <c r="G895" i="2"/>
  <c r="F895" i="2"/>
  <c r="G894" i="2"/>
  <c r="F894" i="2"/>
  <c r="G893" i="2"/>
  <c r="F893" i="2"/>
  <c r="G892" i="2"/>
  <c r="F892" i="2"/>
  <c r="E891" i="2"/>
  <c r="D891" i="2"/>
  <c r="C891" i="2"/>
  <c r="G890" i="2"/>
  <c r="F890" i="2"/>
  <c r="G889" i="2"/>
  <c r="F889" i="2"/>
  <c r="G888" i="2"/>
  <c r="F888" i="2"/>
  <c r="G887" i="2"/>
  <c r="F887" i="2"/>
  <c r="G886" i="2"/>
  <c r="F886" i="2"/>
  <c r="G885" i="2"/>
  <c r="F885" i="2"/>
  <c r="G884" i="2"/>
  <c r="F884" i="2"/>
  <c r="G883" i="2"/>
  <c r="F883" i="2"/>
  <c r="G882" i="2"/>
  <c r="F882" i="2"/>
  <c r="G881" i="2"/>
  <c r="F881" i="2"/>
  <c r="G880" i="2"/>
  <c r="F880" i="2"/>
  <c r="G879" i="2"/>
  <c r="F879" i="2"/>
  <c r="G878" i="2"/>
  <c r="F878" i="2"/>
  <c r="G877" i="2"/>
  <c r="F877" i="2"/>
  <c r="G876" i="2"/>
  <c r="F876" i="2"/>
  <c r="G875" i="2"/>
  <c r="F875" i="2"/>
  <c r="G874" i="2"/>
  <c r="F874" i="2"/>
  <c r="G873" i="2"/>
  <c r="F873" i="2"/>
  <c r="G872" i="2"/>
  <c r="F872" i="2"/>
  <c r="G871" i="2"/>
  <c r="F871" i="2"/>
  <c r="G870" i="2"/>
  <c r="F870" i="2"/>
  <c r="G869" i="2"/>
  <c r="F869" i="2"/>
  <c r="G868" i="2"/>
  <c r="F868" i="2"/>
  <c r="G867" i="2"/>
  <c r="F867" i="2"/>
  <c r="G866" i="2"/>
  <c r="F866" i="2"/>
  <c r="E865" i="2"/>
  <c r="D865" i="2"/>
  <c r="C865" i="2"/>
  <c r="G863" i="2"/>
  <c r="F863" i="2"/>
  <c r="E862" i="2"/>
  <c r="D862" i="2"/>
  <c r="C862" i="2"/>
  <c r="G861" i="2"/>
  <c r="F861" i="2"/>
  <c r="G860" i="2"/>
  <c r="E860" i="2"/>
  <c r="D860" i="2"/>
  <c r="C860" i="2"/>
  <c r="G859" i="2"/>
  <c r="F859" i="2"/>
  <c r="F858" i="2"/>
  <c r="E858" i="2"/>
  <c r="D858" i="2"/>
  <c r="C858" i="2"/>
  <c r="G857" i="2"/>
  <c r="F857" i="2"/>
  <c r="G856" i="2"/>
  <c r="F856" i="2"/>
  <c r="E855" i="2"/>
  <c r="D855" i="2"/>
  <c r="C855" i="2"/>
  <c r="G854" i="2"/>
  <c r="F854" i="2"/>
  <c r="E853" i="2"/>
  <c r="F853" i="2" s="1"/>
  <c r="D853" i="2"/>
  <c r="C853" i="2"/>
  <c r="G852" i="2"/>
  <c r="F852" i="2"/>
  <c r="G851" i="2"/>
  <c r="F851" i="2"/>
  <c r="G850" i="2"/>
  <c r="F850" i="2"/>
  <c r="G849" i="2"/>
  <c r="F849" i="2"/>
  <c r="G848" i="2"/>
  <c r="F848" i="2"/>
  <c r="G847" i="2"/>
  <c r="F847" i="2"/>
  <c r="G846" i="2"/>
  <c r="F846" i="2"/>
  <c r="G845" i="2"/>
  <c r="F845" i="2"/>
  <c r="G844" i="2"/>
  <c r="F844" i="2"/>
  <c r="G843" i="2"/>
  <c r="F843" i="2"/>
  <c r="E842" i="2"/>
  <c r="D842" i="2"/>
  <c r="C842" i="2"/>
  <c r="G840" i="2"/>
  <c r="F840" i="2"/>
  <c r="G839" i="2"/>
  <c r="E839" i="2"/>
  <c r="C839" i="2"/>
  <c r="G838" i="2"/>
  <c r="F838" i="2"/>
  <c r="G837" i="2"/>
  <c r="F837" i="2"/>
  <c r="G836" i="2"/>
  <c r="F836" i="2"/>
  <c r="G835" i="2"/>
  <c r="F835" i="2"/>
  <c r="G834" i="2"/>
  <c r="F834" i="2"/>
  <c r="G833" i="2"/>
  <c r="F833" i="2"/>
  <c r="G832" i="2"/>
  <c r="F832" i="2"/>
  <c r="G831" i="2"/>
  <c r="F831" i="2"/>
  <c r="G830" i="2"/>
  <c r="F830" i="2"/>
  <c r="G829" i="2"/>
  <c r="F829" i="2"/>
  <c r="G828" i="2"/>
  <c r="F828" i="2"/>
  <c r="G827" i="2"/>
  <c r="F827" i="2"/>
  <c r="G826" i="2"/>
  <c r="F826" i="2"/>
  <c r="G825" i="2"/>
  <c r="F825" i="2"/>
  <c r="E824" i="2"/>
  <c r="D824" i="2"/>
  <c r="C824" i="2"/>
  <c r="G824" i="2" s="1"/>
  <c r="G823" i="2"/>
  <c r="F823" i="2"/>
  <c r="E822" i="2"/>
  <c r="G822" i="2" s="1"/>
  <c r="D822" i="2"/>
  <c r="C822" i="2"/>
  <c r="G821" i="2"/>
  <c r="F821" i="2"/>
  <c r="E820" i="2"/>
  <c r="F820" i="2" s="1"/>
  <c r="D820" i="2"/>
  <c r="C820" i="2"/>
  <c r="G819" i="2"/>
  <c r="F819" i="2"/>
  <c r="G818" i="2"/>
  <c r="F818" i="2"/>
  <c r="G817" i="2"/>
  <c r="F817" i="2"/>
  <c r="G816" i="2"/>
  <c r="F816" i="2"/>
  <c r="G815" i="2"/>
  <c r="F815" i="2"/>
  <c r="F814" i="2"/>
  <c r="E814" i="2"/>
  <c r="D814" i="2"/>
  <c r="C814" i="2"/>
  <c r="G814" i="2" s="1"/>
  <c r="G813" i="2"/>
  <c r="F813" i="2"/>
  <c r="G812" i="2"/>
  <c r="E812" i="2"/>
  <c r="D812" i="2"/>
  <c r="C812" i="2"/>
  <c r="F812" i="2" s="1"/>
  <c r="G811" i="2"/>
  <c r="F811" i="2"/>
  <c r="E810" i="2"/>
  <c r="G810" i="2" s="1"/>
  <c r="D810" i="2"/>
  <c r="C810" i="2"/>
  <c r="G809" i="2"/>
  <c r="F809" i="2"/>
  <c r="G808" i="2"/>
  <c r="F808" i="2"/>
  <c r="E807" i="2"/>
  <c r="D807" i="2"/>
  <c r="C807" i="2"/>
  <c r="G806" i="2"/>
  <c r="F806" i="2"/>
  <c r="G805" i="2"/>
  <c r="F805" i="2"/>
  <c r="E804" i="2"/>
  <c r="D804" i="2"/>
  <c r="C804" i="2"/>
  <c r="G803" i="2"/>
  <c r="F803" i="2"/>
  <c r="G802" i="2"/>
  <c r="F802" i="2"/>
  <c r="G801" i="2"/>
  <c r="F801" i="2"/>
  <c r="G800" i="2"/>
  <c r="F800" i="2"/>
  <c r="G799" i="2"/>
  <c r="F799" i="2"/>
  <c r="E798" i="2"/>
  <c r="D798" i="2"/>
  <c r="C798" i="2"/>
  <c r="G797" i="2"/>
  <c r="F797" i="2"/>
  <c r="G796" i="2"/>
  <c r="F796" i="2"/>
  <c r="G795" i="2"/>
  <c r="F795" i="2"/>
  <c r="G794" i="2"/>
  <c r="F794" i="2"/>
  <c r="G793" i="2"/>
  <c r="F793" i="2"/>
  <c r="G792" i="2"/>
  <c r="F792" i="2"/>
  <c r="E791" i="2"/>
  <c r="D791" i="2"/>
  <c r="C791" i="2"/>
  <c r="F791" i="2" s="1"/>
  <c r="G790" i="2"/>
  <c r="F790" i="2"/>
  <c r="G789" i="2"/>
  <c r="F789" i="2"/>
  <c r="G788" i="2"/>
  <c r="F788" i="2"/>
  <c r="G787" i="2"/>
  <c r="F787" i="2"/>
  <c r="E786" i="2"/>
  <c r="D786" i="2"/>
  <c r="C786" i="2"/>
  <c r="G785" i="2"/>
  <c r="F785" i="2"/>
  <c r="G784" i="2"/>
  <c r="F784" i="2"/>
  <c r="G783" i="2"/>
  <c r="F783" i="2"/>
  <c r="G782" i="2"/>
  <c r="F782" i="2"/>
  <c r="G781" i="2"/>
  <c r="F781" i="2"/>
  <c r="G780" i="2"/>
  <c r="F780" i="2"/>
  <c r="G779" i="2"/>
  <c r="F779" i="2"/>
  <c r="G778" i="2"/>
  <c r="F778" i="2"/>
  <c r="E777" i="2"/>
  <c r="D777" i="2"/>
  <c r="C777" i="2"/>
  <c r="G776" i="2"/>
  <c r="F776" i="2"/>
  <c r="G775" i="2"/>
  <c r="F775" i="2"/>
  <c r="G774" i="2"/>
  <c r="F774" i="2"/>
  <c r="G773" i="2"/>
  <c r="E773" i="2"/>
  <c r="D773" i="2"/>
  <c r="C773" i="2"/>
  <c r="G772" i="2"/>
  <c r="F772" i="2"/>
  <c r="G771" i="2"/>
  <c r="F771" i="2"/>
  <c r="G770" i="2"/>
  <c r="F770" i="2"/>
  <c r="G769" i="2"/>
  <c r="F769" i="2"/>
  <c r="G768" i="2"/>
  <c r="F768" i="2"/>
  <c r="G767" i="2"/>
  <c r="F767" i="2"/>
  <c r="G766" i="2"/>
  <c r="F766" i="2"/>
  <c r="G765" i="2"/>
  <c r="F765" i="2"/>
  <c r="G764" i="2"/>
  <c r="F764" i="2"/>
  <c r="E763" i="2"/>
  <c r="F763" i="2" s="1"/>
  <c r="D763" i="2"/>
  <c r="D762" i="2" s="1"/>
  <c r="C763" i="2"/>
  <c r="G761" i="2"/>
  <c r="F761" i="2"/>
  <c r="E760" i="2"/>
  <c r="D760" i="2"/>
  <c r="C760" i="2"/>
  <c r="G759" i="2"/>
  <c r="F759" i="2"/>
  <c r="E758" i="2"/>
  <c r="G758" i="2" s="1"/>
  <c r="C758" i="2"/>
  <c r="G757" i="2"/>
  <c r="F757" i="2"/>
  <c r="G756" i="2"/>
  <c r="F756" i="2"/>
  <c r="G755" i="2"/>
  <c r="F755" i="2"/>
  <c r="G754" i="2"/>
  <c r="F754" i="2"/>
  <c r="G753" i="2"/>
  <c r="F753" i="2"/>
  <c r="G752" i="2"/>
  <c r="F752" i="2"/>
  <c r="G751" i="2"/>
  <c r="F751" i="2"/>
  <c r="G750" i="2"/>
  <c r="F750" i="2"/>
  <c r="E749" i="2"/>
  <c r="G749" i="2" s="1"/>
  <c r="D749" i="2"/>
  <c r="C749" i="2"/>
  <c r="G748" i="2"/>
  <c r="F748" i="2"/>
  <c r="G747" i="2"/>
  <c r="F747" i="2"/>
  <c r="E746" i="2"/>
  <c r="G746" i="2" s="1"/>
  <c r="D746" i="2"/>
  <c r="C746" i="2"/>
  <c r="G745" i="2"/>
  <c r="F745" i="2"/>
  <c r="G744" i="2"/>
  <c r="F744" i="2"/>
  <c r="G743" i="2"/>
  <c r="F743" i="2"/>
  <c r="E742" i="2"/>
  <c r="G742" i="2" s="1"/>
  <c r="D742" i="2"/>
  <c r="C742" i="2"/>
  <c r="G741" i="2"/>
  <c r="F741" i="2"/>
  <c r="G740" i="2"/>
  <c r="F740" i="2"/>
  <c r="G739" i="2"/>
  <c r="F739" i="2"/>
  <c r="E738" i="2"/>
  <c r="F738" i="2" s="1"/>
  <c r="D738" i="2"/>
  <c r="C738" i="2"/>
  <c r="G737" i="2"/>
  <c r="F737" i="2"/>
  <c r="G736" i="2"/>
  <c r="F736" i="2"/>
  <c r="G735" i="2"/>
  <c r="F735" i="2"/>
  <c r="G734" i="2"/>
  <c r="F734" i="2"/>
  <c r="G733" i="2"/>
  <c r="F733" i="2"/>
  <c r="G732" i="2"/>
  <c r="F732" i="2"/>
  <c r="E731" i="2"/>
  <c r="D731" i="2"/>
  <c r="C731" i="2"/>
  <c r="G730" i="2"/>
  <c r="F730" i="2"/>
  <c r="G729" i="2"/>
  <c r="F729" i="2"/>
  <c r="G728" i="2"/>
  <c r="F728" i="2"/>
  <c r="E727" i="2"/>
  <c r="D727" i="2"/>
  <c r="C727" i="2"/>
  <c r="F727" i="2" s="1"/>
  <c r="G726" i="2"/>
  <c r="F726" i="2"/>
  <c r="G725" i="2"/>
  <c r="F725" i="2"/>
  <c r="E724" i="2"/>
  <c r="F724" i="2" s="1"/>
  <c r="D724" i="2"/>
  <c r="C724" i="2"/>
  <c r="G723" i="2"/>
  <c r="F723" i="2"/>
  <c r="G722" i="2"/>
  <c r="F722" i="2"/>
  <c r="G721" i="2"/>
  <c r="F721" i="2"/>
  <c r="G720" i="2"/>
  <c r="F720" i="2"/>
  <c r="G719" i="2"/>
  <c r="F719" i="2"/>
  <c r="G718" i="2"/>
  <c r="F718" i="2"/>
  <c r="G717" i="2"/>
  <c r="F717" i="2"/>
  <c r="G716" i="2"/>
  <c r="F716" i="2"/>
  <c r="G715" i="2"/>
  <c r="F715" i="2"/>
  <c r="G714" i="2"/>
  <c r="F714" i="2"/>
  <c r="G713" i="2"/>
  <c r="F713" i="2"/>
  <c r="E712" i="2"/>
  <c r="F712" i="2" s="1"/>
  <c r="D712" i="2"/>
  <c r="C712" i="2"/>
  <c r="G711" i="2"/>
  <c r="F711" i="2"/>
  <c r="G710" i="2"/>
  <c r="F710" i="2"/>
  <c r="G709" i="2"/>
  <c r="F709" i="2"/>
  <c r="E708" i="2"/>
  <c r="D708" i="2"/>
  <c r="C708" i="2"/>
  <c r="G707" i="2"/>
  <c r="F707" i="2"/>
  <c r="G706" i="2"/>
  <c r="F706" i="2"/>
  <c r="G705" i="2"/>
  <c r="F705" i="2"/>
  <c r="G704" i="2"/>
  <c r="F704" i="2"/>
  <c r="G703" i="2"/>
  <c r="F703" i="2"/>
  <c r="G702" i="2"/>
  <c r="F702" i="2"/>
  <c r="G701" i="2"/>
  <c r="F701" i="2"/>
  <c r="G700" i="2"/>
  <c r="F700" i="2"/>
  <c r="G699" i="2"/>
  <c r="F699" i="2"/>
  <c r="G698" i="2"/>
  <c r="F698" i="2"/>
  <c r="G697" i="2"/>
  <c r="F697" i="2"/>
  <c r="G696" i="2"/>
  <c r="F696" i="2"/>
  <c r="G695" i="2"/>
  <c r="F695" i="2"/>
  <c r="E694" i="2"/>
  <c r="D694" i="2"/>
  <c r="C694" i="2"/>
  <c r="G693" i="2"/>
  <c r="F693" i="2"/>
  <c r="G692" i="2"/>
  <c r="F692" i="2"/>
  <c r="G691" i="2"/>
  <c r="F691" i="2"/>
  <c r="G690" i="2"/>
  <c r="F690" i="2"/>
  <c r="E689" i="2"/>
  <c r="D689" i="2"/>
  <c r="C689" i="2"/>
  <c r="G687" i="2"/>
  <c r="F687" i="2"/>
  <c r="E686" i="2"/>
  <c r="D686" i="2"/>
  <c r="C686" i="2"/>
  <c r="G685" i="2"/>
  <c r="F685" i="2"/>
  <c r="G684" i="2"/>
  <c r="F684" i="2"/>
  <c r="E683" i="2"/>
  <c r="F683" i="2" s="1"/>
  <c r="D683" i="2"/>
  <c r="C683" i="2"/>
  <c r="G683" i="2" s="1"/>
  <c r="G682" i="2"/>
  <c r="F682" i="2"/>
  <c r="G681" i="2"/>
  <c r="F681" i="2"/>
  <c r="G680" i="2"/>
  <c r="F680" i="2"/>
  <c r="G679" i="2"/>
  <c r="F679" i="2"/>
  <c r="G678" i="2"/>
  <c r="F678" i="2"/>
  <c r="G677" i="2"/>
  <c r="F677" i="2"/>
  <c r="G676" i="2"/>
  <c r="F676" i="2"/>
  <c r="E675" i="2"/>
  <c r="D675" i="2"/>
  <c r="C675" i="2"/>
  <c r="G674" i="2"/>
  <c r="F674" i="2"/>
  <c r="G673" i="2"/>
  <c r="F673" i="2"/>
  <c r="G672" i="2"/>
  <c r="F672" i="2"/>
  <c r="G671" i="2"/>
  <c r="F671" i="2"/>
  <c r="E671" i="2"/>
  <c r="D671" i="2"/>
  <c r="C671" i="2"/>
  <c r="G670" i="2"/>
  <c r="F670" i="2"/>
  <c r="G669" i="2"/>
  <c r="F669" i="2"/>
  <c r="G668" i="2"/>
  <c r="F668" i="2"/>
  <c r="E667" i="2"/>
  <c r="D667" i="2"/>
  <c r="C667" i="2"/>
  <c r="G666" i="2"/>
  <c r="F666" i="2"/>
  <c r="G665" i="2"/>
  <c r="F665" i="2"/>
  <c r="E664" i="2"/>
  <c r="F664" i="2" s="1"/>
  <c r="D664" i="2"/>
  <c r="C664" i="2"/>
  <c r="G663" i="2"/>
  <c r="F663" i="2"/>
  <c r="G662" i="2"/>
  <c r="F662" i="2"/>
  <c r="F661" i="2"/>
  <c r="E661" i="2"/>
  <c r="D661" i="2"/>
  <c r="C661" i="2"/>
  <c r="G661" i="2" s="1"/>
  <c r="G660" i="2"/>
  <c r="F660" i="2"/>
  <c r="G659" i="2"/>
  <c r="F659" i="2"/>
  <c r="E658" i="2"/>
  <c r="D658" i="2"/>
  <c r="C658" i="2"/>
  <c r="G657" i="2"/>
  <c r="F657" i="2"/>
  <c r="G656" i="2"/>
  <c r="F656" i="2"/>
  <c r="E655" i="2"/>
  <c r="D655" i="2"/>
  <c r="C655" i="2"/>
  <c r="G654" i="2"/>
  <c r="F654" i="2"/>
  <c r="G653" i="2"/>
  <c r="F653" i="2"/>
  <c r="E652" i="2"/>
  <c r="D652" i="2"/>
  <c r="C652" i="2"/>
  <c r="G651" i="2"/>
  <c r="F651" i="2"/>
  <c r="G650" i="2"/>
  <c r="F650" i="2"/>
  <c r="G649" i="2"/>
  <c r="F649" i="2"/>
  <c r="G648" i="2"/>
  <c r="F648" i="2"/>
  <c r="E647" i="2"/>
  <c r="D647" i="2"/>
  <c r="C647" i="2"/>
  <c r="G647" i="2" s="1"/>
  <c r="G646" i="2"/>
  <c r="F646" i="2"/>
  <c r="G643" i="2"/>
  <c r="F643" i="2"/>
  <c r="G642" i="2"/>
  <c r="F642" i="2"/>
  <c r="G641" i="2"/>
  <c r="F641" i="2"/>
  <c r="G640" i="2"/>
  <c r="F640" i="2"/>
  <c r="G639" i="2"/>
  <c r="F639" i="2"/>
  <c r="E638" i="2"/>
  <c r="D638" i="2"/>
  <c r="C638" i="2"/>
  <c r="G637" i="2"/>
  <c r="F637" i="2"/>
  <c r="G636" i="2"/>
  <c r="F636" i="2"/>
  <c r="G635" i="2"/>
  <c r="F635" i="2"/>
  <c r="G634" i="2"/>
  <c r="F634" i="2"/>
  <c r="G633" i="2"/>
  <c r="F633" i="2"/>
  <c r="G632" i="2"/>
  <c r="F632" i="2"/>
  <c r="G631" i="2"/>
  <c r="F631" i="2"/>
  <c r="E630" i="2"/>
  <c r="D630" i="2"/>
  <c r="C630" i="2"/>
  <c r="G629" i="2"/>
  <c r="F629" i="2"/>
  <c r="G628" i="2"/>
  <c r="F628" i="2"/>
  <c r="G627" i="2"/>
  <c r="F627" i="2"/>
  <c r="G626" i="2"/>
  <c r="F626" i="2"/>
  <c r="G625" i="2"/>
  <c r="F625" i="2"/>
  <c r="G624" i="2"/>
  <c r="F624" i="2"/>
  <c r="E623" i="2"/>
  <c r="F623" i="2" s="1"/>
  <c r="D623" i="2"/>
  <c r="C623" i="2"/>
  <c r="G622" i="2"/>
  <c r="F622" i="2"/>
  <c r="G621" i="2"/>
  <c r="F621" i="2"/>
  <c r="G620" i="2"/>
  <c r="F620" i="2"/>
  <c r="G619" i="2"/>
  <c r="F619" i="2"/>
  <c r="G618" i="2"/>
  <c r="F618" i="2"/>
  <c r="G617" i="2"/>
  <c r="F617" i="2"/>
  <c r="G616" i="2"/>
  <c r="F616" i="2"/>
  <c r="E615" i="2"/>
  <c r="D615" i="2"/>
  <c r="C615" i="2"/>
  <c r="G614" i="2"/>
  <c r="F614" i="2"/>
  <c r="G613" i="2"/>
  <c r="F613" i="2"/>
  <c r="G612" i="2"/>
  <c r="F612" i="2"/>
  <c r="G611" i="2"/>
  <c r="F611" i="2"/>
  <c r="G610" i="2"/>
  <c r="F610" i="2"/>
  <c r="G609" i="2"/>
  <c r="F609" i="2"/>
  <c r="G608" i="2"/>
  <c r="F608" i="2"/>
  <c r="G607" i="2"/>
  <c r="F607" i="2"/>
  <c r="G606" i="2"/>
  <c r="F606" i="2"/>
  <c r="F605" i="2"/>
  <c r="E605" i="2"/>
  <c r="G605" i="2" s="1"/>
  <c r="D605" i="2"/>
  <c r="C605" i="2"/>
  <c r="G604" i="2"/>
  <c r="F604" i="2"/>
  <c r="G603" i="2"/>
  <c r="F603" i="2"/>
  <c r="G602" i="2"/>
  <c r="F602" i="2"/>
  <c r="E601" i="2"/>
  <c r="D601" i="2"/>
  <c r="C601" i="2"/>
  <c r="G600" i="2"/>
  <c r="F600" i="2"/>
  <c r="G599" i="2"/>
  <c r="F599" i="2"/>
  <c r="G598" i="2"/>
  <c r="F598" i="2"/>
  <c r="G597" i="2"/>
  <c r="F597" i="2"/>
  <c r="G596" i="2"/>
  <c r="F596" i="2"/>
  <c r="G595" i="2"/>
  <c r="F595" i="2"/>
  <c r="G594" i="2"/>
  <c r="F594" i="2"/>
  <c r="G593" i="2"/>
  <c r="F593" i="2"/>
  <c r="G592" i="2"/>
  <c r="F592" i="2"/>
  <c r="G591" i="2"/>
  <c r="F591" i="2"/>
  <c r="G590" i="2"/>
  <c r="F590" i="2"/>
  <c r="G589" i="2"/>
  <c r="F589" i="2"/>
  <c r="G588" i="2"/>
  <c r="F588" i="2"/>
  <c r="G587" i="2"/>
  <c r="F587" i="2"/>
  <c r="G586" i="2"/>
  <c r="F586" i="2"/>
  <c r="G585" i="2"/>
  <c r="F585" i="2"/>
  <c r="G584" i="2"/>
  <c r="F584" i="2"/>
  <c r="G583" i="2"/>
  <c r="F583" i="2"/>
  <c r="E582" i="2"/>
  <c r="D582" i="2"/>
  <c r="C582" i="2"/>
  <c r="G581" i="2"/>
  <c r="F581" i="2"/>
  <c r="G580" i="2"/>
  <c r="E580" i="2"/>
  <c r="F580" i="2" s="1"/>
  <c r="D580" i="2"/>
  <c r="C580" i="2"/>
  <c r="G579" i="2"/>
  <c r="F579" i="2"/>
  <c r="G578" i="2"/>
  <c r="F578" i="2"/>
  <c r="G577" i="2"/>
  <c r="F577" i="2"/>
  <c r="G576" i="2"/>
  <c r="F576" i="2"/>
  <c r="G575" i="2"/>
  <c r="F575" i="2"/>
  <c r="G574" i="2"/>
  <c r="F574" i="2"/>
  <c r="G573" i="2"/>
  <c r="F573" i="2"/>
  <c r="E572" i="2"/>
  <c r="D572" i="2"/>
  <c r="C572" i="2"/>
  <c r="G571" i="2"/>
  <c r="F571" i="2"/>
  <c r="G570" i="2"/>
  <c r="F570" i="2"/>
  <c r="G569" i="2"/>
  <c r="F569" i="2"/>
  <c r="G568" i="2"/>
  <c r="F568" i="2"/>
  <c r="G567" i="2"/>
  <c r="F567" i="2"/>
  <c r="G566" i="2"/>
  <c r="F566" i="2"/>
  <c r="G565" i="2"/>
  <c r="F565" i="2"/>
  <c r="G564" i="2"/>
  <c r="F564" i="2"/>
  <c r="G563" i="2"/>
  <c r="F563" i="2"/>
  <c r="G562" i="2"/>
  <c r="F562" i="2"/>
  <c r="G561" i="2"/>
  <c r="F561" i="2"/>
  <c r="G560" i="2"/>
  <c r="F560" i="2"/>
  <c r="G559" i="2"/>
  <c r="F559" i="2"/>
  <c r="G558" i="2"/>
  <c r="F558" i="2"/>
  <c r="G557" i="2"/>
  <c r="F557" i="2"/>
  <c r="G556" i="2"/>
  <c r="F556" i="2"/>
  <c r="G555" i="2"/>
  <c r="F555" i="2"/>
  <c r="G554" i="2"/>
  <c r="F554" i="2"/>
  <c r="E553" i="2"/>
  <c r="D553" i="2"/>
  <c r="C553" i="2"/>
  <c r="G551" i="2"/>
  <c r="F551" i="2"/>
  <c r="G550" i="2"/>
  <c r="F550" i="2"/>
  <c r="G549" i="2"/>
  <c r="F549" i="2"/>
  <c r="E548" i="2"/>
  <c r="G548" i="2" s="1"/>
  <c r="D548" i="2"/>
  <c r="C548" i="2"/>
  <c r="G547" i="2"/>
  <c r="F547" i="2"/>
  <c r="G546" i="2"/>
  <c r="F546" i="2"/>
  <c r="G545" i="2"/>
  <c r="F545" i="2"/>
  <c r="G544" i="2"/>
  <c r="F544" i="2"/>
  <c r="G543" i="2"/>
  <c r="F543" i="2"/>
  <c r="G542" i="2"/>
  <c r="F542" i="2"/>
  <c r="G541" i="2"/>
  <c r="F541" i="2"/>
  <c r="E540" i="2"/>
  <c r="D540" i="2"/>
  <c r="C540" i="2"/>
  <c r="G539" i="2"/>
  <c r="F539" i="2"/>
  <c r="G538" i="2"/>
  <c r="F538" i="2"/>
  <c r="G537" i="2"/>
  <c r="F537" i="2"/>
  <c r="G536" i="2"/>
  <c r="F536" i="2"/>
  <c r="G535" i="2"/>
  <c r="F535" i="2"/>
  <c r="G534" i="2"/>
  <c r="F534" i="2"/>
  <c r="G533" i="2"/>
  <c r="F533" i="2"/>
  <c r="G532" i="2"/>
  <c r="F532" i="2"/>
  <c r="F531" i="2"/>
  <c r="E531" i="2"/>
  <c r="D531" i="2"/>
  <c r="C531" i="2"/>
  <c r="G530" i="2"/>
  <c r="F530" i="2"/>
  <c r="G529" i="2"/>
  <c r="F529" i="2"/>
  <c r="G528" i="2"/>
  <c r="F528" i="2"/>
  <c r="G527" i="2"/>
  <c r="F527" i="2"/>
  <c r="G526" i="2"/>
  <c r="F526" i="2"/>
  <c r="G525" i="2"/>
  <c r="F525" i="2"/>
  <c r="G524" i="2"/>
  <c r="F524" i="2"/>
  <c r="G523" i="2"/>
  <c r="F523" i="2"/>
  <c r="G522" i="2"/>
  <c r="F522" i="2"/>
  <c r="G521" i="2"/>
  <c r="F521" i="2"/>
  <c r="G520" i="2"/>
  <c r="E520" i="2"/>
  <c r="D520" i="2"/>
  <c r="C520" i="2"/>
  <c r="G519" i="2"/>
  <c r="F519" i="2"/>
  <c r="G518" i="2"/>
  <c r="F518" i="2"/>
  <c r="G517" i="2"/>
  <c r="F517" i="2"/>
  <c r="G516" i="2"/>
  <c r="F516" i="2"/>
  <c r="G515" i="2"/>
  <c r="F515" i="2"/>
  <c r="G514" i="2"/>
  <c r="F514" i="2"/>
  <c r="G513" i="2"/>
  <c r="F513" i="2"/>
  <c r="E512" i="2"/>
  <c r="G512" i="2" s="1"/>
  <c r="D512" i="2"/>
  <c r="C512" i="2"/>
  <c r="G511" i="2"/>
  <c r="F511" i="2"/>
  <c r="G510" i="2"/>
  <c r="F510" i="2"/>
  <c r="G509" i="2"/>
  <c r="F509" i="2"/>
  <c r="G508" i="2"/>
  <c r="F508" i="2"/>
  <c r="G507" i="2"/>
  <c r="F507" i="2"/>
  <c r="G506" i="2"/>
  <c r="F506" i="2"/>
  <c r="G505" i="2"/>
  <c r="F505" i="2"/>
  <c r="G504" i="2"/>
  <c r="F504" i="2"/>
  <c r="G503" i="2"/>
  <c r="F503" i="2"/>
  <c r="G502" i="2"/>
  <c r="F502" i="2"/>
  <c r="G501" i="2"/>
  <c r="F501" i="2"/>
  <c r="G500" i="2"/>
  <c r="F500" i="2"/>
  <c r="G499" i="2"/>
  <c r="F499" i="2"/>
  <c r="G498" i="2"/>
  <c r="F498" i="2"/>
  <c r="G497" i="2"/>
  <c r="F497" i="2"/>
  <c r="E496" i="2"/>
  <c r="D496" i="2"/>
  <c r="C496" i="2"/>
  <c r="G494" i="2"/>
  <c r="F494" i="2"/>
  <c r="G493" i="2"/>
  <c r="F493" i="2"/>
  <c r="G492" i="2"/>
  <c r="F492" i="2"/>
  <c r="G491" i="2"/>
  <c r="F491" i="2"/>
  <c r="E490" i="2"/>
  <c r="D490" i="2"/>
  <c r="C490" i="2"/>
  <c r="G489" i="2"/>
  <c r="F489" i="2"/>
  <c r="G488" i="2"/>
  <c r="F488" i="2"/>
  <c r="G487" i="2"/>
  <c r="F487" i="2"/>
  <c r="E486" i="2"/>
  <c r="D486" i="2"/>
  <c r="C486" i="2"/>
  <c r="G485" i="2"/>
  <c r="F485" i="2"/>
  <c r="G484" i="2"/>
  <c r="F484" i="2"/>
  <c r="G483" i="2"/>
  <c r="F483" i="2"/>
  <c r="E482" i="2"/>
  <c r="G482" i="2" s="1"/>
  <c r="D482" i="2"/>
  <c r="C482" i="2"/>
  <c r="G481" i="2"/>
  <c r="F481" i="2"/>
  <c r="G480" i="2"/>
  <c r="F480" i="2"/>
  <c r="G479" i="2"/>
  <c r="F479" i="2"/>
  <c r="G478" i="2"/>
  <c r="F478" i="2"/>
  <c r="G477" i="2"/>
  <c r="F477" i="2"/>
  <c r="G476" i="2"/>
  <c r="F476" i="2"/>
  <c r="E475" i="2"/>
  <c r="G475" i="2" s="1"/>
  <c r="D475" i="2"/>
  <c r="C475" i="2"/>
  <c r="G474" i="2"/>
  <c r="F474" i="2"/>
  <c r="G473" i="2"/>
  <c r="F473" i="2"/>
  <c r="G472" i="2"/>
  <c r="F472" i="2"/>
  <c r="G471" i="2"/>
  <c r="F471" i="2"/>
  <c r="E470" i="2"/>
  <c r="D470" i="2"/>
  <c r="C470" i="2"/>
  <c r="G469" i="2"/>
  <c r="F469" i="2"/>
  <c r="G468" i="2"/>
  <c r="F468" i="2"/>
  <c r="G467" i="2"/>
  <c r="F467" i="2"/>
  <c r="G466" i="2"/>
  <c r="F466" i="2"/>
  <c r="E465" i="2"/>
  <c r="D465" i="2"/>
  <c r="C465" i="2"/>
  <c r="G464" i="2"/>
  <c r="F464" i="2"/>
  <c r="G463" i="2"/>
  <c r="F463" i="2"/>
  <c r="G462" i="2"/>
  <c r="F462" i="2"/>
  <c r="G461" i="2"/>
  <c r="F461" i="2"/>
  <c r="E460" i="2"/>
  <c r="G460" i="2" s="1"/>
  <c r="D460" i="2"/>
  <c r="C460" i="2"/>
  <c r="F460" i="2" s="1"/>
  <c r="G459" i="2"/>
  <c r="F459" i="2"/>
  <c r="G458" i="2"/>
  <c r="F458" i="2"/>
  <c r="G457" i="2"/>
  <c r="F457" i="2"/>
  <c r="G456" i="2"/>
  <c r="F456" i="2"/>
  <c r="G455" i="2"/>
  <c r="F455" i="2"/>
  <c r="G454" i="2"/>
  <c r="E454" i="2"/>
  <c r="D454" i="2"/>
  <c r="C454" i="2"/>
  <c r="G453" i="2"/>
  <c r="F453" i="2"/>
  <c r="G452" i="2"/>
  <c r="F452" i="2"/>
  <c r="G451" i="2"/>
  <c r="F451" i="2"/>
  <c r="G450" i="2"/>
  <c r="F450" i="2"/>
  <c r="G449" i="2"/>
  <c r="F449" i="2"/>
  <c r="G448" i="2"/>
  <c r="F448" i="2"/>
  <c r="G447" i="2"/>
  <c r="F447" i="2"/>
  <c r="G446" i="2"/>
  <c r="F446" i="2"/>
  <c r="E445" i="2"/>
  <c r="G445" i="2" s="1"/>
  <c r="D445" i="2"/>
  <c r="C445" i="2"/>
  <c r="F445" i="2" s="1"/>
  <c r="G444" i="2"/>
  <c r="F444" i="2"/>
  <c r="G443" i="2"/>
  <c r="F443" i="2"/>
  <c r="G442" i="2"/>
  <c r="F442" i="2"/>
  <c r="G441" i="2"/>
  <c r="F441" i="2"/>
  <c r="E440" i="2"/>
  <c r="D440" i="2"/>
  <c r="C440" i="2"/>
  <c r="G438" i="2"/>
  <c r="F438" i="2"/>
  <c r="E437" i="2"/>
  <c r="D437" i="2"/>
  <c r="C437" i="2"/>
  <c r="G436" i="2"/>
  <c r="F436" i="2"/>
  <c r="G435" i="2"/>
  <c r="F435" i="2"/>
  <c r="G434" i="2"/>
  <c r="F434" i="2"/>
  <c r="G433" i="2"/>
  <c r="F433" i="2"/>
  <c r="G432" i="2"/>
  <c r="F432" i="2"/>
  <c r="G431" i="2"/>
  <c r="F431" i="2"/>
  <c r="E430" i="2"/>
  <c r="D430" i="2"/>
  <c r="C430" i="2"/>
  <c r="G429" i="2"/>
  <c r="F429" i="2"/>
  <c r="G428" i="2"/>
  <c r="F428" i="2"/>
  <c r="G427" i="2"/>
  <c r="F427" i="2"/>
  <c r="G426" i="2"/>
  <c r="F426" i="2"/>
  <c r="G425" i="2"/>
  <c r="F425" i="2"/>
  <c r="E424" i="2"/>
  <c r="D424" i="2"/>
  <c r="C424" i="2"/>
  <c r="G423" i="2"/>
  <c r="F423" i="2"/>
  <c r="G422" i="2"/>
  <c r="F422" i="2"/>
  <c r="G421" i="2"/>
  <c r="F421" i="2"/>
  <c r="E420" i="2"/>
  <c r="D420" i="2"/>
  <c r="C420" i="2"/>
  <c r="G419" i="2"/>
  <c r="F419" i="2"/>
  <c r="G418" i="2"/>
  <c r="F418" i="2"/>
  <c r="G417" i="2"/>
  <c r="F417" i="2"/>
  <c r="E416" i="2"/>
  <c r="G416" i="2" s="1"/>
  <c r="D416" i="2"/>
  <c r="C416" i="2"/>
  <c r="G415" i="2"/>
  <c r="F415" i="2"/>
  <c r="G414" i="2"/>
  <c r="F414" i="2"/>
  <c r="G413" i="2"/>
  <c r="F413" i="2"/>
  <c r="E412" i="2"/>
  <c r="D412" i="2"/>
  <c r="C412" i="2"/>
  <c r="F412" i="2" s="1"/>
  <c r="G411" i="2"/>
  <c r="F411" i="2"/>
  <c r="G410" i="2"/>
  <c r="F410" i="2"/>
  <c r="G409" i="2"/>
  <c r="F409" i="2"/>
  <c r="G408" i="2"/>
  <c r="F408" i="2"/>
  <c r="G407" i="2"/>
  <c r="F407" i="2"/>
  <c r="F406" i="2"/>
  <c r="E406" i="2"/>
  <c r="D406" i="2"/>
  <c r="C406" i="2"/>
  <c r="G406" i="2" s="1"/>
  <c r="G405" i="2"/>
  <c r="F405" i="2"/>
  <c r="G404" i="2"/>
  <c r="F404" i="2"/>
  <c r="G403" i="2"/>
  <c r="F403" i="2"/>
  <c r="G402" i="2"/>
  <c r="F402" i="2"/>
  <c r="G401" i="2"/>
  <c r="F401" i="2"/>
  <c r="E400" i="2"/>
  <c r="D400" i="2"/>
  <c r="C400" i="2"/>
  <c r="G399" i="2"/>
  <c r="F399" i="2"/>
  <c r="G398" i="2"/>
  <c r="F398" i="2"/>
  <c r="G397" i="2"/>
  <c r="F397" i="2"/>
  <c r="G396" i="2"/>
  <c r="F396" i="2"/>
  <c r="G395" i="2"/>
  <c r="F395" i="2"/>
  <c r="G394" i="2"/>
  <c r="F394" i="2"/>
  <c r="E393" i="2"/>
  <c r="D393" i="2"/>
  <c r="C393" i="2"/>
  <c r="G392" i="2"/>
  <c r="F392" i="2"/>
  <c r="G391" i="2"/>
  <c r="F391" i="2"/>
  <c r="G390" i="2"/>
  <c r="F390" i="2"/>
  <c r="G389" i="2"/>
  <c r="F389" i="2"/>
  <c r="E388" i="2"/>
  <c r="D388" i="2"/>
  <c r="C388" i="2"/>
  <c r="G386" i="2"/>
  <c r="F386" i="2"/>
  <c r="G385" i="2"/>
  <c r="F385" i="2"/>
  <c r="E384" i="2"/>
  <c r="D384" i="2"/>
  <c r="C384" i="2"/>
  <c r="G383" i="2"/>
  <c r="F383" i="2"/>
  <c r="G382" i="2"/>
  <c r="F382" i="2"/>
  <c r="G381" i="2"/>
  <c r="F381" i="2"/>
  <c r="G380" i="2"/>
  <c r="F380" i="2"/>
  <c r="G379" i="2"/>
  <c r="F379" i="2"/>
  <c r="G378" i="2"/>
  <c r="E378" i="2"/>
  <c r="D378" i="2"/>
  <c r="C378" i="2"/>
  <c r="G377" i="2"/>
  <c r="F377" i="2"/>
  <c r="G376" i="2"/>
  <c r="F376" i="2"/>
  <c r="G375" i="2"/>
  <c r="F375" i="2"/>
  <c r="G374" i="2"/>
  <c r="F374" i="2"/>
  <c r="G373" i="2"/>
  <c r="F373" i="2"/>
  <c r="G372" i="2"/>
  <c r="F372" i="2"/>
  <c r="G371" i="2"/>
  <c r="F371" i="2"/>
  <c r="E370" i="2"/>
  <c r="G370" i="2" s="1"/>
  <c r="D370" i="2"/>
  <c r="C370" i="2"/>
  <c r="G369" i="2"/>
  <c r="F369" i="2"/>
  <c r="G368" i="2"/>
  <c r="F368" i="2"/>
  <c r="G367" i="2"/>
  <c r="F367" i="2"/>
  <c r="G366" i="2"/>
  <c r="F366" i="2"/>
  <c r="G365" i="2"/>
  <c r="F365" i="2"/>
  <c r="G364" i="2"/>
  <c r="F364" i="2"/>
  <c r="G363" i="2"/>
  <c r="F363" i="2"/>
  <c r="G362" i="2"/>
  <c r="F362" i="2"/>
  <c r="G361" i="2"/>
  <c r="F361" i="2"/>
  <c r="E360" i="2"/>
  <c r="G360" i="2" s="1"/>
  <c r="D360" i="2"/>
  <c r="C360" i="2"/>
  <c r="F360" i="2" s="1"/>
  <c r="G359" i="2"/>
  <c r="F359" i="2"/>
  <c r="G358" i="2"/>
  <c r="F358" i="2"/>
  <c r="G357" i="2"/>
  <c r="F357" i="2"/>
  <c r="G356" i="2"/>
  <c r="F356" i="2"/>
  <c r="G355" i="2"/>
  <c r="F355" i="2"/>
  <c r="G354" i="2"/>
  <c r="F354" i="2"/>
  <c r="G353" i="2"/>
  <c r="F353" i="2"/>
  <c r="G352" i="2"/>
  <c r="F352" i="2"/>
  <c r="G351" i="2"/>
  <c r="F351" i="2"/>
  <c r="E350" i="2"/>
  <c r="F350" i="2" s="1"/>
  <c r="D350" i="2"/>
  <c r="C350" i="2"/>
  <c r="G350" i="2" s="1"/>
  <c r="G349" i="2"/>
  <c r="F349" i="2"/>
  <c r="G348" i="2"/>
  <c r="F348" i="2"/>
  <c r="G347" i="2"/>
  <c r="F347" i="2"/>
  <c r="G346" i="2"/>
  <c r="F346" i="2"/>
  <c r="G345" i="2"/>
  <c r="F345" i="2"/>
  <c r="G344" i="2"/>
  <c r="F344" i="2"/>
  <c r="G343" i="2"/>
  <c r="F343" i="2"/>
  <c r="G342" i="2"/>
  <c r="F342" i="2"/>
  <c r="G341" i="2"/>
  <c r="F341" i="2"/>
  <c r="G340" i="2"/>
  <c r="F340" i="2"/>
  <c r="G339" i="2"/>
  <c r="F339" i="2"/>
  <c r="G338" i="2"/>
  <c r="F338" i="2"/>
  <c r="G337" i="2"/>
  <c r="F337" i="2"/>
  <c r="E336" i="2"/>
  <c r="D336" i="2"/>
  <c r="C336" i="2"/>
  <c r="G335" i="2"/>
  <c r="F335" i="2"/>
  <c r="G334" i="2"/>
  <c r="F334" i="2"/>
  <c r="G333" i="2"/>
  <c r="F333" i="2"/>
  <c r="G332" i="2"/>
  <c r="F332" i="2"/>
  <c r="G331" i="2"/>
  <c r="F331" i="2"/>
  <c r="G330" i="2"/>
  <c r="F330" i="2"/>
  <c r="G329" i="2"/>
  <c r="F329" i="2"/>
  <c r="G328" i="2"/>
  <c r="F328" i="2"/>
  <c r="E327" i="2"/>
  <c r="D327" i="2"/>
  <c r="C327" i="2"/>
  <c r="G326" i="2"/>
  <c r="F326" i="2"/>
  <c r="G325" i="2"/>
  <c r="F325" i="2"/>
  <c r="G324" i="2"/>
  <c r="F324" i="2"/>
  <c r="G323" i="2"/>
  <c r="F323" i="2"/>
  <c r="G322" i="2"/>
  <c r="F322" i="2"/>
  <c r="G321" i="2"/>
  <c r="F321" i="2"/>
  <c r="G320" i="2"/>
  <c r="F320" i="2"/>
  <c r="E319" i="2"/>
  <c r="F319" i="2" s="1"/>
  <c r="D319" i="2"/>
  <c r="C319" i="2"/>
  <c r="G318" i="2"/>
  <c r="F318" i="2"/>
  <c r="G317" i="2"/>
  <c r="F317" i="2"/>
  <c r="G316" i="2"/>
  <c r="F316" i="2"/>
  <c r="G315" i="2"/>
  <c r="F315" i="2"/>
  <c r="G314" i="2"/>
  <c r="F314" i="2"/>
  <c r="G313" i="2"/>
  <c r="F313" i="2"/>
  <c r="E312" i="2"/>
  <c r="D312" i="2"/>
  <c r="C312" i="2"/>
  <c r="G311" i="2"/>
  <c r="F311" i="2"/>
  <c r="G310" i="2"/>
  <c r="F310" i="2"/>
  <c r="G309" i="2"/>
  <c r="F309" i="2"/>
  <c r="G308" i="2"/>
  <c r="F308" i="2"/>
  <c r="G307" i="2"/>
  <c r="F307" i="2"/>
  <c r="G306" i="2"/>
  <c r="F306" i="2"/>
  <c r="G305" i="2"/>
  <c r="F305" i="2"/>
  <c r="G304" i="2"/>
  <c r="F304" i="2"/>
  <c r="G303" i="2"/>
  <c r="F303" i="2"/>
  <c r="G302" i="2"/>
  <c r="F302" i="2"/>
  <c r="E301" i="2"/>
  <c r="D301" i="2"/>
  <c r="C301" i="2"/>
  <c r="G300" i="2"/>
  <c r="F300" i="2"/>
  <c r="G299" i="2"/>
  <c r="F299" i="2"/>
  <c r="E298" i="2"/>
  <c r="G298" i="2" s="1"/>
  <c r="D298" i="2"/>
  <c r="D297" i="2" s="1"/>
  <c r="C298" i="2"/>
  <c r="G296" i="2"/>
  <c r="F296" i="2"/>
  <c r="E295" i="2"/>
  <c r="D295" i="2"/>
  <c r="C295" i="2"/>
  <c r="G294" i="2"/>
  <c r="F294" i="2"/>
  <c r="G293" i="2"/>
  <c r="F293" i="2"/>
  <c r="G292" i="2"/>
  <c r="F292" i="2"/>
  <c r="G291" i="2"/>
  <c r="F291" i="2"/>
  <c r="G290" i="2"/>
  <c r="F290" i="2"/>
  <c r="G289" i="2"/>
  <c r="F289" i="2"/>
  <c r="G288" i="2"/>
  <c r="F288" i="2"/>
  <c r="G287" i="2"/>
  <c r="F287" i="2"/>
  <c r="G286" i="2"/>
  <c r="F286" i="2"/>
  <c r="E285" i="2"/>
  <c r="D285" i="2"/>
  <c r="C285" i="2"/>
  <c r="G284" i="2"/>
  <c r="F284" i="2"/>
  <c r="E283" i="2"/>
  <c r="F283" i="2" s="1"/>
  <c r="D283" i="2"/>
  <c r="C283" i="2"/>
  <c r="G282" i="2"/>
  <c r="F282" i="2"/>
  <c r="G281" i="2"/>
  <c r="F281" i="2"/>
  <c r="E281" i="2"/>
  <c r="D281" i="2"/>
  <c r="C281" i="2"/>
  <c r="G280" i="2"/>
  <c r="F280" i="2"/>
  <c r="E279" i="2"/>
  <c r="D279" i="2"/>
  <c r="C279" i="2"/>
  <c r="G277" i="2"/>
  <c r="F277" i="2"/>
  <c r="E276" i="2"/>
  <c r="G276" i="2" s="1"/>
  <c r="D276" i="2"/>
  <c r="C276" i="2"/>
  <c r="G275" i="2"/>
  <c r="F275" i="2"/>
  <c r="G274" i="2"/>
  <c r="F274" i="2"/>
  <c r="G273" i="2"/>
  <c r="F273" i="2"/>
  <c r="G272" i="2"/>
  <c r="F272" i="2"/>
  <c r="G271" i="2"/>
  <c r="F271" i="2"/>
  <c r="E270" i="2"/>
  <c r="D270" i="2"/>
  <c r="C270" i="2"/>
  <c r="G269" i="2"/>
  <c r="F269" i="2"/>
  <c r="G268" i="2"/>
  <c r="F268" i="2"/>
  <c r="G267" i="2"/>
  <c r="F267" i="2"/>
  <c r="G266" i="2"/>
  <c r="F266" i="2"/>
  <c r="E265" i="2"/>
  <c r="F265" i="2" s="1"/>
  <c r="D265" i="2"/>
  <c r="C265" i="2"/>
  <c r="G264" i="2"/>
  <c r="F264" i="2"/>
  <c r="E263" i="2"/>
  <c r="D263" i="2"/>
  <c r="C263" i="2"/>
  <c r="G262" i="2"/>
  <c r="F262" i="2"/>
  <c r="G261" i="2"/>
  <c r="F261" i="2"/>
  <c r="G260" i="2"/>
  <c r="F260" i="2"/>
  <c r="G259" i="2"/>
  <c r="F259" i="2"/>
  <c r="E258" i="2"/>
  <c r="D258" i="2"/>
  <c r="C258" i="2"/>
  <c r="G257" i="2"/>
  <c r="F257" i="2"/>
  <c r="G256" i="2"/>
  <c r="F256" i="2"/>
  <c r="G255" i="2"/>
  <c r="F255" i="2"/>
  <c r="G254" i="2"/>
  <c r="F254" i="2"/>
  <c r="G253" i="2"/>
  <c r="F253" i="2"/>
  <c r="E252" i="2"/>
  <c r="D252" i="2"/>
  <c r="C252" i="2"/>
  <c r="G251" i="2"/>
  <c r="F251" i="2"/>
  <c r="G250" i="2"/>
  <c r="F250" i="2"/>
  <c r="E249" i="2"/>
  <c r="D249" i="2"/>
  <c r="C249" i="2"/>
  <c r="G248" i="2"/>
  <c r="F248" i="2"/>
  <c r="G247" i="2"/>
  <c r="F247" i="2"/>
  <c r="E246" i="2"/>
  <c r="D246" i="2"/>
  <c r="C246" i="2"/>
  <c r="G245" i="2"/>
  <c r="F245" i="2"/>
  <c r="G244" i="2"/>
  <c r="F244" i="2"/>
  <c r="G243" i="2"/>
  <c r="F243" i="2"/>
  <c r="G242" i="2"/>
  <c r="F242" i="2"/>
  <c r="G241" i="2"/>
  <c r="F241" i="2"/>
  <c r="G240" i="2"/>
  <c r="F240" i="2"/>
  <c r="E239" i="2"/>
  <c r="D239" i="2"/>
  <c r="C239" i="2"/>
  <c r="C238" i="2" s="1"/>
  <c r="G237" i="2"/>
  <c r="F237" i="2"/>
  <c r="G236" i="2"/>
  <c r="F236" i="2"/>
  <c r="E235" i="2"/>
  <c r="D235" i="2"/>
  <c r="C235" i="2"/>
  <c r="G232" i="2"/>
  <c r="F232" i="2"/>
  <c r="G231" i="2"/>
  <c r="F231" i="2"/>
  <c r="G230" i="2"/>
  <c r="F230" i="2"/>
  <c r="G229" i="2"/>
  <c r="F229" i="2"/>
  <c r="G228" i="2"/>
  <c r="F228" i="2"/>
  <c r="G227" i="2"/>
  <c r="F227" i="2"/>
  <c r="G226" i="2"/>
  <c r="F226" i="2"/>
  <c r="G225" i="2"/>
  <c r="F225" i="2"/>
  <c r="G224" i="2"/>
  <c r="F224" i="2"/>
  <c r="G223" i="2"/>
  <c r="F223" i="2"/>
  <c r="G222" i="2"/>
  <c r="F222" i="2"/>
  <c r="G221" i="2"/>
  <c r="F221" i="2"/>
  <c r="G220" i="2"/>
  <c r="F220" i="2"/>
  <c r="G219" i="2"/>
  <c r="F219" i="2"/>
  <c r="E218" i="2"/>
  <c r="D218" i="2"/>
  <c r="C218" i="2"/>
  <c r="G217" i="2"/>
  <c r="F217" i="2"/>
  <c r="G216" i="2"/>
  <c r="F216" i="2"/>
  <c r="G215" i="2"/>
  <c r="F215" i="2"/>
  <c r="G214" i="2"/>
  <c r="F214" i="2"/>
  <c r="G213" i="2"/>
  <c r="F213" i="2"/>
  <c r="G212" i="2"/>
  <c r="F212" i="2"/>
  <c r="E211" i="2"/>
  <c r="D211" i="2"/>
  <c r="C211" i="2"/>
  <c r="G210" i="2"/>
  <c r="F210" i="2"/>
  <c r="G209" i="2"/>
  <c r="F209" i="2"/>
  <c r="G208" i="2"/>
  <c r="F208" i="2"/>
  <c r="G207" i="2"/>
  <c r="F207" i="2"/>
  <c r="G206" i="2"/>
  <c r="F206" i="2"/>
  <c r="E205" i="2"/>
  <c r="G205" i="2" s="1"/>
  <c r="D205" i="2"/>
  <c r="C205" i="2"/>
  <c r="G204" i="2"/>
  <c r="F204" i="2"/>
  <c r="G203" i="2"/>
  <c r="F203" i="2"/>
  <c r="G202" i="2"/>
  <c r="F202" i="2"/>
  <c r="G201" i="2"/>
  <c r="F201" i="2"/>
  <c r="G200" i="2"/>
  <c r="F200" i="2"/>
  <c r="E199" i="2"/>
  <c r="D199" i="2"/>
  <c r="C199" i="2"/>
  <c r="G198" i="2"/>
  <c r="F198" i="2"/>
  <c r="G197" i="2"/>
  <c r="F197" i="2"/>
  <c r="G196" i="2"/>
  <c r="F196" i="2"/>
  <c r="G195" i="2"/>
  <c r="F195" i="2"/>
  <c r="G194" i="2"/>
  <c r="F194" i="2"/>
  <c r="G193" i="2"/>
  <c r="F193" i="2"/>
  <c r="G192" i="2"/>
  <c r="F192" i="2"/>
  <c r="E191" i="2"/>
  <c r="D191" i="2"/>
  <c r="C191" i="2"/>
  <c r="G190" i="2"/>
  <c r="F190" i="2"/>
  <c r="G189" i="2"/>
  <c r="F189" i="2"/>
  <c r="G188" i="2"/>
  <c r="F188" i="2"/>
  <c r="G187" i="2"/>
  <c r="F187" i="2"/>
  <c r="G186" i="2"/>
  <c r="F186" i="2"/>
  <c r="G185" i="2"/>
  <c r="F185" i="2"/>
  <c r="E184" i="2"/>
  <c r="F184" i="2" s="1"/>
  <c r="D184" i="2"/>
  <c r="C184" i="2"/>
  <c r="G184" i="2" s="1"/>
  <c r="G183" i="2"/>
  <c r="F183" i="2"/>
  <c r="G182" i="2"/>
  <c r="F182" i="2"/>
  <c r="G181" i="2"/>
  <c r="F181" i="2"/>
  <c r="G180" i="2"/>
  <c r="F180" i="2"/>
  <c r="G179" i="2"/>
  <c r="F179" i="2"/>
  <c r="G178" i="2"/>
  <c r="F178" i="2"/>
  <c r="E177" i="2"/>
  <c r="D177" i="2"/>
  <c r="C177" i="2"/>
  <c r="G176" i="2"/>
  <c r="F176" i="2"/>
  <c r="G175" i="2"/>
  <c r="F175" i="2"/>
  <c r="G174" i="2"/>
  <c r="F174" i="2"/>
  <c r="G173" i="2"/>
  <c r="F173" i="2"/>
  <c r="G172" i="2"/>
  <c r="F172" i="2"/>
  <c r="G171" i="2"/>
  <c r="F171" i="2"/>
  <c r="E170" i="2"/>
  <c r="D170" i="2"/>
  <c r="C170" i="2"/>
  <c r="G170" i="2" s="1"/>
  <c r="G169" i="2"/>
  <c r="F169" i="2"/>
  <c r="G168" i="2"/>
  <c r="F168" i="2"/>
  <c r="G167" i="2"/>
  <c r="F167" i="2"/>
  <c r="G166" i="2"/>
  <c r="F166" i="2"/>
  <c r="G165" i="2"/>
  <c r="F165" i="2"/>
  <c r="G164" i="2"/>
  <c r="F164" i="2"/>
  <c r="E163" i="2"/>
  <c r="G163" i="2" s="1"/>
  <c r="D163" i="2"/>
  <c r="C163" i="2"/>
  <c r="G162" i="2"/>
  <c r="F162" i="2"/>
  <c r="G161" i="2"/>
  <c r="F161" i="2"/>
  <c r="G160" i="2"/>
  <c r="F160" i="2"/>
  <c r="G159" i="2"/>
  <c r="F159" i="2"/>
  <c r="G158" i="2"/>
  <c r="F158" i="2"/>
  <c r="G157" i="2"/>
  <c r="F157" i="2"/>
  <c r="G156" i="2"/>
  <c r="E156" i="2"/>
  <c r="F156" i="2" s="1"/>
  <c r="D156" i="2"/>
  <c r="C156" i="2"/>
  <c r="G155" i="2"/>
  <c r="F155" i="2"/>
  <c r="G154" i="2"/>
  <c r="F154" i="2"/>
  <c r="G153" i="2"/>
  <c r="F153" i="2"/>
  <c r="G152" i="2"/>
  <c r="F152" i="2"/>
  <c r="G151" i="2"/>
  <c r="F151" i="2"/>
  <c r="G150" i="2"/>
  <c r="E150" i="2"/>
  <c r="D150" i="2"/>
  <c r="C150" i="2"/>
  <c r="F150" i="2" s="1"/>
  <c r="G149" i="2"/>
  <c r="F149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E142" i="2"/>
  <c r="G142" i="2" s="1"/>
  <c r="D142" i="2"/>
  <c r="C142" i="2"/>
  <c r="G141" i="2"/>
  <c r="F141" i="2"/>
  <c r="G140" i="2"/>
  <c r="F140" i="2"/>
  <c r="G139" i="2"/>
  <c r="F139" i="2"/>
  <c r="G138" i="2"/>
  <c r="F138" i="2"/>
  <c r="G137" i="2"/>
  <c r="F137" i="2"/>
  <c r="G136" i="2"/>
  <c r="F136" i="2"/>
  <c r="E135" i="2"/>
  <c r="D135" i="2"/>
  <c r="C135" i="2"/>
  <c r="F135" i="2" s="1"/>
  <c r="G134" i="2"/>
  <c r="F134" i="2"/>
  <c r="G133" i="2"/>
  <c r="F133" i="2"/>
  <c r="G132" i="2"/>
  <c r="F132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G123" i="2"/>
  <c r="F123" i="2"/>
  <c r="E123" i="2"/>
  <c r="D123" i="2"/>
  <c r="C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E112" i="2"/>
  <c r="G112" i="2" s="1"/>
  <c r="D112" i="2"/>
  <c r="C112" i="2"/>
  <c r="G111" i="2"/>
  <c r="F111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E103" i="2"/>
  <c r="D103" i="2"/>
  <c r="C103" i="2"/>
  <c r="G103" i="2" s="1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E90" i="2"/>
  <c r="D90" i="2"/>
  <c r="C90" i="2"/>
  <c r="G89" i="2"/>
  <c r="F89" i="2"/>
  <c r="G88" i="2"/>
  <c r="F88" i="2"/>
  <c r="G87" i="2"/>
  <c r="F87" i="2"/>
  <c r="G86" i="2"/>
  <c r="F86" i="2"/>
  <c r="G85" i="2"/>
  <c r="F85" i="2"/>
  <c r="G84" i="2"/>
  <c r="F84" i="2"/>
  <c r="G83" i="2"/>
  <c r="F83" i="2"/>
  <c r="G82" i="2"/>
  <c r="F82" i="2"/>
  <c r="E81" i="2"/>
  <c r="G81" i="2" s="1"/>
  <c r="D81" i="2"/>
  <c r="C81" i="2"/>
  <c r="G80" i="2"/>
  <c r="F80" i="2"/>
  <c r="G79" i="2"/>
  <c r="F79" i="2"/>
  <c r="G78" i="2"/>
  <c r="F78" i="2"/>
  <c r="G77" i="2"/>
  <c r="F77" i="2"/>
  <c r="G76" i="2"/>
  <c r="F76" i="2"/>
  <c r="G75" i="2"/>
  <c r="F75" i="2"/>
  <c r="G74" i="2"/>
  <c r="F74" i="2"/>
  <c r="E73" i="2"/>
  <c r="D73" i="2"/>
  <c r="C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E62" i="2"/>
  <c r="D62" i="2"/>
  <c r="C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E51" i="2"/>
  <c r="D51" i="2"/>
  <c r="C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E40" i="2"/>
  <c r="D40" i="2"/>
  <c r="C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E29" i="2"/>
  <c r="D29" i="2"/>
  <c r="C29" i="2"/>
  <c r="G28" i="2"/>
  <c r="G27" i="2"/>
  <c r="G26" i="2"/>
  <c r="G25" i="2"/>
  <c r="G24" i="2"/>
  <c r="G23" i="2"/>
  <c r="G22" i="2"/>
  <c r="G21" i="2"/>
  <c r="E20" i="2"/>
  <c r="G20" i="2" s="1"/>
  <c r="D20" i="2"/>
  <c r="C20" i="2"/>
  <c r="G19" i="2"/>
  <c r="F19" i="2"/>
  <c r="G18" i="2"/>
  <c r="G17" i="2"/>
  <c r="G16" i="2"/>
  <c r="G15" i="2"/>
  <c r="G14" i="2"/>
  <c r="G13" i="2"/>
  <c r="G12" i="2"/>
  <c r="G11" i="2"/>
  <c r="G10" i="2"/>
  <c r="G9" i="2"/>
  <c r="E8" i="2"/>
  <c r="D8" i="2"/>
  <c r="C8" i="2"/>
  <c r="F77" i="1"/>
  <c r="E77" i="1"/>
  <c r="D76" i="1"/>
  <c r="F76" i="1" s="1"/>
  <c r="C76" i="1"/>
  <c r="E76" i="1" s="1"/>
  <c r="F75" i="1"/>
  <c r="E75" i="1"/>
  <c r="F74" i="1"/>
  <c r="E74" i="1"/>
  <c r="D73" i="1"/>
  <c r="F73" i="1" s="1"/>
  <c r="C73" i="1"/>
  <c r="C72" i="1" s="1"/>
  <c r="F71" i="1"/>
  <c r="E71" i="1"/>
  <c r="D70" i="1"/>
  <c r="F70" i="1" s="1"/>
  <c r="C70" i="1"/>
  <c r="E70" i="1" s="1"/>
  <c r="F69" i="1"/>
  <c r="E69" i="1"/>
  <c r="D68" i="1"/>
  <c r="F68" i="1" s="1"/>
  <c r="C68" i="1"/>
  <c r="E68" i="1" s="1"/>
  <c r="E66" i="1"/>
  <c r="E65" i="1"/>
  <c r="E64" i="1"/>
  <c r="E63" i="1"/>
  <c r="E62" i="1"/>
  <c r="E61" i="1"/>
  <c r="D60" i="1"/>
  <c r="C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D37" i="1"/>
  <c r="E37" i="1" s="1"/>
  <c r="C37" i="1"/>
  <c r="F36" i="1"/>
  <c r="E36" i="1"/>
  <c r="F35" i="1"/>
  <c r="F34" i="1"/>
  <c r="F33" i="1"/>
  <c r="F32" i="1"/>
  <c r="E31" i="1"/>
  <c r="D31" i="1"/>
  <c r="F31" i="1" s="1"/>
  <c r="C31" i="1"/>
  <c r="F29" i="1"/>
  <c r="F28" i="1"/>
  <c r="F27" i="1"/>
  <c r="F26" i="1"/>
  <c r="E26" i="1"/>
  <c r="F25" i="1"/>
  <c r="E25" i="1"/>
  <c r="F24" i="1"/>
  <c r="E24" i="1"/>
  <c r="F23" i="1"/>
  <c r="E23" i="1"/>
  <c r="F22" i="1"/>
  <c r="E22" i="1"/>
  <c r="D21" i="1"/>
  <c r="C21" i="1"/>
  <c r="F20" i="1"/>
  <c r="F19" i="1"/>
  <c r="E19" i="1"/>
  <c r="F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D6" i="1"/>
  <c r="E6" i="1" s="1"/>
  <c r="D67" i="1" l="1"/>
  <c r="F20" i="2"/>
  <c r="G51" i="2"/>
  <c r="F177" i="2"/>
  <c r="G265" i="2"/>
  <c r="G327" i="2"/>
  <c r="F424" i="2"/>
  <c r="G437" i="2"/>
  <c r="F475" i="2"/>
  <c r="G664" i="2"/>
  <c r="G763" i="2"/>
  <c r="G791" i="2"/>
  <c r="G853" i="2"/>
  <c r="G858" i="2"/>
  <c r="F860" i="2"/>
  <c r="F1024" i="2"/>
  <c r="G1050" i="2"/>
  <c r="G1103" i="2"/>
  <c r="F1119" i="2"/>
  <c r="C1122" i="2"/>
  <c r="G1149" i="2"/>
  <c r="E1162" i="2"/>
  <c r="F1354" i="2"/>
  <c r="G31" i="3"/>
  <c r="C10" i="5"/>
  <c r="F35" i="5"/>
  <c r="D51" i="5"/>
  <c r="F54" i="5"/>
  <c r="F65" i="5"/>
  <c r="E19" i="4"/>
  <c r="D19" i="5"/>
  <c r="E52" i="5"/>
  <c r="E65" i="5"/>
  <c r="E76" i="5"/>
  <c r="E73" i="1"/>
  <c r="G263" i="2"/>
  <c r="F298" i="2"/>
  <c r="D439" i="2"/>
  <c r="G470" i="2"/>
  <c r="F486" i="2"/>
  <c r="F540" i="2"/>
  <c r="G724" i="2"/>
  <c r="F742" i="2"/>
  <c r="F758" i="2"/>
  <c r="F760" i="2"/>
  <c r="G798" i="2"/>
  <c r="C841" i="2"/>
  <c r="F955" i="2"/>
  <c r="F969" i="2"/>
  <c r="F1009" i="2"/>
  <c r="G1123" i="2"/>
  <c r="D1229" i="2"/>
  <c r="G1260" i="2"/>
  <c r="G38" i="3"/>
  <c r="D76" i="3"/>
  <c r="D75" i="3" s="1"/>
  <c r="F64" i="5"/>
  <c r="E71" i="5"/>
  <c r="E83" i="5"/>
  <c r="D72" i="1"/>
  <c r="G73" i="2"/>
  <c r="F90" i="2"/>
  <c r="G239" i="2"/>
  <c r="G258" i="2"/>
  <c r="G312" i="2"/>
  <c r="F388" i="2"/>
  <c r="F465" i="2"/>
  <c r="F601" i="2"/>
  <c r="F647" i="2"/>
  <c r="G655" i="2"/>
  <c r="F694" i="2"/>
  <c r="F773" i="2"/>
  <c r="G777" i="2"/>
  <c r="G804" i="2"/>
  <c r="G972" i="2"/>
  <c r="D975" i="2"/>
  <c r="F999" i="2"/>
  <c r="D1102" i="2"/>
  <c r="F1140" i="2"/>
  <c r="F1152" i="2"/>
  <c r="D1162" i="2"/>
  <c r="G1219" i="2"/>
  <c r="G1230" i="2"/>
  <c r="F1347" i="2"/>
  <c r="F70" i="3"/>
  <c r="F20" i="4"/>
  <c r="E40" i="5"/>
  <c r="C75" i="5"/>
  <c r="C67" i="1"/>
  <c r="E7" i="2"/>
  <c r="G135" i="2"/>
  <c r="D278" i="2"/>
  <c r="F378" i="2"/>
  <c r="G412" i="2"/>
  <c r="E439" i="2"/>
  <c r="C439" i="2"/>
  <c r="G496" i="2"/>
  <c r="F520" i="2"/>
  <c r="G531" i="2"/>
  <c r="G689" i="2"/>
  <c r="G694" i="2"/>
  <c r="G712" i="2"/>
  <c r="G786" i="2"/>
  <c r="G807" i="2"/>
  <c r="F839" i="2"/>
  <c r="F855" i="2"/>
  <c r="G999" i="2"/>
  <c r="G1113" i="2"/>
  <c r="F1190" i="2"/>
  <c r="F1208" i="2"/>
  <c r="F1248" i="2"/>
  <c r="F1297" i="2"/>
  <c r="G1337" i="2"/>
  <c r="G1347" i="2"/>
  <c r="F45" i="3"/>
  <c r="E43" i="5"/>
  <c r="C70" i="5"/>
  <c r="D5" i="4"/>
  <c r="D29" i="4" s="1"/>
  <c r="D91" i="5" s="1"/>
  <c r="F19" i="4"/>
  <c r="E20" i="4"/>
  <c r="G58" i="3"/>
  <c r="G52" i="3"/>
  <c r="F42" i="3"/>
  <c r="F38" i="3"/>
  <c r="G23" i="3"/>
  <c r="E6" i="3"/>
  <c r="D30" i="1"/>
  <c r="E60" i="1"/>
  <c r="F20" i="5"/>
  <c r="C5" i="4"/>
  <c r="C29" i="4" s="1"/>
  <c r="E29" i="4" s="1"/>
  <c r="F21" i="1"/>
  <c r="D5" i="1"/>
  <c r="G1119" i="2"/>
  <c r="F972" i="2"/>
  <c r="G955" i="2"/>
  <c r="G916" i="2"/>
  <c r="E841" i="2"/>
  <c r="F841" i="2" s="1"/>
  <c r="E762" i="2"/>
  <c r="E688" i="2"/>
  <c r="F731" i="2"/>
  <c r="F708" i="2"/>
  <c r="F686" i="2"/>
  <c r="F658" i="2"/>
  <c r="F655" i="2"/>
  <c r="G623" i="2"/>
  <c r="G582" i="2"/>
  <c r="G553" i="2"/>
  <c r="E297" i="2"/>
  <c r="G301" i="2"/>
  <c r="E278" i="2"/>
  <c r="G199" i="2"/>
  <c r="F263" i="2"/>
  <c r="F235" i="2"/>
  <c r="F239" i="2"/>
  <c r="G211" i="2"/>
  <c r="D238" i="2"/>
  <c r="G246" i="2"/>
  <c r="G249" i="2"/>
  <c r="G235" i="2"/>
  <c r="G252" i="2"/>
  <c r="G270" i="2"/>
  <c r="G191" i="2"/>
  <c r="F218" i="2"/>
  <c r="F13" i="4"/>
  <c r="E13" i="4"/>
  <c r="F5" i="4"/>
  <c r="F7" i="4"/>
  <c r="E5" i="4"/>
  <c r="E7" i="4"/>
  <c r="D6" i="3"/>
  <c r="F1342" i="2"/>
  <c r="D1329" i="2"/>
  <c r="G1318" i="2"/>
  <c r="F1318" i="2"/>
  <c r="C1272" i="2"/>
  <c r="G1342" i="2"/>
  <c r="G1285" i="2"/>
  <c r="C1334" i="2"/>
  <c r="G1334" i="2" s="1"/>
  <c r="F1291" i="2"/>
  <c r="F1305" i="2"/>
  <c r="G1322" i="2"/>
  <c r="F1337" i="2"/>
  <c r="G1297" i="2"/>
  <c r="G1305" i="2"/>
  <c r="D1207" i="2"/>
  <c r="D688" i="2"/>
  <c r="G439" i="2"/>
  <c r="G82" i="3"/>
  <c r="F82" i="3"/>
  <c r="G76" i="3"/>
  <c r="F76" i="3"/>
  <c r="E75" i="3"/>
  <c r="F73" i="2"/>
  <c r="F40" i="2"/>
  <c r="F51" i="2"/>
  <c r="F81" i="2"/>
  <c r="F142" i="2"/>
  <c r="F199" i="2"/>
  <c r="F211" i="2"/>
  <c r="G218" i="2"/>
  <c r="F249" i="2"/>
  <c r="F258" i="2"/>
  <c r="F276" i="2"/>
  <c r="G283" i="2"/>
  <c r="G295" i="2"/>
  <c r="F312" i="2"/>
  <c r="G319" i="2"/>
  <c r="F327" i="2"/>
  <c r="G336" i="2"/>
  <c r="F370" i="2"/>
  <c r="G388" i="2"/>
  <c r="G400" i="2"/>
  <c r="F416" i="2"/>
  <c r="G430" i="2"/>
  <c r="G465" i="2"/>
  <c r="F470" i="2"/>
  <c r="F482" i="2"/>
  <c r="G486" i="2"/>
  <c r="C495" i="2"/>
  <c r="F512" i="2"/>
  <c r="G540" i="2"/>
  <c r="F548" i="2"/>
  <c r="G601" i="2"/>
  <c r="G615" i="2"/>
  <c r="G652" i="2"/>
  <c r="G675" i="2"/>
  <c r="F689" i="2"/>
  <c r="G738" i="2"/>
  <c r="F749" i="2"/>
  <c r="G760" i="2"/>
  <c r="C762" i="2"/>
  <c r="G762" i="2" s="1"/>
  <c r="F777" i="2"/>
  <c r="F804" i="2"/>
  <c r="F810" i="2"/>
  <c r="G820" i="2"/>
  <c r="F822" i="2"/>
  <c r="G855" i="2"/>
  <c r="F962" i="2"/>
  <c r="G969" i="2"/>
  <c r="G1031" i="2"/>
  <c r="F1113" i="2"/>
  <c r="C1162" i="2"/>
  <c r="G1162" i="2" s="1"/>
  <c r="G1190" i="2"/>
  <c r="G1208" i="2"/>
  <c r="E1229" i="2"/>
  <c r="F1230" i="2"/>
  <c r="F1254" i="2"/>
  <c r="G1291" i="2"/>
  <c r="F1332" i="2"/>
  <c r="G1346" i="2"/>
  <c r="F1348" i="2"/>
  <c r="G1354" i="2"/>
  <c r="F84" i="3"/>
  <c r="G90" i="2"/>
  <c r="G8" i="2"/>
  <c r="F170" i="2"/>
  <c r="G384" i="2"/>
  <c r="F454" i="2"/>
  <c r="G490" i="2"/>
  <c r="G727" i="2"/>
  <c r="F824" i="2"/>
  <c r="G862" i="2"/>
  <c r="D864" i="2"/>
  <c r="G891" i="2"/>
  <c r="G1089" i="2"/>
  <c r="E1207" i="2"/>
  <c r="F1273" i="2"/>
  <c r="F1322" i="2"/>
  <c r="G1330" i="2"/>
  <c r="E83" i="3"/>
  <c r="G84" i="3"/>
  <c r="D1039" i="2"/>
  <c r="G1273" i="2"/>
  <c r="G62" i="2"/>
  <c r="F112" i="2"/>
  <c r="F163" i="2"/>
  <c r="F205" i="2"/>
  <c r="F246" i="2"/>
  <c r="F252" i="2"/>
  <c r="F270" i="2"/>
  <c r="F279" i="2"/>
  <c r="G285" i="2"/>
  <c r="F437" i="2"/>
  <c r="F440" i="2"/>
  <c r="F746" i="2"/>
  <c r="F786" i="2"/>
  <c r="F798" i="2"/>
  <c r="F807" i="2"/>
  <c r="D841" i="2"/>
  <c r="E1102" i="2"/>
  <c r="C1102" i="2"/>
  <c r="E1122" i="2"/>
  <c r="F1219" i="2"/>
  <c r="E238" i="2"/>
  <c r="G279" i="2"/>
  <c r="G420" i="2"/>
  <c r="G440" i="2"/>
  <c r="E552" i="2"/>
  <c r="D1272" i="2"/>
  <c r="E1272" i="2"/>
  <c r="F1272" i="2" s="1"/>
  <c r="C1329" i="2"/>
  <c r="E1353" i="2"/>
  <c r="G638" i="2"/>
  <c r="D495" i="2"/>
  <c r="F496" i="2"/>
  <c r="E495" i="2"/>
  <c r="F495" i="2" s="1"/>
  <c r="G40" i="2"/>
  <c r="D7" i="2"/>
  <c r="G29" i="2"/>
  <c r="F10" i="5"/>
  <c r="E10" i="5"/>
  <c r="E45" i="5"/>
  <c r="F45" i="5"/>
  <c r="E15" i="5"/>
  <c r="E48" i="5"/>
  <c r="C51" i="5"/>
  <c r="F15" i="5"/>
  <c r="E20" i="5"/>
  <c r="F48" i="5"/>
  <c r="E57" i="5"/>
  <c r="C19" i="5"/>
  <c r="F19" i="5" s="1"/>
  <c r="C6" i="5"/>
  <c r="C39" i="5"/>
  <c r="E23" i="4"/>
  <c r="F23" i="4"/>
  <c r="F58" i="3"/>
  <c r="F52" i="3"/>
  <c r="G45" i="3"/>
  <c r="F23" i="3"/>
  <c r="G12" i="3"/>
  <c r="C6" i="3"/>
  <c r="F12" i="3"/>
  <c r="F7" i="3"/>
  <c r="G7" i="3"/>
  <c r="F81" i="3"/>
  <c r="C77" i="3"/>
  <c r="G1348" i="2"/>
  <c r="F1346" i="2"/>
  <c r="G1332" i="2"/>
  <c r="F1326" i="2"/>
  <c r="G1326" i="2"/>
  <c r="E1329" i="2"/>
  <c r="F1330" i="2"/>
  <c r="F1285" i="2"/>
  <c r="C1207" i="2"/>
  <c r="G1096" i="2"/>
  <c r="C1039" i="2"/>
  <c r="F1089" i="2"/>
  <c r="G1036" i="2"/>
  <c r="G1040" i="2"/>
  <c r="G1071" i="2"/>
  <c r="G1082" i="2"/>
  <c r="G1066" i="2"/>
  <c r="F1071" i="2"/>
  <c r="F1050" i="2"/>
  <c r="C975" i="2"/>
  <c r="F1031" i="2"/>
  <c r="F1036" i="2"/>
  <c r="F1066" i="2"/>
  <c r="F1096" i="2"/>
  <c r="E1039" i="2"/>
  <c r="F1040" i="2"/>
  <c r="F1082" i="2"/>
  <c r="E975" i="2"/>
  <c r="F976" i="2"/>
  <c r="G976" i="2"/>
  <c r="C864" i="2"/>
  <c r="F944" i="2"/>
  <c r="F891" i="2"/>
  <c r="F916" i="2"/>
  <c r="F865" i="2"/>
  <c r="G865" i="2"/>
  <c r="E864" i="2"/>
  <c r="F862" i="2"/>
  <c r="F842" i="2"/>
  <c r="G841" i="2"/>
  <c r="G842" i="2"/>
  <c r="G731" i="2"/>
  <c r="C688" i="2"/>
  <c r="G708" i="2"/>
  <c r="G686" i="2"/>
  <c r="F675" i="2"/>
  <c r="G667" i="2"/>
  <c r="F667" i="2"/>
  <c r="G658" i="2"/>
  <c r="F652" i="2"/>
  <c r="D552" i="2"/>
  <c r="F638" i="2"/>
  <c r="G630" i="2"/>
  <c r="F630" i="2"/>
  <c r="F615" i="2"/>
  <c r="F582" i="2"/>
  <c r="G572" i="2"/>
  <c r="F572" i="2"/>
  <c r="C552" i="2"/>
  <c r="F553" i="2"/>
  <c r="F439" i="2"/>
  <c r="F490" i="2"/>
  <c r="F430" i="2"/>
  <c r="D387" i="2"/>
  <c r="G424" i="2"/>
  <c r="E387" i="2"/>
  <c r="F420" i="2"/>
  <c r="F400" i="2"/>
  <c r="F393" i="2"/>
  <c r="C387" i="2"/>
  <c r="G393" i="2"/>
  <c r="F384" i="2"/>
  <c r="F336" i="2"/>
  <c r="F301" i="2"/>
  <c r="C297" i="2"/>
  <c r="F295" i="2"/>
  <c r="F285" i="2"/>
  <c r="C278" i="2"/>
  <c r="F191" i="2"/>
  <c r="G177" i="2"/>
  <c r="F103" i="2"/>
  <c r="F62" i="2"/>
  <c r="F29" i="2"/>
  <c r="C7" i="2"/>
  <c r="F8" i="2"/>
  <c r="C30" i="1"/>
  <c r="E21" i="1"/>
  <c r="C5" i="1"/>
  <c r="F6" i="1"/>
  <c r="F762" i="2" l="1"/>
  <c r="E30" i="1"/>
  <c r="E72" i="1"/>
  <c r="F72" i="1"/>
  <c r="E75" i="5"/>
  <c r="F75" i="5"/>
  <c r="G1102" i="2"/>
  <c r="F70" i="5"/>
  <c r="E70" i="5"/>
  <c r="D5" i="5"/>
  <c r="D90" i="5" s="1"/>
  <c r="D89" i="5" s="1"/>
  <c r="F67" i="1"/>
  <c r="E67" i="1"/>
  <c r="F6" i="3"/>
  <c r="D78" i="1"/>
  <c r="E1359" i="2" s="1"/>
  <c r="E88" i="3" s="1"/>
  <c r="E86" i="3" s="1"/>
  <c r="E85" i="3" s="1"/>
  <c r="F30" i="1"/>
  <c r="F688" i="2"/>
  <c r="F29" i="4"/>
  <c r="C91" i="5"/>
  <c r="E91" i="5" s="1"/>
  <c r="G1272" i="2"/>
  <c r="F1334" i="2"/>
  <c r="G1353" i="2"/>
  <c r="F1353" i="2"/>
  <c r="F1162" i="2"/>
  <c r="F238" i="2"/>
  <c r="G238" i="2"/>
  <c r="G83" i="3"/>
  <c r="F83" i="3"/>
  <c r="F1102" i="2"/>
  <c r="G1122" i="2"/>
  <c r="F1122" i="2"/>
  <c r="G1229" i="2"/>
  <c r="F1229" i="2"/>
  <c r="G495" i="2"/>
  <c r="D6" i="2"/>
  <c r="C5" i="5"/>
  <c r="E19" i="5"/>
  <c r="F39" i="5"/>
  <c r="E39" i="5"/>
  <c r="F6" i="5"/>
  <c r="E6" i="5"/>
  <c r="F51" i="5"/>
  <c r="E51" i="5"/>
  <c r="G6" i="3"/>
  <c r="G77" i="3"/>
  <c r="F77" i="3"/>
  <c r="C75" i="3"/>
  <c r="F1329" i="2"/>
  <c r="G1329" i="2"/>
  <c r="F1207" i="2"/>
  <c r="G1207" i="2"/>
  <c r="G975" i="2"/>
  <c r="G1039" i="2"/>
  <c r="F1039" i="2"/>
  <c r="F975" i="2"/>
  <c r="E6" i="2"/>
  <c r="G864" i="2"/>
  <c r="F864" i="2"/>
  <c r="G688" i="2"/>
  <c r="G552" i="2"/>
  <c r="F552" i="2"/>
  <c r="F387" i="2"/>
  <c r="G387" i="2"/>
  <c r="G297" i="2"/>
  <c r="F297" i="2"/>
  <c r="F278" i="2"/>
  <c r="G278" i="2"/>
  <c r="G7" i="2"/>
  <c r="F7" i="2"/>
  <c r="C6" i="2"/>
  <c r="C78" i="1"/>
  <c r="F5" i="1"/>
  <c r="E5" i="1"/>
  <c r="F91" i="5" l="1"/>
  <c r="E1357" i="2"/>
  <c r="E1356" i="2" s="1"/>
  <c r="F5" i="5"/>
  <c r="E5" i="5"/>
  <c r="C90" i="5"/>
  <c r="C89" i="5" s="1"/>
  <c r="G75" i="3"/>
  <c r="F75" i="3"/>
  <c r="F6" i="2"/>
  <c r="G6" i="2"/>
  <c r="D1359" i="2"/>
  <c r="D1357" i="2" s="1"/>
  <c r="D1356" i="2" s="1"/>
  <c r="C1359" i="2"/>
  <c r="F78" i="1"/>
  <c r="E78" i="1"/>
  <c r="F90" i="5" l="1"/>
  <c r="E90" i="5"/>
  <c r="F89" i="5"/>
  <c r="E89" i="5"/>
  <c r="G1359" i="2"/>
  <c r="F1359" i="2"/>
  <c r="C88" i="3"/>
  <c r="C1357" i="2"/>
  <c r="G1357" i="2" l="1"/>
  <c r="F1357" i="2"/>
  <c r="C1356" i="2"/>
  <c r="G88" i="3"/>
  <c r="F88" i="3"/>
  <c r="D88" i="3"/>
  <c r="D86" i="3" s="1"/>
  <c r="D85" i="3" s="1"/>
  <c r="C86" i="3"/>
  <c r="G1356" i="2" l="1"/>
  <c r="F1356" i="2"/>
  <c r="G86" i="3"/>
  <c r="F86" i="3"/>
  <c r="C85" i="3"/>
  <c r="G85" i="3" l="1"/>
  <c r="F85" i="3"/>
</calcChain>
</file>

<file path=xl/sharedStrings.xml><?xml version="1.0" encoding="utf-8"?>
<sst xmlns="http://schemas.openxmlformats.org/spreadsheetml/2006/main" count="1678" uniqueCount="1305">
  <si>
    <t>附件一</t>
  </si>
  <si>
    <t>附件1-1：</t>
  </si>
  <si>
    <t>单位:万元</t>
  </si>
  <si>
    <t>科目号</t>
  </si>
  <si>
    <t>科目名称</t>
  </si>
  <si>
    <t>年初预算</t>
  </si>
  <si>
    <t>本年实绩</t>
  </si>
  <si>
    <t>为年初预算%</t>
  </si>
  <si>
    <t>实绩比人大预算按时间进度超短额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</si>
  <si>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</si>
  <si>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</si>
  <si>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</si>
  <si>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</si>
  <si>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</si>
  <si>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</si>
  <si>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</si>
  <si>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</si>
  <si>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</si>
  <si>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</si>
  <si>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</si>
  <si>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</si>
  <si>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</si>
  <si>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</si>
  <si>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</si>
  <si>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</si>
  <si>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</si>
  <si>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</si>
  <si>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</si>
  <si>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</si>
  <si>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</si>
  <si>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</si>
  <si>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</si>
  <si>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</si>
  <si>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</si>
  <si>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二、转移性收入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</si>
  <si>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</si>
  <si>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</si>
  <si>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</si>
  <si>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</si>
  <si>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</si>
  <si>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</si>
  <si>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</si>
  <si>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</si>
  <si>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</si>
  <si>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</si>
  <si>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</si>
  <si>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</si>
  <si>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</si>
  <si>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</si>
  <si>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</si>
  <si>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</si>
  <si>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</si>
  <si>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</si>
  <si>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</si>
  <si>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</si>
  <si>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</si>
  <si>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</si>
  <si>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</si>
  <si>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</si>
  <si>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</si>
  <si>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</si>
  <si>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</si>
  <si>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</si>
  <si>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</si>
  <si>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生态转移支付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</si>
  <si>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</si>
  <si>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</si>
  <si>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</si>
  <si>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</si>
  <si>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</si>
  <si>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</si>
  <si>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</si>
  <si>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</si>
  <si>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</si>
  <si>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</si>
  <si>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</si>
  <si>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</si>
  <si>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</si>
  <si>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</si>
  <si>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</si>
  <si>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family val="3"/>
        <charset val="134"/>
        <scheme val="minor"/>
      </rPr>
      <t>附件1-2</t>
    </r>
    <r>
      <rPr>
        <sz val="12"/>
        <rFont val="宋体"/>
        <family val="3"/>
        <charset val="134"/>
      </rPr>
      <t>：</t>
    </r>
  </si>
  <si>
    <t>（功能分类支出）</t>
  </si>
  <si>
    <t>调整后预算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</si>
  <si>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</si>
  <si>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</si>
  <si>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</si>
  <si>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</si>
  <si>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</si>
  <si>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</si>
  <si>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</si>
  <si>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</si>
  <si>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</si>
  <si>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</si>
  <si>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</si>
  <si>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</si>
  <si>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</si>
  <si>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</si>
  <si>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</si>
  <si>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</si>
  <si>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</si>
  <si>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</si>
  <si>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</si>
  <si>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</si>
  <si>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</si>
  <si>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</si>
  <si>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</si>
  <si>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</si>
  <si>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</si>
  <si>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</si>
  <si>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</si>
  <si>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</si>
  <si>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</si>
  <si>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</si>
  <si>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</si>
  <si>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</si>
  <si>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</si>
  <si>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</si>
  <si>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</si>
  <si>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</si>
  <si>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</si>
  <si>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</si>
  <si>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</si>
  <si>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</si>
  <si>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</si>
  <si>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</si>
  <si>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</si>
  <si>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</si>
  <si>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</si>
  <si>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</si>
  <si>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</si>
  <si>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</si>
  <si>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</si>
  <si>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</si>
  <si>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</si>
  <si>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</si>
  <si>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</si>
  <si>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</si>
  <si>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</si>
  <si>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</si>
  <si>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</si>
  <si>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</si>
  <si>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</si>
  <si>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</si>
  <si>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</si>
  <si>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</si>
  <si>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</si>
  <si>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</si>
  <si>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</si>
  <si>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</si>
  <si>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</si>
  <si>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</si>
  <si>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</si>
  <si>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</si>
  <si>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</si>
  <si>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</si>
  <si>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</si>
  <si>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</si>
  <si>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</si>
  <si>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</si>
  <si>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</si>
  <si>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</si>
  <si>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</si>
  <si>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</si>
  <si>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</si>
  <si>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</si>
  <si>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</si>
  <si>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</si>
  <si>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</si>
  <si>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</si>
  <si>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</si>
  <si>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</si>
  <si>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</si>
  <si>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</si>
  <si>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</si>
  <si>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</si>
  <si>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</si>
  <si>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</si>
  <si>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</si>
  <si>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</si>
  <si>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</si>
  <si>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</si>
  <si>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</si>
  <si>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</si>
  <si>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</si>
  <si>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</si>
  <si>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</si>
  <si>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</si>
  <si>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</si>
  <si>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</si>
  <si>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</si>
  <si>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</si>
  <si>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</si>
  <si>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</si>
  <si>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</si>
  <si>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</si>
  <si>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</si>
  <si>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</si>
  <si>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</si>
  <si>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</si>
  <si>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</si>
  <si>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</si>
  <si>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</si>
  <si>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</si>
  <si>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</si>
  <si>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</si>
  <si>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</si>
  <si>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</si>
  <si>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</si>
  <si>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</si>
  <si>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</si>
  <si>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</si>
  <si>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</si>
  <si>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</si>
  <si>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</si>
  <si>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</si>
  <si>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</si>
  <si>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</si>
  <si>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</si>
  <si>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</si>
  <si>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</si>
  <si>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</si>
  <si>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</si>
  <si>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</si>
  <si>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</si>
  <si>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</si>
  <si>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</si>
  <si>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</si>
  <si>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</si>
  <si>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</si>
  <si>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</si>
  <si>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</si>
  <si>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</si>
  <si>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</si>
  <si>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</si>
  <si>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</si>
  <si>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</si>
  <si>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</si>
  <si>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</si>
  <si>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</si>
  <si>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</si>
  <si>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</si>
  <si>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</si>
  <si>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</si>
  <si>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</si>
  <si>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</si>
  <si>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</si>
  <si>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</si>
  <si>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</si>
  <si>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</si>
  <si>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</si>
  <si>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</si>
  <si>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</si>
  <si>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</si>
  <si>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</si>
  <si>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</si>
  <si>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</si>
  <si>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</si>
  <si>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</si>
  <si>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</si>
  <si>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</si>
  <si>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</si>
  <si>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</si>
  <si>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</si>
  <si>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</si>
  <si>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</si>
  <si>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</si>
  <si>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</si>
  <si>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</si>
  <si>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</si>
  <si>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</si>
  <si>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</si>
  <si>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</si>
  <si>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</si>
  <si>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</si>
  <si>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</si>
  <si>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</si>
  <si>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</si>
  <si>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</si>
  <si>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</si>
  <si>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</si>
  <si>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</si>
  <si>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</si>
  <si>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</si>
  <si>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</si>
  <si>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</si>
  <si>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</si>
  <si>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</si>
  <si>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</si>
  <si>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</si>
  <si>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</si>
  <si>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</si>
  <si>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</si>
  <si>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</si>
  <si>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</si>
  <si>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</si>
  <si>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</si>
  <si>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</si>
  <si>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</si>
  <si>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</si>
  <si>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</si>
  <si>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</si>
  <si>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</si>
  <si>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</si>
  <si>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</si>
  <si>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</si>
  <si>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</si>
  <si>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</si>
  <si>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</si>
  <si>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</si>
  <si>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</si>
  <si>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</si>
  <si>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</si>
  <si>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</si>
  <si>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</si>
  <si>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</si>
  <si>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</si>
  <si>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</si>
  <si>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</si>
  <si>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</si>
  <si>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</si>
  <si>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</si>
  <si>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</si>
  <si>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</si>
  <si>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</si>
  <si>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</si>
  <si>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</si>
  <si>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</si>
  <si>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</si>
  <si>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</si>
  <si>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</si>
  <si>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</si>
  <si>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</si>
  <si>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</si>
  <si>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</si>
  <si>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</si>
  <si>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</si>
  <si>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</si>
  <si>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</si>
  <si>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</si>
  <si>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</si>
  <si>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</si>
  <si>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</si>
  <si>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</si>
  <si>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</si>
  <si>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</si>
  <si>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</si>
  <si>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</si>
  <si>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</si>
  <si>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</si>
  <si>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</si>
  <si>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</si>
  <si>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</si>
  <si>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</si>
  <si>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</si>
  <si>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</si>
  <si>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</si>
  <si>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</si>
  <si>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</si>
  <si>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</si>
  <si>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</si>
  <si>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</si>
  <si>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</si>
  <si>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</si>
  <si>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</si>
  <si>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</si>
  <si>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</si>
  <si>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</si>
  <si>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</si>
  <si>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</si>
  <si>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</si>
  <si>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</si>
  <si>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</si>
  <si>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</si>
  <si>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</si>
  <si>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</si>
  <si>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</si>
  <si>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</si>
  <si>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</si>
  <si>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</si>
  <si>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</si>
  <si>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</si>
  <si>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</si>
  <si>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</si>
  <si>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</si>
  <si>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</si>
  <si>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</si>
  <si>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</si>
  <si>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</si>
  <si>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</si>
  <si>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</si>
  <si>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</si>
  <si>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</si>
  <si>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</si>
  <si>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</si>
  <si>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</si>
  <si>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</si>
  <si>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</si>
  <si>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</si>
  <si>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</si>
  <si>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</si>
  <si>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</si>
  <si>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</si>
  <si>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</si>
  <si>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</si>
  <si>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</si>
  <si>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</si>
  <si>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</si>
  <si>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</si>
  <si>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</si>
  <si>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</si>
  <si>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</si>
  <si>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</si>
  <si>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</si>
  <si>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</si>
  <si>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</si>
  <si>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</si>
  <si>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</si>
  <si>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</si>
  <si>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</si>
  <si>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</si>
  <si>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</si>
  <si>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</si>
  <si>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</si>
  <si>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</si>
  <si>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</si>
  <si>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</si>
  <si>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</si>
  <si>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</si>
  <si>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</si>
  <si>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</si>
  <si>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</si>
  <si>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</si>
  <si>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</si>
  <si>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</si>
  <si>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</si>
  <si>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</si>
  <si>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</si>
  <si>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</si>
  <si>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</si>
  <si>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</si>
  <si>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</si>
  <si>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</si>
  <si>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</si>
  <si>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</si>
  <si>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</si>
  <si>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</si>
  <si>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</si>
  <si>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</si>
  <si>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</si>
  <si>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</si>
  <si>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</si>
  <si>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</si>
  <si>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</si>
  <si>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</si>
  <si>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</si>
  <si>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</si>
  <si>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</si>
  <si>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</si>
  <si>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</si>
  <si>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</si>
  <si>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</si>
  <si>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</si>
  <si>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</si>
  <si>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</si>
  <si>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</si>
  <si>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</si>
  <si>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</si>
  <si>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</si>
  <si>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</si>
  <si>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</si>
  <si>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</si>
  <si>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</si>
  <si>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</si>
  <si>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</si>
  <si>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</si>
  <si>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</si>
  <si>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</si>
  <si>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</si>
  <si>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</si>
  <si>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</si>
  <si>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</si>
  <si>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</si>
  <si>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</si>
  <si>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</si>
  <si>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</si>
  <si>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</si>
  <si>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</si>
  <si>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</si>
  <si>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</si>
  <si>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</si>
  <si>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</si>
  <si>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</si>
  <si>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</si>
  <si>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</si>
  <si>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</si>
  <si>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</si>
  <si>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</si>
  <si>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</si>
  <si>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</si>
  <si>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</si>
  <si>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</si>
  <si>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</si>
  <si>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</si>
  <si>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</si>
  <si>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</si>
  <si>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</si>
  <si>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</si>
  <si>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</si>
  <si>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</si>
  <si>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</si>
  <si>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</si>
  <si>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</si>
  <si>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</si>
  <si>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</si>
  <si>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</si>
  <si>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</si>
  <si>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</si>
  <si>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</si>
  <si>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</si>
  <si>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</si>
  <si>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</si>
  <si>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</si>
  <si>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</si>
  <si>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</si>
  <si>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</si>
  <si>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</si>
  <si>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</si>
  <si>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</si>
  <si>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</si>
  <si>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</si>
  <si>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</si>
  <si>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</si>
  <si>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</si>
  <si>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</si>
  <si>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</si>
  <si>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</si>
  <si>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</si>
  <si>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</si>
  <si>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</si>
  <si>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</si>
  <si>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</si>
  <si>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</si>
  <si>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</si>
  <si>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</si>
  <si>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</si>
  <si>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</si>
  <si>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</si>
  <si>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</si>
  <si>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</si>
  <si>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</si>
  <si>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</si>
  <si>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</si>
  <si>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</si>
  <si>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</si>
  <si>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</si>
  <si>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</si>
  <si>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</si>
  <si>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</si>
  <si>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</si>
  <si>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</si>
  <si>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</si>
  <si>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</si>
  <si>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</si>
  <si>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</si>
  <si>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</si>
  <si>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</si>
  <si>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</si>
  <si>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</si>
  <si>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</si>
  <si>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</si>
  <si>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</si>
  <si>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</si>
  <si>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</si>
  <si>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</si>
  <si>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</si>
  <si>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</si>
  <si>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</si>
  <si>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</si>
  <si>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</si>
  <si>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</si>
  <si>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</si>
  <si>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</si>
  <si>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</si>
  <si>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</si>
  <si>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</si>
  <si>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</si>
  <si>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</si>
  <si>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</si>
  <si>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</si>
  <si>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</si>
  <si>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</si>
  <si>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</si>
  <si>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</si>
  <si>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</si>
  <si>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</si>
  <si>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</si>
  <si>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</si>
  <si>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</si>
  <si>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</si>
  <si>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</si>
  <si>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</si>
  <si>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</si>
  <si>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</si>
  <si>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</si>
  <si>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</si>
  <si>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</si>
  <si>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</si>
  <si>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</si>
  <si>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</si>
  <si>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</si>
  <si>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</si>
  <si>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</si>
  <si>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</si>
  <si>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</si>
  <si>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</si>
  <si>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</si>
  <si>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</si>
  <si>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</si>
  <si>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</si>
  <si>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</si>
  <si>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</si>
  <si>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</si>
  <si>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</si>
  <si>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</si>
  <si>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</si>
  <si>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</si>
  <si>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</si>
  <si>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</si>
  <si>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</si>
  <si>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</si>
  <si>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</si>
  <si>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</si>
  <si>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</si>
  <si>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</si>
  <si>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</si>
  <si>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</si>
  <si>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</si>
  <si>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</si>
  <si>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</si>
  <si>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</si>
  <si>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</si>
  <si>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</si>
  <si>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</si>
  <si>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</si>
  <si>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</si>
  <si>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</si>
  <si>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</si>
  <si>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</si>
  <si>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</si>
  <si>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</si>
  <si>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</si>
  <si>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</si>
  <si>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</si>
  <si>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</si>
  <si>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</si>
  <si>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</si>
  <si>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</si>
  <si>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</si>
  <si>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</si>
  <si>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</si>
  <si>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</si>
  <si>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</si>
  <si>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</si>
  <si>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</si>
  <si>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</si>
  <si>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</si>
  <si>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</si>
  <si>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</si>
  <si>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</si>
  <si>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</si>
  <si>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</si>
  <si>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</si>
  <si>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</si>
  <si>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</si>
  <si>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</si>
  <si>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</si>
  <si>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</si>
  <si>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</si>
  <si>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</si>
  <si>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</si>
  <si>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</si>
  <si>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</si>
  <si>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</si>
  <si>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</si>
  <si>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</si>
  <si>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</si>
  <si>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</si>
  <si>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</si>
  <si>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</si>
  <si>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</si>
  <si>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</si>
  <si>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</si>
  <si>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</si>
  <si>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</si>
  <si>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</si>
  <si>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</si>
  <si>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</si>
  <si>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</si>
  <si>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</si>
  <si>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</si>
  <si>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</si>
  <si>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</si>
  <si>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</si>
  <si>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</si>
  <si>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</si>
  <si>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</si>
  <si>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</si>
  <si>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</si>
  <si>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</si>
  <si>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</si>
  <si>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</si>
  <si>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</si>
  <si>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</si>
  <si>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</si>
  <si>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</si>
  <si>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</si>
  <si>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</si>
  <si>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</si>
  <si>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</si>
  <si>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</si>
  <si>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</si>
  <si>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</si>
  <si>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</si>
  <si>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</si>
  <si>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</si>
  <si>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</si>
  <si>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</si>
  <si>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</si>
  <si>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</si>
  <si>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</si>
  <si>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</si>
  <si>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</si>
  <si>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</si>
  <si>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</si>
  <si>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</si>
  <si>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</si>
  <si>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</si>
  <si>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</si>
  <si>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</si>
  <si>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</si>
  <si>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</si>
  <si>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</si>
  <si>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</si>
  <si>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</si>
  <si>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</si>
  <si>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</si>
  <si>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</si>
  <si>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</si>
  <si>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</si>
  <si>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</si>
  <si>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</si>
  <si>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</si>
  <si>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</si>
  <si>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</si>
  <si>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</si>
  <si>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</si>
  <si>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</si>
  <si>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</si>
  <si>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</si>
  <si>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</si>
  <si>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</si>
  <si>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</si>
  <si>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</si>
  <si>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</si>
  <si>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</si>
  <si>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</si>
  <si>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</si>
  <si>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</si>
  <si>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</si>
  <si>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</si>
  <si>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</si>
  <si>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</si>
  <si>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</si>
  <si>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</si>
  <si>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</si>
  <si>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</si>
  <si>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</si>
  <si>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</si>
  <si>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</si>
  <si>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</si>
  <si>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</si>
  <si>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</si>
  <si>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</si>
  <si>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</si>
  <si>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</si>
  <si>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</si>
  <si>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</si>
  <si>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</si>
  <si>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</si>
  <si>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</si>
  <si>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</si>
  <si>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</si>
  <si>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</si>
  <si>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</si>
  <si>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</si>
  <si>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</si>
  <si>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>巩固脱贫攻坚成果衔接乡村振兴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</si>
  <si>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</si>
  <si>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</si>
  <si>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</si>
  <si>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</si>
  <si>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</si>
  <si>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</si>
  <si>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其他巩固脱贫攻坚成果衔接乡村振兴支出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</si>
  <si>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</si>
  <si>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</si>
  <si>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</si>
  <si>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</si>
  <si>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</si>
  <si>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</si>
  <si>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</si>
  <si>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</si>
  <si>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</si>
  <si>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</si>
  <si>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</si>
  <si>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</si>
  <si>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</si>
  <si>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</si>
  <si>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</si>
  <si>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</si>
  <si>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</si>
  <si>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</si>
  <si>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</si>
  <si>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</si>
  <si>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</si>
  <si>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</si>
  <si>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</si>
  <si>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</si>
  <si>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</si>
  <si>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</si>
  <si>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</si>
  <si>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</si>
  <si>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</si>
  <si>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</si>
  <si>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</si>
  <si>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</si>
  <si>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</si>
  <si>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</si>
  <si>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</si>
  <si>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</si>
  <si>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</si>
  <si>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</si>
  <si>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</si>
  <si>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</si>
  <si>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</si>
  <si>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</si>
  <si>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</si>
  <si>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</si>
  <si>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</si>
  <si>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</si>
  <si>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</si>
  <si>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</si>
  <si>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</si>
  <si>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</si>
  <si>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</si>
  <si>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</si>
  <si>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</si>
  <si>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</si>
  <si>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</si>
  <si>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</si>
  <si>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</si>
  <si>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</si>
  <si>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</si>
  <si>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</si>
  <si>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</si>
  <si>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</si>
  <si>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</si>
  <si>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</si>
  <si>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</si>
  <si>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</si>
  <si>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</si>
  <si>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</si>
  <si>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</si>
  <si>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</si>
  <si>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</si>
  <si>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</si>
  <si>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</si>
  <si>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</si>
  <si>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</si>
  <si>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</si>
  <si>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</si>
  <si>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</si>
  <si>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</si>
  <si>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</si>
  <si>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</si>
  <si>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</si>
  <si>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</si>
  <si>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</si>
  <si>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</si>
  <si>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</si>
  <si>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</si>
  <si>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</si>
  <si>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</si>
  <si>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</si>
  <si>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</si>
  <si>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</si>
  <si>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</si>
  <si>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</si>
  <si>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</si>
  <si>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</si>
  <si>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</si>
  <si>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</si>
  <si>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</si>
  <si>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</si>
  <si>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</si>
  <si>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</si>
  <si>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</si>
  <si>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</si>
  <si>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</si>
  <si>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</si>
  <si>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</si>
  <si>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</si>
  <si>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</si>
  <si>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</si>
  <si>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</si>
  <si>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</si>
  <si>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</si>
  <si>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</si>
  <si>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</si>
  <si>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</si>
  <si>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</si>
  <si>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</si>
  <si>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</si>
  <si>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</si>
  <si>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</si>
  <si>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</si>
  <si>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</si>
  <si>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</si>
  <si>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</si>
  <si>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</si>
  <si>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</si>
  <si>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</si>
  <si>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</si>
  <si>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</si>
  <si>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</si>
  <si>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</si>
  <si>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</si>
  <si>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</si>
  <si>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</si>
  <si>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</si>
  <si>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</si>
  <si>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</si>
  <si>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</si>
  <si>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</si>
  <si>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</si>
  <si>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</si>
  <si>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</si>
  <si>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</si>
  <si>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</si>
  <si>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</si>
  <si>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</si>
  <si>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</si>
  <si>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</si>
  <si>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</si>
  <si>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</si>
  <si>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</si>
  <si>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</si>
  <si>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</si>
  <si>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</si>
  <si>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</si>
  <si>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</si>
  <si>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</si>
  <si>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</si>
  <si>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</si>
  <si>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</si>
  <si>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</si>
  <si>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</si>
  <si>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</si>
  <si>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</si>
  <si>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</si>
  <si>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</si>
  <si>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</si>
  <si>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</si>
  <si>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</si>
  <si>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</si>
  <si>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</si>
  <si>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</si>
  <si>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</si>
  <si>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</si>
  <si>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</si>
  <si>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</si>
  <si>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</si>
  <si>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</si>
  <si>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</si>
  <si>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</si>
  <si>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</si>
  <si>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</si>
  <si>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</si>
  <si>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</si>
  <si>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</si>
  <si>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</si>
  <si>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</si>
  <si>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</si>
  <si>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</si>
  <si>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</si>
  <si>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</si>
  <si>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</si>
  <si>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</si>
  <si>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</si>
  <si>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</si>
  <si>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</si>
  <si>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</si>
  <si>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</si>
  <si>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</si>
  <si>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</si>
  <si>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</si>
  <si>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</si>
  <si>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</si>
  <si>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</si>
  <si>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</si>
  <si>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</si>
  <si>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</si>
  <si>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</si>
  <si>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</si>
  <si>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</si>
  <si>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</si>
  <si>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</si>
  <si>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</si>
  <si>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</si>
  <si>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</si>
  <si>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</si>
  <si>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</si>
  <si>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</si>
  <si>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</si>
  <si>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</si>
  <si>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</si>
  <si>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</si>
  <si>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</si>
  <si>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</si>
  <si>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</si>
  <si>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</si>
  <si>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</si>
  <si>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</si>
  <si>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</si>
  <si>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</si>
  <si>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</si>
  <si>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</si>
  <si>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</si>
  <si>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</si>
  <si>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</si>
  <si>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</si>
  <si>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</si>
  <si>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</si>
  <si>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</si>
  <si>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</si>
  <si>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</si>
  <si>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</si>
  <si>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</si>
  <si>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</si>
  <si>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</si>
  <si>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</si>
  <si>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</si>
  <si>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</si>
  <si>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</si>
  <si>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</si>
  <si>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</si>
  <si>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</si>
  <si>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</si>
  <si>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</si>
  <si>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</si>
  <si>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</si>
  <si>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</si>
  <si>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</si>
  <si>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</si>
  <si>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</si>
  <si>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</si>
  <si>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</si>
  <si>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</si>
  <si>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</si>
  <si>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</si>
  <si>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</si>
  <si>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</si>
  <si>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</si>
  <si>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</si>
  <si>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</si>
  <si>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</si>
  <si>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</si>
  <si>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</si>
  <si>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</si>
  <si>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</si>
  <si>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</si>
  <si>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</si>
  <si>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</si>
  <si>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</si>
  <si>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</si>
  <si>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</si>
  <si>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</si>
  <si>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</si>
  <si>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</si>
  <si>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</si>
  <si>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</si>
  <si>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</si>
  <si>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</si>
  <si>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</si>
  <si>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</si>
  <si>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</si>
  <si>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</si>
  <si>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</si>
  <si>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</si>
  <si>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</si>
  <si>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</si>
  <si>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</si>
  <si>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</si>
  <si>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</si>
  <si>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</si>
  <si>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</si>
  <si>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</si>
  <si>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</si>
  <si>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</si>
  <si>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</si>
  <si>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</si>
  <si>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</si>
  <si>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</si>
  <si>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</si>
  <si>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</si>
  <si>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</si>
  <si>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</si>
  <si>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</si>
  <si>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</si>
  <si>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</si>
  <si>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</si>
  <si>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</si>
  <si>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</si>
  <si>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</si>
  <si>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 xml:space="preserve">        税收征收经费上解</t>
  </si>
  <si>
    <t xml:space="preserve">        上解江门统筹发展资金</t>
  </si>
  <si>
    <t xml:space="preserve">        其他专项上解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</si>
  <si>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</si>
  <si>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</si>
  <si>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</si>
  <si>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</si>
  <si>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</si>
  <si>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</si>
  <si>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</si>
  <si>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附件1-3：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</si>
  <si>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</si>
  <si>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</si>
  <si>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</si>
  <si>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</si>
  <si>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</si>
  <si>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</si>
  <si>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</si>
  <si>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</si>
  <si>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</si>
  <si>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</si>
  <si>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</si>
  <si>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</si>
  <si>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</si>
  <si>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</si>
  <si>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</si>
  <si>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</si>
  <si>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</si>
  <si>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</si>
  <si>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</si>
  <si>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</si>
  <si>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</si>
  <si>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</si>
  <si>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</si>
  <si>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</si>
  <si>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</si>
  <si>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</si>
  <si>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</si>
  <si>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</si>
  <si>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</si>
  <si>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</si>
  <si>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</si>
  <si>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</si>
  <si>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</si>
  <si>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</si>
  <si>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</si>
  <si>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</si>
  <si>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</si>
  <si>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</si>
  <si>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</si>
  <si>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</si>
  <si>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</si>
  <si>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</si>
  <si>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</si>
  <si>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</si>
  <si>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</si>
  <si>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</si>
  <si>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</si>
  <si>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</si>
  <si>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</si>
  <si>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</si>
  <si>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</si>
  <si>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</si>
  <si>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</si>
  <si>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</si>
  <si>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</si>
  <si>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</si>
  <si>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</si>
  <si>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 xml:space="preserve">       上解江门统筹发展资金</t>
  </si>
  <si>
    <t xml:space="preserve">       其他专项上解</t>
  </si>
  <si>
    <t>附件1-4：</t>
  </si>
  <si>
    <t>单位：万元</t>
  </si>
  <si>
    <t>实绩比汇总调整预算按时间进度超短额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</si>
  <si>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</si>
  <si>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</si>
  <si>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</si>
  <si>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</si>
  <si>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</si>
  <si>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</si>
  <si>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</si>
  <si>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</si>
  <si>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</si>
  <si>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</si>
  <si>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</si>
  <si>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</si>
  <si>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</si>
  <si>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</si>
  <si>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二、政府性基金转移收入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</si>
  <si>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</si>
  <si>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</si>
  <si>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</si>
  <si>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</si>
  <si>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</si>
  <si>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</si>
  <si>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</si>
  <si>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</si>
  <si>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</si>
  <si>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附件1-5：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</si>
  <si>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</si>
  <si>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</si>
  <si>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</si>
  <si>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</si>
  <si>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</si>
  <si>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</si>
  <si>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</si>
  <si>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</si>
  <si>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</si>
  <si>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</si>
  <si>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</si>
  <si>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</si>
  <si>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</si>
  <si>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</si>
  <si>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</si>
  <si>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</si>
  <si>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</si>
  <si>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</si>
  <si>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</si>
  <si>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</si>
  <si>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</si>
  <si>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</si>
  <si>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</si>
  <si>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</si>
  <si>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</si>
  <si>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</si>
  <si>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</si>
  <si>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</si>
  <si>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</si>
  <si>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</si>
  <si>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</si>
  <si>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</si>
  <si>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</si>
  <si>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</si>
  <si>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</si>
  <si>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</si>
  <si>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</si>
  <si>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</si>
  <si>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</si>
  <si>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</si>
  <si>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</si>
  <si>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</si>
  <si>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</si>
  <si>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</si>
  <si>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</si>
  <si>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</si>
  <si>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</si>
  <si>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</si>
  <si>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</si>
  <si>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</si>
  <si>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</si>
  <si>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</si>
  <si>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</si>
  <si>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</si>
  <si>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</si>
  <si>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</si>
  <si>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</si>
  <si>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</si>
  <si>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</si>
  <si>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</si>
  <si>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</si>
  <si>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</si>
  <si>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</si>
  <si>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</si>
  <si>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</si>
  <si>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</si>
  <si>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</si>
  <si>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</si>
  <si>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</si>
  <si>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</si>
  <si>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</si>
  <si>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</si>
  <si>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</si>
  <si>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鹤山市雅瑶镇2024年一般公共预算收入执行情况表</t>
    <phoneticPr fontId="26" type="noConversion"/>
  </si>
  <si>
    <t>鹤山市雅瑶镇2024年一般公共预算支出执行情况表</t>
    <phoneticPr fontId="26" type="noConversion"/>
  </si>
  <si>
    <t>其他消防救援事务支出</t>
    <phoneticPr fontId="26" type="noConversion"/>
  </si>
  <si>
    <t>残疾人就业</t>
    <phoneticPr fontId="26" type="noConversion"/>
  </si>
  <si>
    <t>鹤山市雅瑶镇2024年政府性基金预算收入执行情况表</t>
    <phoneticPr fontId="26" type="noConversion"/>
  </si>
  <si>
    <t>信访事务</t>
    <phoneticPr fontId="26" type="noConversion"/>
  </si>
  <si>
    <t>信访业务</t>
    <phoneticPr fontId="26" type="noConversion"/>
  </si>
  <si>
    <t>鹤山市雅瑶镇2024年政府性基金预算支出执行情况表</t>
    <phoneticPr fontId="26" type="noConversion"/>
  </si>
  <si>
    <t>其他税收返还收入</t>
    <phoneticPr fontId="26" type="noConversion"/>
  </si>
  <si>
    <t>2024年财政收支预算执行情况相关表格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</si>
</sst>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_ * #,##0_ ;_ * \-#,##0_ ;_ * &quot;-&quot;??_ ;_ @_ "/>
    <numFmt numFmtId="178" formatCode="#,##0_ "/>
    <numFmt numFmtId="179" formatCode="#,##0.00_);[Red]\(#,##0.00\)"/>
    <numFmt numFmtId="180" formatCode="0.00_ "/>
  </numFmts>
  <fonts count="2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sz val="11.5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黑体"/>
      <family val="3"/>
      <charset val="134"/>
    </font>
    <font>
      <b/>
      <sz val="11"/>
      <color indexed="8"/>
      <name val="宋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8"/>
      <color theme="1"/>
      <name val="方正小标宋_GBK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3" fontId="3" fillId="0" borderId="0" applyFont="0" applyFill="0" applyBorder="0" applyAlignment="0" applyProtection="0"/>
  </cellStyleXfs>
  <cellXfs count="20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3" applyNumberFormat="1" applyFont="1" applyFill="1" applyAlignment="1">
      <alignment horizontal="right" vertical="center"/>
    </xf>
    <xf numFmtId="176" fontId="0" fillId="0" borderId="0" xfId="3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2" xfId="3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177" fontId="6" fillId="0" borderId="1" xfId="3" applyNumberFormat="1" applyFont="1" applyFill="1" applyBorder="1" applyAlignment="1">
      <alignment horizontal="right" vertical="center"/>
    </xf>
    <xf numFmtId="41" fontId="6" fillId="0" borderId="1" xfId="3" applyNumberFormat="1" applyFont="1" applyFill="1" applyBorder="1" applyAlignment="1">
      <alignment horizontal="right" vertical="center"/>
    </xf>
    <xf numFmtId="3" fontId="5" fillId="0" borderId="1" xfId="5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77" fontId="7" fillId="0" borderId="1" xfId="3" applyNumberFormat="1" applyFont="1" applyFill="1" applyBorder="1" applyAlignment="1">
      <alignment horizontal="right" vertical="center"/>
    </xf>
    <xf numFmtId="41" fontId="7" fillId="0" borderId="1" xfId="3" applyNumberFormat="1" applyFont="1" applyFill="1" applyBorder="1" applyAlignment="1">
      <alignment horizontal="right" vertical="center"/>
    </xf>
    <xf numFmtId="3" fontId="8" fillId="0" borderId="1" xfId="5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3" fontId="9" fillId="0" borderId="3" xfId="3" applyNumberFormat="1" applyFont="1" applyFill="1" applyBorder="1" applyAlignment="1">
      <alignment vertical="center" wrapText="1"/>
    </xf>
    <xf numFmtId="176" fontId="9" fillId="0" borderId="3" xfId="3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3" fontId="9" fillId="0" borderId="0" xfId="3" applyNumberFormat="1" applyFont="1" applyFill="1" applyBorder="1" applyAlignment="1">
      <alignment vertical="center" wrapText="1"/>
    </xf>
    <xf numFmtId="176" fontId="9" fillId="0" borderId="0" xfId="3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178" fontId="0" fillId="0" borderId="0" xfId="0" applyNumberFormat="1" applyFill="1" applyAlignment="1">
      <alignment horizontal="right" vertical="center"/>
    </xf>
    <xf numFmtId="3" fontId="0" fillId="0" borderId="0" xfId="2" applyNumberFormat="1" applyFont="1" applyFill="1" applyAlignment="1">
      <alignment horizontal="right" vertical="center"/>
    </xf>
    <xf numFmtId="3" fontId="8" fillId="0" borderId="0" xfId="2" applyNumberFormat="1" applyFont="1" applyFill="1" applyAlignment="1">
      <alignment horizontal="right" vertical="center"/>
    </xf>
    <xf numFmtId="178" fontId="10" fillId="0" borderId="0" xfId="0" applyNumberFormat="1" applyFont="1" applyFill="1" applyAlignment="1">
      <alignment horizontal="right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2" xfId="1" applyNumberFormat="1" applyFont="1" applyFill="1" applyBorder="1" applyAlignment="1">
      <alignment horizontal="right" vertical="center" wrapText="1"/>
    </xf>
    <xf numFmtId="41" fontId="5" fillId="0" borderId="1" xfId="5" applyNumberFormat="1" applyFont="1" applyFill="1" applyBorder="1" applyAlignment="1">
      <alignment horizontal="right" vertical="center"/>
    </xf>
    <xf numFmtId="41" fontId="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NumberFormat="1" applyFont="1" applyFill="1" applyBorder="1" applyAlignment="1">
      <alignment horizontal="right" vertical="center" wrapText="1"/>
    </xf>
    <xf numFmtId="41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41" fontId="0" fillId="0" borderId="0" xfId="0" applyNumberFormat="1" applyAlignment="1">
      <alignment vertical="center"/>
    </xf>
    <xf numFmtId="41" fontId="8" fillId="0" borderId="1" xfId="5" applyNumberFormat="1" applyFont="1" applyFill="1" applyBorder="1" applyAlignment="1">
      <alignment horizontal="right" vertical="center"/>
    </xf>
    <xf numFmtId="41" fontId="9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41" fontId="8" fillId="0" borderId="1" xfId="1" applyNumberFormat="1" applyFont="1" applyFill="1" applyBorder="1" applyAlignment="1">
      <alignment horizontal="right" vertical="center"/>
    </xf>
    <xf numFmtId="41" fontId="5" fillId="0" borderId="1" xfId="1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178" fontId="12" fillId="0" borderId="0" xfId="0" applyNumberFormat="1" applyFont="1" applyFill="1" applyAlignment="1">
      <alignment horizontal="right" vertical="center"/>
    </xf>
    <xf numFmtId="3" fontId="12" fillId="0" borderId="0" xfId="2" applyNumberFormat="1" applyFont="1" applyFill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1" fontId="9" fillId="0" borderId="0" xfId="3" applyNumberFormat="1" applyFont="1" applyFill="1" applyAlignment="1">
      <alignment vertical="center"/>
    </xf>
    <xf numFmtId="176" fontId="3" fillId="0" borderId="0" xfId="3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3" fillId="0" borderId="7" xfId="0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3" fontId="13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41" fontId="13" fillId="0" borderId="1" xfId="3" applyNumberFormat="1" applyFont="1" applyFill="1" applyBorder="1" applyAlignment="1">
      <alignment horizontal="center" vertical="center" wrapText="1"/>
    </xf>
    <xf numFmtId="41" fontId="13" fillId="0" borderId="2" xfId="3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1" fontId="5" fillId="0" borderId="1" xfId="3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41" fontId="5" fillId="0" borderId="1" xfId="3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41" fontId="8" fillId="0" borderId="1" xfId="3" applyNumberFormat="1" applyFont="1" applyFill="1" applyBorder="1" applyAlignment="1">
      <alignment vertical="center"/>
    </xf>
    <xf numFmtId="41" fontId="8" fillId="0" borderId="1" xfId="3" applyNumberFormat="1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179" fontId="0" fillId="2" borderId="0" xfId="3" applyNumberFormat="1" applyFont="1" applyFill="1">
      <alignment vertical="center"/>
    </xf>
    <xf numFmtId="179" fontId="0" fillId="2" borderId="0" xfId="0" applyNumberFormat="1" applyFill="1">
      <alignment vertical="center"/>
    </xf>
    <xf numFmtId="180" fontId="0" fillId="2" borderId="0" xfId="0" applyNumberFormat="1" applyFill="1">
      <alignment vertical="center"/>
    </xf>
    <xf numFmtId="0" fontId="0" fillId="2" borderId="0" xfId="0" applyFont="1" applyFill="1" applyAlignment="1">
      <alignment vertical="center"/>
    </xf>
    <xf numFmtId="179" fontId="8" fillId="2" borderId="0" xfId="3" applyNumberFormat="1" applyFont="1" applyFill="1" applyAlignment="1">
      <alignment horizontal="right" vertical="center"/>
    </xf>
    <xf numFmtId="179" fontId="5" fillId="2" borderId="0" xfId="2" applyNumberFormat="1" applyFont="1" applyFill="1" applyAlignment="1">
      <alignment horizontal="right" vertical="center"/>
    </xf>
    <xf numFmtId="179" fontId="8" fillId="2" borderId="0" xfId="2" applyNumberFormat="1" applyFont="1" applyFill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179" fontId="5" fillId="2" borderId="2" xfId="3" applyNumberFormat="1" applyFont="1" applyFill="1" applyBorder="1" applyAlignment="1">
      <alignment horizontal="center" vertical="center" wrapText="1"/>
    </xf>
    <xf numFmtId="179" fontId="13" fillId="2" borderId="1" xfId="0" applyNumberFormat="1" applyFont="1" applyFill="1" applyBorder="1" applyAlignment="1">
      <alignment horizontal="center" vertical="center" wrapText="1"/>
    </xf>
    <xf numFmtId="179" fontId="15" fillId="2" borderId="2" xfId="0" applyNumberFormat="1" applyFont="1" applyFill="1" applyBorder="1" applyAlignment="1">
      <alignment horizontal="center" vertical="center" wrapText="1"/>
    </xf>
    <xf numFmtId="41" fontId="5" fillId="2" borderId="1" xfId="3" applyNumberFormat="1" applyFont="1" applyFill="1" applyBorder="1" applyAlignment="1">
      <alignment vertical="center" wrapText="1"/>
    </xf>
    <xf numFmtId="41" fontId="5" fillId="2" borderId="1" xfId="3" applyNumberFormat="1" applyFont="1" applyFill="1" applyBorder="1" applyAlignment="1">
      <alignment horizontal="right" vertical="center" wrapText="1"/>
    </xf>
    <xf numFmtId="179" fontId="5" fillId="2" borderId="1" xfId="5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 wrapText="1"/>
    </xf>
    <xf numFmtId="41" fontId="5" fillId="2" borderId="1" xfId="3" applyNumberFormat="1" applyFont="1" applyFill="1" applyBorder="1" applyAlignment="1" applyProtection="1">
      <alignment horizontal="right" vertical="center"/>
    </xf>
    <xf numFmtId="41" fontId="13" fillId="2" borderId="1" xfId="3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 indent="1"/>
    </xf>
    <xf numFmtId="41" fontId="12" fillId="2" borderId="1" xfId="3" applyNumberFormat="1" applyFont="1" applyFill="1" applyBorder="1" applyAlignment="1">
      <alignment horizontal="right" vertical="center"/>
    </xf>
    <xf numFmtId="41" fontId="8" fillId="2" borderId="1" xfId="3" applyNumberFormat="1" applyFont="1" applyFill="1" applyBorder="1" applyAlignment="1">
      <alignment horizontal="right" vertical="center" wrapText="1"/>
    </xf>
    <xf numFmtId="179" fontId="8" fillId="2" borderId="1" xfId="5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180" fontId="1" fillId="2" borderId="0" xfId="0" applyNumberFormat="1" applyFont="1" applyFill="1">
      <alignment vertical="center"/>
    </xf>
    <xf numFmtId="41" fontId="0" fillId="2" borderId="0" xfId="3" applyNumberFormat="1" applyFont="1" applyFill="1">
      <alignment vertical="center"/>
    </xf>
    <xf numFmtId="41" fontId="12" fillId="2" borderId="5" xfId="3" applyNumberFormat="1" applyFont="1" applyFill="1" applyBorder="1" applyAlignment="1">
      <alignment horizontal="right" vertical="center"/>
    </xf>
    <xf numFmtId="41" fontId="0" fillId="2" borderId="1" xfId="3" applyNumberFormat="1" applyFont="1" applyFill="1" applyBorder="1">
      <alignment vertical="center"/>
    </xf>
    <xf numFmtId="0" fontId="5" fillId="2" borderId="1" xfId="0" applyFont="1" applyFill="1" applyBorder="1" applyAlignment="1">
      <alignment horizontal="left" vertical="center" wrapText="1"/>
    </xf>
    <xf numFmtId="180" fontId="0" fillId="2" borderId="0" xfId="0" applyNumberFormat="1" applyFont="1" applyFill="1">
      <alignment vertical="center"/>
    </xf>
    <xf numFmtId="0" fontId="18" fillId="2" borderId="1" xfId="0" applyFont="1" applyFill="1" applyBorder="1" applyAlignment="1">
      <alignment horizontal="left" vertical="center" wrapText="1" indent="1"/>
    </xf>
    <xf numFmtId="0" fontId="0" fillId="2" borderId="8" xfId="0" applyFont="1" applyFill="1" applyBorder="1" applyAlignment="1">
      <alignment vertical="center"/>
    </xf>
    <xf numFmtId="41" fontId="10" fillId="2" borderId="1" xfId="3" applyNumberFormat="1" applyFont="1" applyFill="1" applyBorder="1">
      <alignment vertical="center"/>
    </xf>
    <xf numFmtId="0" fontId="19" fillId="2" borderId="1" xfId="0" applyFont="1" applyFill="1" applyBorder="1" applyAlignment="1">
      <alignment vertical="center" wrapText="1"/>
    </xf>
    <xf numFmtId="0" fontId="25" fillId="0" borderId="0" xfId="4">
      <alignment vertical="center"/>
    </xf>
    <xf numFmtId="43" fontId="0" fillId="0" borderId="0" xfId="3" applyNumberFormat="1" applyFont="1">
      <alignment vertical="center"/>
    </xf>
    <xf numFmtId="41" fontId="0" fillId="0" borderId="0" xfId="3" applyFont="1" applyAlignment="1">
      <alignment horizontal="center" vertical="center"/>
    </xf>
    <xf numFmtId="3" fontId="0" fillId="2" borderId="0" xfId="0" applyNumberFormat="1" applyFill="1">
      <alignment vertical="center"/>
    </xf>
    <xf numFmtId="41" fontId="3" fillId="0" borderId="0" xfId="0" applyNumberFormat="1" applyFont="1" applyFill="1" applyAlignment="1">
      <alignment vertical="center"/>
    </xf>
    <xf numFmtId="41" fontId="9" fillId="0" borderId="0" xfId="0" applyNumberFormat="1" applyFont="1" applyFill="1" applyAlignment="1">
      <alignment vertical="center"/>
    </xf>
    <xf numFmtId="41" fontId="0" fillId="0" borderId="0" xfId="3" applyNumberFormat="1" applyFont="1" applyAlignment="1">
      <alignment horizontal="center" vertical="center"/>
    </xf>
    <xf numFmtId="41" fontId="0" fillId="2" borderId="0" xfId="0" applyNumberFormat="1" applyFill="1">
      <alignment vertical="center"/>
    </xf>
    <xf numFmtId="41" fontId="3" fillId="0" borderId="0" xfId="3" applyNumberFormat="1" applyFont="1" applyFill="1" applyAlignment="1">
      <alignment horizontal="center" vertical="center"/>
    </xf>
    <xf numFmtId="41" fontId="13" fillId="2" borderId="0" xfId="3" applyNumberFormat="1" applyFont="1" applyFill="1" applyAlignment="1">
      <alignment horizontal="center" vertical="center"/>
    </xf>
    <xf numFmtId="41" fontId="3" fillId="2" borderId="0" xfId="0" applyNumberFormat="1" applyFont="1" applyFill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/>
    </xf>
    <xf numFmtId="41" fontId="5" fillId="0" borderId="2" xfId="3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vertical="center"/>
    </xf>
    <xf numFmtId="41" fontId="5" fillId="0" borderId="1" xfId="3" applyNumberFormat="1" applyFont="1" applyFill="1" applyBorder="1" applyAlignment="1">
      <alignment horizontal="right" vertical="center"/>
    </xf>
    <xf numFmtId="41" fontId="13" fillId="0" borderId="1" xfId="3" applyNumberFormat="1" applyFont="1" applyFill="1" applyBorder="1" applyAlignment="1">
      <alignment horizontal="center" vertical="center"/>
    </xf>
    <xf numFmtId="41" fontId="5" fillId="2" borderId="1" xfId="5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indent="1"/>
    </xf>
    <xf numFmtId="41" fontId="0" fillId="0" borderId="1" xfId="0" applyNumberFormat="1" applyBorder="1">
      <alignment vertical="center"/>
    </xf>
    <xf numFmtId="41" fontId="8" fillId="0" borderId="1" xfId="3" applyNumberFormat="1" applyFont="1" applyFill="1" applyBorder="1" applyAlignment="1">
      <alignment horizontal="right" vertical="center"/>
    </xf>
    <xf numFmtId="41" fontId="12" fillId="0" borderId="1" xfId="3" applyNumberFormat="1" applyFont="1" applyFill="1" applyBorder="1" applyAlignment="1">
      <alignment horizontal="center" vertical="center"/>
    </xf>
    <xf numFmtId="41" fontId="8" fillId="2" borderId="1" xfId="5" applyNumberFormat="1" applyFont="1" applyFill="1" applyBorder="1" applyAlignment="1">
      <alignment horizontal="right" vertical="center"/>
    </xf>
    <xf numFmtId="41" fontId="5" fillId="2" borderId="1" xfId="3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 indent="1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4" applyNumberFormat="1" applyFont="1" applyBorder="1" applyAlignment="1" applyProtection="1">
      <alignment horizontal="left" vertical="center"/>
      <protection locked="0"/>
    </xf>
    <xf numFmtId="41" fontId="5" fillId="0" borderId="1" xfId="5" applyNumberFormat="1" applyFont="1" applyFill="1" applyBorder="1" applyAlignment="1">
      <alignment horizontal="center" vertical="center"/>
    </xf>
    <xf numFmtId="41" fontId="25" fillId="0" borderId="0" xfId="4" applyNumberFormat="1">
      <alignment vertical="center"/>
    </xf>
    <xf numFmtId="0" fontId="8" fillId="0" borderId="1" xfId="4" applyNumberFormat="1" applyFont="1" applyBorder="1" applyAlignment="1" applyProtection="1">
      <alignment horizontal="left" vertical="center"/>
      <protection locked="0"/>
    </xf>
    <xf numFmtId="41" fontId="8" fillId="0" borderId="1" xfId="5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indent="1"/>
      <protection locked="0"/>
    </xf>
    <xf numFmtId="0" fontId="8" fillId="0" borderId="1" xfId="0" applyNumberFormat="1" applyFont="1" applyFill="1" applyBorder="1" applyAlignment="1" applyProtection="1">
      <alignment horizontal="left" vertical="center" indent="2"/>
      <protection locked="0"/>
    </xf>
    <xf numFmtId="0" fontId="5" fillId="0" borderId="1" xfId="0" applyNumberFormat="1" applyFont="1" applyFill="1" applyBorder="1" applyAlignment="1" applyProtection="1">
      <alignment horizontal="left" vertical="center" indent="2"/>
      <protection locked="0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41" fontId="4" fillId="0" borderId="0" xfId="0" applyNumberFormat="1" applyFont="1" applyFill="1" applyAlignment="1">
      <alignment horizontal="center" vertical="center"/>
    </xf>
    <xf numFmtId="41" fontId="4" fillId="3" borderId="0" xfId="0" applyNumberFormat="1" applyFont="1" applyFill="1" applyAlignment="1">
      <alignment horizontal="center" vertical="center"/>
    </xf>
    <xf numFmtId="0" fontId="5" fillId="0" borderId="6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41" fontId="5" fillId="0" borderId="1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6">
    <cellStyle name="百分比" xfId="2" builtinId="5"/>
    <cellStyle name="常规" xfId="0" builtinId="0"/>
    <cellStyle name="常规 2" xfId="4" xr:uid="{00000000-0005-0000-0000-000002000000}"/>
    <cellStyle name="千位分隔" xfId="1" builtinId="3"/>
    <cellStyle name="千位分隔 2" xfId="5" xr:uid="{00000000-0005-0000-0000-000004000000}"/>
    <cellStyle name="千位分隔[0]" xfId="3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BreakPreview" zoomScaleNormal="100" zoomScaleSheetLayoutView="100" workbookViewId="0">
      <selection activeCell="J42" sqref="J42"/>
    </sheetView>
  </sheetViews>
  <sheetFormatPr defaultColWidth="9" defaultRowHeight="13.5" x14ac:dyDescent="0.15"/>
  <sheetData>
    <row r="1" spans="1:1" ht="14.25" x14ac:dyDescent="0.15">
      <c r="A1" s="176" t="s">
        <v>0</v>
      </c>
    </row>
    <row r="17" spans="1:8" ht="13.5" customHeight="1" x14ac:dyDescent="0.15">
      <c r="A17" s="177" t="s">
        <v>1304</v>
      </c>
      <c r="B17" s="177"/>
      <c r="C17" s="177"/>
      <c r="D17" s="177"/>
      <c r="E17" s="177"/>
      <c r="F17" s="177"/>
      <c r="G17" s="177"/>
      <c r="H17" s="177"/>
    </row>
    <row r="18" spans="1:8" ht="13.5" customHeight="1" x14ac:dyDescent="0.15">
      <c r="A18" s="177"/>
      <c r="B18" s="177"/>
      <c r="C18" s="177"/>
      <c r="D18" s="177"/>
      <c r="E18" s="177"/>
      <c r="F18" s="177"/>
      <c r="G18" s="177"/>
      <c r="H18" s="177"/>
    </row>
    <row r="19" spans="1:8" ht="13.5" customHeight="1" x14ac:dyDescent="0.15">
      <c r="A19" s="177"/>
      <c r="B19" s="177"/>
      <c r="C19" s="177"/>
      <c r="D19" s="177"/>
      <c r="E19" s="177"/>
      <c r="F19" s="177"/>
      <c r="G19" s="177"/>
      <c r="H19" s="177"/>
    </row>
    <row r="20" spans="1:8" ht="13.5" customHeight="1" x14ac:dyDescent="0.15">
      <c r="A20" s="177"/>
      <c r="B20" s="177"/>
      <c r="C20" s="177"/>
      <c r="D20" s="177"/>
      <c r="E20" s="177"/>
      <c r="F20" s="177"/>
      <c r="G20" s="177"/>
      <c r="H20" s="177"/>
    </row>
    <row r="21" spans="1:8" ht="13.5" customHeight="1" x14ac:dyDescent="0.15">
      <c r="A21" s="177"/>
      <c r="B21" s="177"/>
      <c r="C21" s="177"/>
      <c r="D21" s="177"/>
      <c r="E21" s="177"/>
      <c r="F21" s="177"/>
      <c r="G21" s="177"/>
      <c r="H21" s="177"/>
    </row>
  </sheetData>
  <mergeCells count="1">
    <mergeCell ref="A17:H21"/>
  </mergeCells>
  <phoneticPr fontId="26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8"/>
  <sheetViews>
    <sheetView view="pageBreakPreview" zoomScale="60" zoomScaleNormal="90" workbookViewId="0">
      <selection sqref="A1:A1048576"/>
    </sheetView>
  </sheetViews>
  <sheetFormatPr defaultColWidth="9" defaultRowHeight="13.5" x14ac:dyDescent="0.15"/>
  <cols>
    <col min="1" max="1" width="12.625" customWidth="1"/>
    <col min="2" max="2" width="45.625" customWidth="1"/>
    <col min="3" max="4" width="13.125" style="136" customWidth="1"/>
    <col min="5" max="5" width="13.125" style="137" customWidth="1"/>
    <col min="6" max="6" width="12.125" style="138" hidden="1" customWidth="1"/>
    <col min="7" max="7" width="15.625" customWidth="1"/>
    <col min="8" max="8" width="33.125" customWidth="1"/>
  </cols>
  <sheetData>
    <row r="1" spans="1:6" ht="15.75" customHeight="1" x14ac:dyDescent="0.15">
      <c r="A1" s="139" t="s">
        <v>1</v>
      </c>
      <c r="B1" s="140"/>
      <c r="C1" s="71"/>
      <c r="D1" s="71"/>
      <c r="E1" s="141"/>
      <c r="F1" s="142"/>
    </row>
    <row r="2" spans="1:6" ht="31.5" customHeight="1" x14ac:dyDescent="0.15">
      <c r="A2" s="178" t="s">
        <v>1295</v>
      </c>
      <c r="B2" s="178"/>
      <c r="C2" s="178"/>
      <c r="D2" s="178"/>
      <c r="E2" s="178"/>
      <c r="F2" s="179"/>
    </row>
    <row r="3" spans="1:6" ht="24.75" customHeight="1" x14ac:dyDescent="0.15">
      <c r="A3" s="140"/>
      <c r="B3" s="140"/>
      <c r="C3" s="143"/>
      <c r="D3" s="143"/>
      <c r="E3" s="144" t="s">
        <v>2</v>
      </c>
      <c r="F3" s="145" t="s">
        <v>2</v>
      </c>
    </row>
    <row r="4" spans="1:6" ht="51" customHeight="1" x14ac:dyDescent="0.15">
      <c r="A4" s="146" t="s">
        <v>3</v>
      </c>
      <c r="B4" s="146" t="s">
        <v>4</v>
      </c>
      <c r="C4" s="147" t="s">
        <v>5</v>
      </c>
      <c r="D4" s="147" t="s">
        <v>6</v>
      </c>
      <c r="E4" s="80" t="s">
        <v>7</v>
      </c>
      <c r="F4" s="148" t="s">
        <v>8</v>
      </c>
    </row>
    <row r="5" spans="1:6" ht="18.75" customHeight="1" x14ac:dyDescent="0.15">
      <c r="A5" s="149" t="s">
        <v>9</v>
      </c>
      <c r="B5" s="149"/>
      <c r="C5" s="150">
        <f>C6+C21</f>
        <v>12891</v>
      </c>
      <c r="D5" s="150">
        <f>D6+D21</f>
        <v>9104.4399999999987</v>
      </c>
      <c r="E5" s="151">
        <f>IFERROR(D5/C5*100,"")</f>
        <v>70.626328446202763</v>
      </c>
      <c r="F5" s="152">
        <f>D5-C5/2</f>
        <v>2658.9399999999987</v>
      </c>
    </row>
    <row r="6" spans="1:6" ht="18.75" customHeight="1" x14ac:dyDescent="0.15">
      <c r="A6" s="153">
        <v>101</v>
      </c>
      <c r="B6" s="154" t="s">
        <v>10</v>
      </c>
      <c r="C6" s="150">
        <f>SUBTOTAL(9,C7:C20)</f>
        <v>7565</v>
      </c>
      <c r="D6" s="150">
        <f>SUBTOTAL(9,D7:D20)</f>
        <v>8089.2699999999995</v>
      </c>
      <c r="E6" s="151">
        <f t="shared" ref="E6:E78" si="0">IFERROR(D6/C6*100,"")</f>
        <v>106.93020489094513</v>
      </c>
      <c r="F6" s="152">
        <f t="shared" ref="F6:F77" si="1">D6-C6/2</f>
        <v>4306.7699999999995</v>
      </c>
    </row>
    <row r="7" spans="1:6" ht="18.75" customHeight="1" x14ac:dyDescent="0.15">
      <c r="A7" s="155">
        <v>10101</v>
      </c>
      <c r="B7" s="156" t="s">
        <v>11</v>
      </c>
      <c r="C7" s="157">
        <v>3113</v>
      </c>
      <c r="D7" s="158">
        <v>3943.04</v>
      </c>
      <c r="E7" s="159">
        <f t="shared" si="0"/>
        <v>126.66366848699005</v>
      </c>
      <c r="F7" s="160">
        <f t="shared" si="1"/>
        <v>2386.54</v>
      </c>
    </row>
    <row r="8" spans="1:6" ht="18.75" customHeight="1" x14ac:dyDescent="0.15">
      <c r="A8" s="155">
        <v>10104</v>
      </c>
      <c r="B8" s="156" t="s">
        <v>12</v>
      </c>
      <c r="C8" s="157">
        <v>800</v>
      </c>
      <c r="D8" s="158">
        <v>661.54</v>
      </c>
      <c r="E8" s="159">
        <f t="shared" si="0"/>
        <v>82.692499999999995</v>
      </c>
      <c r="F8" s="160">
        <f t="shared" si="1"/>
        <v>261.53999999999996</v>
      </c>
    </row>
    <row r="9" spans="1:6" ht="18.75" customHeight="1" x14ac:dyDescent="0.15">
      <c r="A9" s="155">
        <v>10106</v>
      </c>
      <c r="B9" s="156" t="s">
        <v>13</v>
      </c>
      <c r="C9" s="157">
        <v>180</v>
      </c>
      <c r="D9" s="158">
        <v>237.61</v>
      </c>
      <c r="E9" s="159">
        <f t="shared" si="0"/>
        <v>132.00555555555556</v>
      </c>
      <c r="F9" s="160">
        <f t="shared" si="1"/>
        <v>147.61000000000001</v>
      </c>
    </row>
    <row r="10" spans="1:6" ht="18.75" customHeight="1" x14ac:dyDescent="0.15">
      <c r="A10" s="155">
        <v>10107</v>
      </c>
      <c r="B10" s="156" t="s">
        <v>14</v>
      </c>
      <c r="C10" s="157">
        <v>1</v>
      </c>
      <c r="D10" s="158">
        <v>0.12</v>
      </c>
      <c r="E10" s="159">
        <f t="shared" si="0"/>
        <v>12</v>
      </c>
      <c r="F10" s="160">
        <f t="shared" si="1"/>
        <v>-0.38</v>
      </c>
    </row>
    <row r="11" spans="1:6" ht="18.75" customHeight="1" x14ac:dyDescent="0.15">
      <c r="A11" s="155">
        <v>10109</v>
      </c>
      <c r="B11" s="156" t="s">
        <v>15</v>
      </c>
      <c r="C11" s="157">
        <v>800</v>
      </c>
      <c r="D11" s="158">
        <v>579.08000000000004</v>
      </c>
      <c r="E11" s="159">
        <f t="shared" si="0"/>
        <v>72.385000000000005</v>
      </c>
      <c r="F11" s="160">
        <f t="shared" si="1"/>
        <v>179.08000000000004</v>
      </c>
    </row>
    <row r="12" spans="1:6" ht="18.75" customHeight="1" x14ac:dyDescent="0.15">
      <c r="A12" s="155">
        <v>10110</v>
      </c>
      <c r="B12" s="156" t="s">
        <v>16</v>
      </c>
      <c r="C12" s="157">
        <v>900</v>
      </c>
      <c r="D12" s="158">
        <v>1026.18</v>
      </c>
      <c r="E12" s="159">
        <f t="shared" si="0"/>
        <v>114.02000000000001</v>
      </c>
      <c r="F12" s="160">
        <f t="shared" si="1"/>
        <v>576.18000000000006</v>
      </c>
    </row>
    <row r="13" spans="1:6" ht="18.75" customHeight="1" x14ac:dyDescent="0.15">
      <c r="A13" s="155">
        <v>10111</v>
      </c>
      <c r="B13" s="156" t="s">
        <v>17</v>
      </c>
      <c r="C13" s="157">
        <v>600</v>
      </c>
      <c r="D13" s="158">
        <v>473.37</v>
      </c>
      <c r="E13" s="159">
        <f t="shared" si="0"/>
        <v>78.89500000000001</v>
      </c>
      <c r="F13" s="160">
        <f t="shared" si="1"/>
        <v>173.37</v>
      </c>
    </row>
    <row r="14" spans="1:6" ht="18.75" customHeight="1" x14ac:dyDescent="0.15">
      <c r="A14" s="155">
        <v>10112</v>
      </c>
      <c r="B14" s="156" t="s">
        <v>18</v>
      </c>
      <c r="C14" s="157">
        <v>500</v>
      </c>
      <c r="D14" s="158">
        <v>435.49</v>
      </c>
      <c r="E14" s="159">
        <f t="shared" si="0"/>
        <v>87.097999999999999</v>
      </c>
      <c r="F14" s="160">
        <f t="shared" si="1"/>
        <v>185.49</v>
      </c>
    </row>
    <row r="15" spans="1:6" ht="18.75" customHeight="1" x14ac:dyDescent="0.15">
      <c r="A15" s="155">
        <v>10113</v>
      </c>
      <c r="B15" s="156" t="s">
        <v>19</v>
      </c>
      <c r="C15" s="157">
        <v>250</v>
      </c>
      <c r="D15" s="158">
        <v>390.22</v>
      </c>
      <c r="E15" s="159">
        <f t="shared" si="0"/>
        <v>156.08799999999999</v>
      </c>
      <c r="F15" s="160">
        <f t="shared" si="1"/>
        <v>265.22000000000003</v>
      </c>
    </row>
    <row r="16" spans="1:6" ht="18.75" customHeight="1" x14ac:dyDescent="0.15">
      <c r="A16" s="155">
        <v>10114</v>
      </c>
      <c r="B16" s="156" t="s">
        <v>20</v>
      </c>
      <c r="C16" s="157">
        <v>1</v>
      </c>
      <c r="D16" s="158">
        <v>0.25</v>
      </c>
      <c r="E16" s="159">
        <f t="shared" si="0"/>
        <v>25</v>
      </c>
      <c r="F16" s="160">
        <f t="shared" si="1"/>
        <v>-0.25</v>
      </c>
    </row>
    <row r="17" spans="1:6" ht="18.75" customHeight="1" x14ac:dyDescent="0.15">
      <c r="A17" s="155">
        <v>10118</v>
      </c>
      <c r="B17" s="156" t="s">
        <v>21</v>
      </c>
      <c r="C17" s="157">
        <v>400</v>
      </c>
      <c r="D17" s="158">
        <v>330.69</v>
      </c>
      <c r="E17" s="159">
        <f t="shared" si="0"/>
        <v>82.672499999999999</v>
      </c>
      <c r="F17" s="160">
        <f t="shared" si="1"/>
        <v>130.69</v>
      </c>
    </row>
    <row r="18" spans="1:6" ht="18.75" hidden="1" customHeight="1" x14ac:dyDescent="0.15">
      <c r="A18" s="155">
        <v>10119</v>
      </c>
      <c r="B18" s="156" t="s">
        <v>22</v>
      </c>
      <c r="C18" s="157">
        <v>0</v>
      </c>
      <c r="D18" s="158"/>
      <c r="E18" s="159">
        <v>0</v>
      </c>
      <c r="F18" s="160">
        <f t="shared" si="1"/>
        <v>0</v>
      </c>
    </row>
    <row r="19" spans="1:6" ht="18.75" customHeight="1" x14ac:dyDescent="0.15">
      <c r="A19" s="155">
        <v>10121</v>
      </c>
      <c r="B19" s="156" t="s">
        <v>23</v>
      </c>
      <c r="C19" s="157">
        <v>20</v>
      </c>
      <c r="D19" s="158">
        <v>11.68</v>
      </c>
      <c r="E19" s="159">
        <f t="shared" si="0"/>
        <v>58.4</v>
      </c>
      <c r="F19" s="160">
        <f t="shared" si="1"/>
        <v>1.6799999999999997</v>
      </c>
    </row>
    <row r="20" spans="1:6" ht="18.75" hidden="1" customHeight="1" x14ac:dyDescent="0.15">
      <c r="A20" s="155">
        <v>10199</v>
      </c>
      <c r="B20" s="156" t="s">
        <v>24</v>
      </c>
      <c r="C20" s="157">
        <v>0</v>
      </c>
      <c r="D20" s="158">
        <v>0</v>
      </c>
      <c r="E20" s="159">
        <v>0</v>
      </c>
      <c r="F20" s="160">
        <f t="shared" si="1"/>
        <v>0</v>
      </c>
    </row>
    <row r="21" spans="1:6" ht="18.75" customHeight="1" x14ac:dyDescent="0.15">
      <c r="A21" s="153">
        <v>103</v>
      </c>
      <c r="B21" s="154" t="s">
        <v>25</v>
      </c>
      <c r="C21" s="150">
        <f>SUBTOTAL(9,C22:C29)</f>
        <v>5326</v>
      </c>
      <c r="D21" s="161">
        <f>SUBTOTAL(9,D22:D29)</f>
        <v>1015.1699999999998</v>
      </c>
      <c r="E21" s="151">
        <f t="shared" si="0"/>
        <v>19.060645888096129</v>
      </c>
      <c r="F21" s="152">
        <f t="shared" si="1"/>
        <v>-1647.8300000000002</v>
      </c>
    </row>
    <row r="22" spans="1:6" ht="18.75" customHeight="1" x14ac:dyDescent="0.15">
      <c r="A22" s="155">
        <v>10302</v>
      </c>
      <c r="B22" s="156" t="s">
        <v>26</v>
      </c>
      <c r="C22" s="157">
        <v>326</v>
      </c>
      <c r="D22" s="157">
        <v>246</v>
      </c>
      <c r="E22" s="159">
        <f t="shared" si="0"/>
        <v>75.460122699386503</v>
      </c>
      <c r="F22" s="160">
        <f t="shared" si="1"/>
        <v>83</v>
      </c>
    </row>
    <row r="23" spans="1:6" ht="18.75" customHeight="1" x14ac:dyDescent="0.15">
      <c r="A23" s="155">
        <v>10304</v>
      </c>
      <c r="B23" s="156" t="s">
        <v>27</v>
      </c>
      <c r="C23" s="157">
        <v>0</v>
      </c>
      <c r="D23" s="157">
        <v>249.79</v>
      </c>
      <c r="E23" s="159" t="str">
        <f t="shared" si="0"/>
        <v/>
      </c>
      <c r="F23" s="160">
        <f t="shared" si="1"/>
        <v>249.79</v>
      </c>
    </row>
    <row r="24" spans="1:6" ht="18.75" customHeight="1" x14ac:dyDescent="0.15">
      <c r="A24" s="155">
        <v>10305</v>
      </c>
      <c r="B24" s="156" t="s">
        <v>28</v>
      </c>
      <c r="C24" s="157">
        <v>150</v>
      </c>
      <c r="D24" s="157">
        <v>105.57</v>
      </c>
      <c r="E24" s="159">
        <f t="shared" si="0"/>
        <v>70.38</v>
      </c>
      <c r="F24" s="160">
        <f t="shared" si="1"/>
        <v>30.569999999999993</v>
      </c>
    </row>
    <row r="25" spans="1:6" ht="18.75" customHeight="1" x14ac:dyDescent="0.15">
      <c r="A25" s="155">
        <v>10306</v>
      </c>
      <c r="B25" s="156" t="s">
        <v>29</v>
      </c>
      <c r="C25" s="157">
        <v>10</v>
      </c>
      <c r="D25" s="157">
        <v>0</v>
      </c>
      <c r="E25" s="159">
        <f t="shared" si="0"/>
        <v>0</v>
      </c>
      <c r="F25" s="160">
        <f t="shared" si="1"/>
        <v>-5</v>
      </c>
    </row>
    <row r="26" spans="1:6" ht="18.75" customHeight="1" x14ac:dyDescent="0.15">
      <c r="A26" s="155">
        <v>10307</v>
      </c>
      <c r="B26" s="156" t="s">
        <v>30</v>
      </c>
      <c r="C26" s="157">
        <v>4840</v>
      </c>
      <c r="D26" s="157">
        <v>413.81</v>
      </c>
      <c r="E26" s="159">
        <f t="shared" si="0"/>
        <v>8.5497933884297517</v>
      </c>
      <c r="F26" s="160">
        <f t="shared" si="1"/>
        <v>-2006.19</v>
      </c>
    </row>
    <row r="27" spans="1:6" ht="18.75" hidden="1" customHeight="1" x14ac:dyDescent="0.15">
      <c r="A27" s="155">
        <v>10308</v>
      </c>
      <c r="B27" s="156" t="s">
        <v>31</v>
      </c>
      <c r="C27" s="157">
        <v>0</v>
      </c>
      <c r="D27" s="157">
        <v>0</v>
      </c>
      <c r="E27" s="159">
        <v>0</v>
      </c>
      <c r="F27" s="160">
        <f t="shared" si="1"/>
        <v>0</v>
      </c>
    </row>
    <row r="28" spans="1:6" ht="18.75" hidden="1" customHeight="1" x14ac:dyDescent="0.15">
      <c r="A28" s="155">
        <v>10309</v>
      </c>
      <c r="B28" s="156" t="s">
        <v>32</v>
      </c>
      <c r="C28" s="157">
        <v>0</v>
      </c>
      <c r="D28" s="157">
        <v>0</v>
      </c>
      <c r="E28" s="159">
        <v>0</v>
      </c>
      <c r="F28" s="160">
        <f t="shared" si="1"/>
        <v>0</v>
      </c>
    </row>
    <row r="29" spans="1:6" ht="18.75" hidden="1" customHeight="1" x14ac:dyDescent="0.15">
      <c r="A29" s="155">
        <v>10399</v>
      </c>
      <c r="B29" s="156" t="s">
        <v>33</v>
      </c>
      <c r="C29" s="157">
        <v>0</v>
      </c>
      <c r="D29" s="157">
        <v>0</v>
      </c>
      <c r="E29" s="151">
        <v>0</v>
      </c>
      <c r="F29" s="152">
        <f t="shared" si="1"/>
        <v>0</v>
      </c>
    </row>
    <row r="30" spans="1:6" ht="18.75" customHeight="1" x14ac:dyDescent="0.15">
      <c r="A30" s="153" t="s">
        <v>34</v>
      </c>
      <c r="B30" s="154"/>
      <c r="C30" s="150">
        <f>C31+C37+C59+C60</f>
        <v>4767</v>
      </c>
      <c r="D30" s="150">
        <f>D31+D37+D59+D60</f>
        <v>8226.42</v>
      </c>
      <c r="E30" s="151">
        <f t="shared" si="0"/>
        <v>172.57016991818753</v>
      </c>
      <c r="F30" s="152">
        <f t="shared" si="1"/>
        <v>5842.92</v>
      </c>
    </row>
    <row r="31" spans="1:6" ht="18.75" customHeight="1" x14ac:dyDescent="0.15">
      <c r="A31" s="153">
        <v>11001</v>
      </c>
      <c r="B31" s="154" t="s">
        <v>35</v>
      </c>
      <c r="C31" s="150">
        <f>SUM(C32:C36)</f>
        <v>101</v>
      </c>
      <c r="D31" s="150">
        <f>SUM(D32:D36)</f>
        <v>121</v>
      </c>
      <c r="E31" s="151">
        <f t="shared" si="0"/>
        <v>119.80198019801979</v>
      </c>
      <c r="F31" s="152">
        <f t="shared" si="1"/>
        <v>70.5</v>
      </c>
    </row>
    <row r="32" spans="1:6" ht="18.75" hidden="1" customHeight="1" x14ac:dyDescent="0.15">
      <c r="A32" s="155">
        <v>1100102</v>
      </c>
      <c r="B32" s="162" t="s">
        <v>36</v>
      </c>
      <c r="C32" s="158">
        <v>0</v>
      </c>
      <c r="D32" s="158">
        <v>0</v>
      </c>
      <c r="E32" s="159">
        <v>0</v>
      </c>
      <c r="F32" s="160">
        <f t="shared" si="1"/>
        <v>0</v>
      </c>
    </row>
    <row r="33" spans="1:6" ht="18.75" hidden="1" customHeight="1" x14ac:dyDescent="0.15">
      <c r="A33" s="155">
        <v>1100103</v>
      </c>
      <c r="B33" s="162" t="s">
        <v>37</v>
      </c>
      <c r="C33" s="158">
        <v>0</v>
      </c>
      <c r="D33" s="158">
        <v>0</v>
      </c>
      <c r="E33" s="159">
        <v>0</v>
      </c>
      <c r="F33" s="160">
        <f t="shared" si="1"/>
        <v>0</v>
      </c>
    </row>
    <row r="34" spans="1:6" ht="18.75" hidden="1" customHeight="1" x14ac:dyDescent="0.15">
      <c r="A34" s="155">
        <v>1100104</v>
      </c>
      <c r="B34" s="162" t="s">
        <v>38</v>
      </c>
      <c r="C34" s="158">
        <v>0</v>
      </c>
      <c r="D34" s="158">
        <v>0</v>
      </c>
      <c r="E34" s="159">
        <v>0</v>
      </c>
      <c r="F34" s="160">
        <f t="shared" si="1"/>
        <v>0</v>
      </c>
    </row>
    <row r="35" spans="1:6" ht="18.75" hidden="1" customHeight="1" x14ac:dyDescent="0.15">
      <c r="A35" s="155">
        <v>1100106</v>
      </c>
      <c r="B35" s="162" t="s">
        <v>39</v>
      </c>
      <c r="C35" s="158">
        <v>0</v>
      </c>
      <c r="D35" s="158">
        <v>0</v>
      </c>
      <c r="E35" s="159">
        <v>0</v>
      </c>
      <c r="F35" s="160">
        <f t="shared" si="1"/>
        <v>0</v>
      </c>
    </row>
    <row r="36" spans="1:6" ht="18.75" customHeight="1" x14ac:dyDescent="0.15">
      <c r="A36" s="163">
        <v>1100199</v>
      </c>
      <c r="B36" s="164" t="s">
        <v>1303</v>
      </c>
      <c r="C36" s="158">
        <v>101</v>
      </c>
      <c r="D36" s="158">
        <v>121</v>
      </c>
      <c r="E36" s="159">
        <f t="shared" si="0"/>
        <v>119.80198019801979</v>
      </c>
      <c r="F36" s="160">
        <f t="shared" si="1"/>
        <v>70.5</v>
      </c>
    </row>
    <row r="37" spans="1:6" ht="18.75" customHeight="1" x14ac:dyDescent="0.15">
      <c r="A37" s="153">
        <v>11002</v>
      </c>
      <c r="B37" s="154" t="s">
        <v>40</v>
      </c>
      <c r="C37" s="150">
        <f>SUM(C38:C58)</f>
        <v>79</v>
      </c>
      <c r="D37" s="150">
        <f>SUM(D38:D58)</f>
        <v>78.569999999999993</v>
      </c>
      <c r="E37" s="151">
        <f t="shared" si="0"/>
        <v>99.455696202531641</v>
      </c>
      <c r="F37" s="152">
        <f t="shared" si="1"/>
        <v>39.069999999999993</v>
      </c>
    </row>
    <row r="38" spans="1:6" ht="18.600000000000001" hidden="1" customHeight="1" x14ac:dyDescent="0.15">
      <c r="A38" s="155">
        <v>1100202</v>
      </c>
      <c r="B38" s="162" t="s">
        <v>41</v>
      </c>
      <c r="C38" s="158">
        <v>0</v>
      </c>
      <c r="D38" s="158">
        <v>0</v>
      </c>
      <c r="E38" s="151" t="str">
        <f t="shared" si="0"/>
        <v/>
      </c>
      <c r="F38" s="160">
        <f t="shared" si="1"/>
        <v>0</v>
      </c>
    </row>
    <row r="39" spans="1:6" ht="18.75" hidden="1" customHeight="1" x14ac:dyDescent="0.15">
      <c r="A39" s="155">
        <v>1100207</v>
      </c>
      <c r="B39" s="162" t="s">
        <v>42</v>
      </c>
      <c r="C39" s="158">
        <v>0</v>
      </c>
      <c r="D39" s="158">
        <v>0</v>
      </c>
      <c r="E39" s="151" t="str">
        <f t="shared" si="0"/>
        <v/>
      </c>
      <c r="F39" s="160">
        <f t="shared" si="1"/>
        <v>0</v>
      </c>
    </row>
    <row r="40" spans="1:6" ht="18.75" hidden="1" customHeight="1" x14ac:dyDescent="0.15">
      <c r="A40" s="163">
        <v>1100208</v>
      </c>
      <c r="B40" s="164" t="s">
        <v>43</v>
      </c>
      <c r="C40" s="158">
        <v>0</v>
      </c>
      <c r="D40" s="158">
        <v>0</v>
      </c>
      <c r="E40" s="151" t="str">
        <f t="shared" si="0"/>
        <v/>
      </c>
      <c r="F40" s="160">
        <f t="shared" si="1"/>
        <v>0</v>
      </c>
    </row>
    <row r="41" spans="1:6" ht="18.75" hidden="1" customHeight="1" x14ac:dyDescent="0.15">
      <c r="A41" s="163">
        <v>1100214</v>
      </c>
      <c r="B41" s="164" t="s">
        <v>44</v>
      </c>
      <c r="C41" s="158">
        <v>0</v>
      </c>
      <c r="D41" s="158">
        <v>0</v>
      </c>
      <c r="E41" s="151" t="str">
        <f t="shared" si="0"/>
        <v/>
      </c>
      <c r="F41" s="160">
        <f t="shared" si="1"/>
        <v>0</v>
      </c>
    </row>
    <row r="42" spans="1:6" ht="18.75" hidden="1" customHeight="1" x14ac:dyDescent="0.15">
      <c r="A42" s="163">
        <v>1100221</v>
      </c>
      <c r="B42" s="164" t="s">
        <v>45</v>
      </c>
      <c r="C42" s="158">
        <v>0</v>
      </c>
      <c r="D42" s="158">
        <v>0</v>
      </c>
      <c r="E42" s="151" t="str">
        <f t="shared" si="0"/>
        <v/>
      </c>
      <c r="F42" s="160">
        <f t="shared" si="1"/>
        <v>0</v>
      </c>
    </row>
    <row r="43" spans="1:6" ht="18.75" hidden="1" customHeight="1" x14ac:dyDescent="0.15">
      <c r="A43" s="163">
        <v>1100222</v>
      </c>
      <c r="B43" s="164" t="s">
        <v>46</v>
      </c>
      <c r="C43" s="158">
        <v>0</v>
      </c>
      <c r="D43" s="158">
        <v>0</v>
      </c>
      <c r="E43" s="151" t="str">
        <f t="shared" si="0"/>
        <v/>
      </c>
      <c r="F43" s="160">
        <f t="shared" si="1"/>
        <v>0</v>
      </c>
    </row>
    <row r="44" spans="1:6" ht="18.75" hidden="1" customHeight="1" x14ac:dyDescent="0.15">
      <c r="A44" s="163">
        <v>1100223</v>
      </c>
      <c r="B44" s="164" t="s">
        <v>47</v>
      </c>
      <c r="C44" s="158">
        <v>0</v>
      </c>
      <c r="D44" s="158">
        <v>0</v>
      </c>
      <c r="E44" s="151" t="str">
        <f t="shared" si="0"/>
        <v/>
      </c>
      <c r="F44" s="160">
        <f t="shared" si="1"/>
        <v>0</v>
      </c>
    </row>
    <row r="45" spans="1:6" ht="18.75" hidden="1" customHeight="1" x14ac:dyDescent="0.15">
      <c r="A45" s="163">
        <v>1100224</v>
      </c>
      <c r="B45" s="164" t="s">
        <v>48</v>
      </c>
      <c r="C45" s="158">
        <v>0</v>
      </c>
      <c r="D45" s="158">
        <v>0</v>
      </c>
      <c r="E45" s="151" t="str">
        <f t="shared" si="0"/>
        <v/>
      </c>
      <c r="F45" s="160">
        <f t="shared" si="1"/>
        <v>0</v>
      </c>
    </row>
    <row r="46" spans="1:6" ht="18.75" customHeight="1" x14ac:dyDescent="0.15">
      <c r="A46" s="163">
        <v>1100227</v>
      </c>
      <c r="B46" s="164" t="s">
        <v>49</v>
      </c>
      <c r="C46" s="158">
        <v>79</v>
      </c>
      <c r="D46" s="158">
        <v>78.569999999999993</v>
      </c>
      <c r="E46" s="151">
        <f t="shared" si="0"/>
        <v>99.455696202531641</v>
      </c>
      <c r="F46" s="160">
        <f t="shared" si="1"/>
        <v>39.069999999999993</v>
      </c>
    </row>
    <row r="47" spans="1:6" ht="18.75" hidden="1" customHeight="1" x14ac:dyDescent="0.15">
      <c r="A47" s="163">
        <v>1100231</v>
      </c>
      <c r="B47" s="164" t="s">
        <v>50</v>
      </c>
      <c r="C47" s="158">
        <v>0</v>
      </c>
      <c r="D47" s="158">
        <v>0</v>
      </c>
      <c r="E47" s="151" t="str">
        <f t="shared" si="0"/>
        <v/>
      </c>
      <c r="F47" s="160">
        <f t="shared" si="1"/>
        <v>0</v>
      </c>
    </row>
    <row r="48" spans="1:6" hidden="1" x14ac:dyDescent="0.15">
      <c r="A48" s="163">
        <v>1100241</v>
      </c>
      <c r="B48" s="165" t="s">
        <v>51</v>
      </c>
      <c r="C48" s="158">
        <v>0</v>
      </c>
      <c r="D48" s="158">
        <v>0</v>
      </c>
      <c r="E48" s="151" t="str">
        <f t="shared" si="0"/>
        <v/>
      </c>
      <c r="F48" s="160"/>
    </row>
    <row r="49" spans="1:6" ht="18.75" hidden="1" customHeight="1" x14ac:dyDescent="0.15">
      <c r="A49" s="163">
        <v>1100244</v>
      </c>
      <c r="B49" s="164" t="s">
        <v>52</v>
      </c>
      <c r="C49" s="158">
        <v>0</v>
      </c>
      <c r="D49" s="158">
        <v>0</v>
      </c>
      <c r="E49" s="151" t="str">
        <f t="shared" si="0"/>
        <v/>
      </c>
      <c r="F49" s="160">
        <f t="shared" si="1"/>
        <v>0</v>
      </c>
    </row>
    <row r="50" spans="1:6" ht="18.75" hidden="1" customHeight="1" x14ac:dyDescent="0.15">
      <c r="A50" s="163">
        <v>1100245</v>
      </c>
      <c r="B50" s="164" t="s">
        <v>53</v>
      </c>
      <c r="C50" s="158">
        <v>0</v>
      </c>
      <c r="D50" s="158">
        <v>0</v>
      </c>
      <c r="E50" s="151" t="str">
        <f t="shared" si="0"/>
        <v/>
      </c>
      <c r="F50" s="160">
        <f t="shared" si="1"/>
        <v>0</v>
      </c>
    </row>
    <row r="51" spans="1:6" ht="27" hidden="1" x14ac:dyDescent="0.15">
      <c r="A51" s="163">
        <v>1100247</v>
      </c>
      <c r="B51" s="165" t="s">
        <v>54</v>
      </c>
      <c r="C51" s="158">
        <v>0</v>
      </c>
      <c r="D51" s="158">
        <v>0</v>
      </c>
      <c r="E51" s="151" t="str">
        <f t="shared" si="0"/>
        <v/>
      </c>
      <c r="F51" s="160">
        <f t="shared" si="1"/>
        <v>0</v>
      </c>
    </row>
    <row r="52" spans="1:6" ht="27" hidden="1" x14ac:dyDescent="0.15">
      <c r="A52" s="163">
        <v>1100248</v>
      </c>
      <c r="B52" s="165" t="s">
        <v>55</v>
      </c>
      <c r="C52" s="158">
        <v>0</v>
      </c>
      <c r="D52" s="158">
        <v>0</v>
      </c>
      <c r="E52" s="151" t="str">
        <f t="shared" si="0"/>
        <v/>
      </c>
      <c r="F52" s="160">
        <f t="shared" si="1"/>
        <v>0</v>
      </c>
    </row>
    <row r="53" spans="1:6" ht="18.75" hidden="1" customHeight="1" x14ac:dyDescent="0.15">
      <c r="A53" s="163">
        <v>1100249</v>
      </c>
      <c r="B53" s="164" t="s">
        <v>56</v>
      </c>
      <c r="C53" s="158">
        <v>0</v>
      </c>
      <c r="D53" s="158">
        <v>0</v>
      </c>
      <c r="E53" s="151" t="str">
        <f t="shared" si="0"/>
        <v/>
      </c>
      <c r="F53" s="160">
        <f t="shared" si="1"/>
        <v>0</v>
      </c>
    </row>
    <row r="54" spans="1:6" ht="18.75" hidden="1" customHeight="1" x14ac:dyDescent="0.15">
      <c r="A54" s="163">
        <v>1100250</v>
      </c>
      <c r="B54" s="164" t="s">
        <v>57</v>
      </c>
      <c r="C54" s="158">
        <v>0</v>
      </c>
      <c r="D54" s="158">
        <v>0</v>
      </c>
      <c r="E54" s="151" t="str">
        <f t="shared" si="0"/>
        <v/>
      </c>
      <c r="F54" s="160">
        <f t="shared" si="1"/>
        <v>0</v>
      </c>
    </row>
    <row r="55" spans="1:6" ht="18.75" hidden="1" customHeight="1" x14ac:dyDescent="0.15">
      <c r="A55" s="163">
        <v>1100252</v>
      </c>
      <c r="B55" s="164" t="s">
        <v>58</v>
      </c>
      <c r="C55" s="158">
        <v>0</v>
      </c>
      <c r="D55" s="158">
        <v>0</v>
      </c>
      <c r="E55" s="151" t="str">
        <f t="shared" si="0"/>
        <v/>
      </c>
      <c r="F55" s="160">
        <f t="shared" si="1"/>
        <v>0</v>
      </c>
    </row>
    <row r="56" spans="1:6" ht="18.75" hidden="1" customHeight="1" x14ac:dyDescent="0.15">
      <c r="A56" s="163">
        <v>1100253</v>
      </c>
      <c r="B56" s="164" t="s">
        <v>59</v>
      </c>
      <c r="C56" s="158">
        <v>0</v>
      </c>
      <c r="D56" s="158">
        <v>0</v>
      </c>
      <c r="E56" s="151" t="str">
        <f t="shared" si="0"/>
        <v/>
      </c>
      <c r="F56" s="160">
        <f t="shared" si="1"/>
        <v>0</v>
      </c>
    </row>
    <row r="57" spans="1:6" ht="18.75" hidden="1" customHeight="1" x14ac:dyDescent="0.15">
      <c r="A57" s="163">
        <v>1100258</v>
      </c>
      <c r="B57" s="164" t="s">
        <v>60</v>
      </c>
      <c r="C57" s="158">
        <v>0</v>
      </c>
      <c r="D57" s="158">
        <v>0</v>
      </c>
      <c r="E57" s="151" t="str">
        <f t="shared" si="0"/>
        <v/>
      </c>
      <c r="F57" s="160">
        <f t="shared" si="1"/>
        <v>0</v>
      </c>
    </row>
    <row r="58" spans="1:6" ht="18.75" hidden="1" customHeight="1" x14ac:dyDescent="0.15">
      <c r="A58" s="163">
        <v>1100299</v>
      </c>
      <c r="B58" s="164" t="s">
        <v>61</v>
      </c>
      <c r="C58" s="158">
        <v>0</v>
      </c>
      <c r="D58" s="158">
        <v>0</v>
      </c>
      <c r="E58" s="151" t="str">
        <f t="shared" si="0"/>
        <v/>
      </c>
      <c r="F58" s="160">
        <f t="shared" si="1"/>
        <v>0</v>
      </c>
    </row>
    <row r="59" spans="1:6" ht="18.75" customHeight="1" x14ac:dyDescent="0.15">
      <c r="A59" s="166">
        <v>11003</v>
      </c>
      <c r="B59" s="166" t="s">
        <v>62</v>
      </c>
      <c r="C59" s="150">
        <v>0</v>
      </c>
      <c r="D59" s="150">
        <v>0</v>
      </c>
      <c r="E59" s="151" t="str">
        <f t="shared" si="0"/>
        <v/>
      </c>
      <c r="F59" s="152">
        <f t="shared" si="1"/>
        <v>0</v>
      </c>
    </row>
    <row r="60" spans="1:6" s="135" customFormat="1" ht="18" customHeight="1" x14ac:dyDescent="0.15">
      <c r="A60" s="167">
        <v>11004</v>
      </c>
      <c r="B60" s="167" t="s">
        <v>63</v>
      </c>
      <c r="C60" s="168">
        <f>SUM(C61:C66)</f>
        <v>4587</v>
      </c>
      <c r="D60" s="168">
        <f>SUM(D61:D66)</f>
        <v>8026.85</v>
      </c>
      <c r="E60" s="151">
        <f t="shared" si="0"/>
        <v>174.99127970350992</v>
      </c>
      <c r="F60" s="169"/>
    </row>
    <row r="61" spans="1:6" s="135" customFormat="1" ht="18" hidden="1" customHeight="1" x14ac:dyDescent="0.15">
      <c r="A61" s="170">
        <v>1100401</v>
      </c>
      <c r="B61" s="170" t="s">
        <v>64</v>
      </c>
      <c r="C61" s="168">
        <v>0</v>
      </c>
      <c r="D61" s="168">
        <v>0</v>
      </c>
      <c r="E61" s="151" t="str">
        <f t="shared" si="0"/>
        <v/>
      </c>
      <c r="F61" s="169"/>
    </row>
    <row r="62" spans="1:6" s="135" customFormat="1" ht="18" hidden="1" customHeight="1" x14ac:dyDescent="0.15">
      <c r="A62" s="170">
        <v>1100402</v>
      </c>
      <c r="B62" s="170" t="s">
        <v>65</v>
      </c>
      <c r="C62" s="168">
        <v>0</v>
      </c>
      <c r="D62" s="168">
        <v>0</v>
      </c>
      <c r="E62" s="151" t="str">
        <f t="shared" si="0"/>
        <v/>
      </c>
      <c r="F62" s="169"/>
    </row>
    <row r="63" spans="1:6" s="135" customFormat="1" ht="18" customHeight="1" x14ac:dyDescent="0.15">
      <c r="A63" s="170">
        <v>1100403</v>
      </c>
      <c r="B63" s="164" t="s">
        <v>66</v>
      </c>
      <c r="C63" s="171">
        <v>259</v>
      </c>
      <c r="D63" s="171">
        <v>258.85000000000002</v>
      </c>
      <c r="E63" s="151">
        <f t="shared" si="0"/>
        <v>99.942084942084946</v>
      </c>
      <c r="F63" s="169"/>
    </row>
    <row r="64" spans="1:6" s="135" customFormat="1" ht="18" hidden="1" customHeight="1" x14ac:dyDescent="0.15">
      <c r="A64" s="170">
        <v>1100404</v>
      </c>
      <c r="B64" s="164" t="s">
        <v>45</v>
      </c>
      <c r="C64" s="168">
        <v>0</v>
      </c>
      <c r="D64" s="168"/>
      <c r="E64" s="151" t="str">
        <f t="shared" si="0"/>
        <v/>
      </c>
      <c r="F64" s="169"/>
    </row>
    <row r="65" spans="1:6" s="135" customFormat="1" ht="18" hidden="1" customHeight="1" x14ac:dyDescent="0.15">
      <c r="A65" s="170">
        <v>1100405</v>
      </c>
      <c r="B65" s="164" t="s">
        <v>61</v>
      </c>
      <c r="C65" s="168">
        <v>0</v>
      </c>
      <c r="D65" s="168"/>
      <c r="E65" s="151" t="str">
        <f t="shared" si="0"/>
        <v/>
      </c>
      <c r="F65" s="169"/>
    </row>
    <row r="66" spans="1:6" s="135" customFormat="1" ht="18" customHeight="1" x14ac:dyDescent="0.15">
      <c r="A66" s="170">
        <v>1100499</v>
      </c>
      <c r="B66" s="164" t="s">
        <v>67</v>
      </c>
      <c r="C66" s="171">
        <v>4328</v>
      </c>
      <c r="D66" s="171">
        <v>7768</v>
      </c>
      <c r="E66" s="151">
        <f t="shared" si="0"/>
        <v>179.48243992606285</v>
      </c>
      <c r="F66" s="169"/>
    </row>
    <row r="67" spans="1:6" ht="18.75" customHeight="1" x14ac:dyDescent="0.15">
      <c r="A67" s="166" t="s">
        <v>68</v>
      </c>
      <c r="B67" s="166"/>
      <c r="C67" s="150">
        <f>C68</f>
        <v>0</v>
      </c>
      <c r="D67" s="150">
        <f>D68</f>
        <v>0</v>
      </c>
      <c r="E67" s="151" t="str">
        <f t="shared" si="0"/>
        <v/>
      </c>
      <c r="F67" s="152">
        <f t="shared" si="1"/>
        <v>0</v>
      </c>
    </row>
    <row r="68" spans="1:6" ht="18.75" hidden="1" customHeight="1" x14ac:dyDescent="0.15">
      <c r="A68" s="166">
        <v>1101101</v>
      </c>
      <c r="B68" s="172" t="s">
        <v>69</v>
      </c>
      <c r="C68" s="150">
        <f>C69</f>
        <v>0</v>
      </c>
      <c r="D68" s="150">
        <f>D69</f>
        <v>0</v>
      </c>
      <c r="E68" s="151" t="str">
        <f t="shared" si="0"/>
        <v/>
      </c>
      <c r="F68" s="152">
        <f t="shared" si="1"/>
        <v>0</v>
      </c>
    </row>
    <row r="69" spans="1:6" ht="18.75" hidden="1" customHeight="1" x14ac:dyDescent="0.15">
      <c r="A69" s="163">
        <v>110110101</v>
      </c>
      <c r="B69" s="173" t="s">
        <v>70</v>
      </c>
      <c r="C69" s="158">
        <v>0</v>
      </c>
      <c r="D69" s="158">
        <v>0</v>
      </c>
      <c r="E69" s="151" t="str">
        <f t="shared" si="0"/>
        <v/>
      </c>
      <c r="F69" s="160">
        <f t="shared" si="1"/>
        <v>0</v>
      </c>
    </row>
    <row r="70" spans="1:6" ht="18.75" customHeight="1" x14ac:dyDescent="0.15">
      <c r="A70" s="166" t="s">
        <v>71</v>
      </c>
      <c r="B70" s="174"/>
      <c r="C70" s="150">
        <f>C71</f>
        <v>0</v>
      </c>
      <c r="D70" s="150">
        <f>D71</f>
        <v>0</v>
      </c>
      <c r="E70" s="151" t="str">
        <f t="shared" si="0"/>
        <v/>
      </c>
      <c r="F70" s="152">
        <f t="shared" si="1"/>
        <v>0</v>
      </c>
    </row>
    <row r="71" spans="1:6" ht="18.75" customHeight="1" x14ac:dyDescent="0.15">
      <c r="A71" s="166">
        <v>11008</v>
      </c>
      <c r="B71" s="175" t="s">
        <v>72</v>
      </c>
      <c r="C71" s="158"/>
      <c r="D71" s="158">
        <v>0</v>
      </c>
      <c r="E71" s="151" t="str">
        <f t="shared" si="0"/>
        <v/>
      </c>
      <c r="F71" s="160">
        <f t="shared" si="1"/>
        <v>0</v>
      </c>
    </row>
    <row r="72" spans="1:6" ht="18.75" customHeight="1" x14ac:dyDescent="0.15">
      <c r="A72" s="153" t="s">
        <v>73</v>
      </c>
      <c r="B72" s="154"/>
      <c r="C72" s="150">
        <f>C73</f>
        <v>0</v>
      </c>
      <c r="D72" s="150">
        <f>D73</f>
        <v>0</v>
      </c>
      <c r="E72" s="151" t="str">
        <f t="shared" si="0"/>
        <v/>
      </c>
      <c r="F72" s="152">
        <f t="shared" si="1"/>
        <v>0</v>
      </c>
    </row>
    <row r="73" spans="1:6" ht="18.75" hidden="1" customHeight="1" x14ac:dyDescent="0.15">
      <c r="A73" s="153">
        <v>1100901</v>
      </c>
      <c r="B73" s="154" t="s">
        <v>74</v>
      </c>
      <c r="C73" s="150">
        <f>C74+C75</f>
        <v>0</v>
      </c>
      <c r="D73" s="150">
        <f>D74+D75</f>
        <v>0</v>
      </c>
      <c r="E73" s="151" t="str">
        <f t="shared" si="0"/>
        <v/>
      </c>
      <c r="F73" s="152">
        <f t="shared" si="1"/>
        <v>0</v>
      </c>
    </row>
    <row r="74" spans="1:6" ht="18.75" hidden="1" customHeight="1" x14ac:dyDescent="0.15">
      <c r="A74" s="155">
        <v>110090102</v>
      </c>
      <c r="B74" s="156" t="s">
        <v>75</v>
      </c>
      <c r="C74" s="158">
        <v>0</v>
      </c>
      <c r="D74" s="158">
        <v>0</v>
      </c>
      <c r="E74" s="151" t="str">
        <f t="shared" si="0"/>
        <v/>
      </c>
      <c r="F74" s="160">
        <f t="shared" si="1"/>
        <v>0</v>
      </c>
    </row>
    <row r="75" spans="1:6" ht="18.75" hidden="1" customHeight="1" x14ac:dyDescent="0.15">
      <c r="A75" s="155">
        <v>110090199</v>
      </c>
      <c r="B75" s="156" t="s">
        <v>76</v>
      </c>
      <c r="C75" s="158">
        <v>0</v>
      </c>
      <c r="D75" s="158">
        <v>0</v>
      </c>
      <c r="E75" s="151" t="str">
        <f t="shared" si="0"/>
        <v/>
      </c>
      <c r="F75" s="160">
        <f t="shared" si="1"/>
        <v>0</v>
      </c>
    </row>
    <row r="76" spans="1:6" ht="18.75" customHeight="1" x14ac:dyDescent="0.15">
      <c r="A76" s="180" t="s">
        <v>77</v>
      </c>
      <c r="B76" s="181"/>
      <c r="C76" s="150">
        <f>C77</f>
        <v>0</v>
      </c>
      <c r="D76" s="150">
        <f>D77</f>
        <v>0</v>
      </c>
      <c r="E76" s="151" t="str">
        <f t="shared" si="0"/>
        <v/>
      </c>
      <c r="F76" s="152">
        <f t="shared" si="1"/>
        <v>0</v>
      </c>
    </row>
    <row r="77" spans="1:6" ht="18.75" hidden="1" customHeight="1" x14ac:dyDescent="0.15">
      <c r="A77" s="155">
        <v>11015</v>
      </c>
      <c r="B77" s="156" t="s">
        <v>78</v>
      </c>
      <c r="C77" s="158"/>
      <c r="D77" s="158"/>
      <c r="E77" s="151" t="str">
        <f t="shared" si="0"/>
        <v/>
      </c>
      <c r="F77" s="160">
        <f t="shared" si="1"/>
        <v>0</v>
      </c>
    </row>
    <row r="78" spans="1:6" ht="18.75" customHeight="1" x14ac:dyDescent="0.15">
      <c r="A78" s="182" t="s">
        <v>79</v>
      </c>
      <c r="B78" s="182"/>
      <c r="C78" s="150">
        <f>C5+C30+C67+C70+C72+C76</f>
        <v>17658</v>
      </c>
      <c r="D78" s="150">
        <f>D5+D30+D67+D70+D72+D76</f>
        <v>17330.86</v>
      </c>
      <c r="E78" s="151">
        <f t="shared" si="0"/>
        <v>98.14735530637671</v>
      </c>
      <c r="F78" s="152">
        <f>D78-C78/2</f>
        <v>8501.86</v>
      </c>
    </row>
  </sheetData>
  <mergeCells count="3">
    <mergeCell ref="A2:F2"/>
    <mergeCell ref="A76:B76"/>
    <mergeCell ref="A78:B78"/>
  </mergeCells>
  <phoneticPr fontId="26" type="noConversion"/>
  <pageMargins left="0.7" right="0.7" top="0.75" bottom="0.75" header="0.3" footer="0.3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362"/>
  <sheetViews>
    <sheetView view="pageBreakPreview" topLeftCell="A163" zoomScale="60" zoomScaleNormal="100" workbookViewId="0">
      <selection activeCell="A183" sqref="A1:A1048576"/>
    </sheetView>
  </sheetViews>
  <sheetFormatPr defaultColWidth="9" defaultRowHeight="13.5" x14ac:dyDescent="0.15"/>
  <cols>
    <col min="1" max="1" width="12.625" style="99" customWidth="1"/>
    <col min="2" max="2" width="33.625" style="99" customWidth="1"/>
    <col min="3" max="6" width="13.125" style="100" customWidth="1"/>
    <col min="7" max="7" width="17.375" style="101" hidden="1" customWidth="1"/>
    <col min="8" max="8" width="9" style="99"/>
    <col min="9" max="9" width="42.75" style="99" customWidth="1"/>
    <col min="10" max="10" width="15.875" style="99" customWidth="1"/>
    <col min="11" max="11" width="9" style="102"/>
    <col min="12" max="16384" width="9" style="99"/>
  </cols>
  <sheetData>
    <row r="1" spans="1:10" ht="14.25" x14ac:dyDescent="0.15">
      <c r="A1" s="103" t="s">
        <v>80</v>
      </c>
    </row>
    <row r="2" spans="1:10" ht="32.25" customHeight="1" x14ac:dyDescent="0.15">
      <c r="A2" s="186" t="s">
        <v>1296</v>
      </c>
      <c r="B2" s="186"/>
      <c r="C2" s="186"/>
      <c r="D2" s="186"/>
      <c r="E2" s="186"/>
      <c r="F2" s="186"/>
      <c r="G2" s="186"/>
    </row>
    <row r="3" spans="1:10" ht="18.75" customHeight="1" x14ac:dyDescent="0.15">
      <c r="A3" s="187" t="s">
        <v>81</v>
      </c>
      <c r="B3" s="187"/>
      <c r="C3" s="187"/>
      <c r="D3" s="187"/>
      <c r="E3" s="187"/>
      <c r="F3" s="187"/>
      <c r="G3" s="187"/>
    </row>
    <row r="4" spans="1:10" ht="18.75" customHeight="1" x14ac:dyDescent="0.15">
      <c r="C4" s="104"/>
      <c r="D4" s="104"/>
      <c r="E4" s="104"/>
      <c r="F4" s="105" t="s">
        <v>2</v>
      </c>
      <c r="G4" s="106" t="s">
        <v>2</v>
      </c>
    </row>
    <row r="5" spans="1:10" ht="55.5" customHeight="1" x14ac:dyDescent="0.15">
      <c r="A5" s="107" t="s">
        <v>3</v>
      </c>
      <c r="B5" s="107" t="s">
        <v>4</v>
      </c>
      <c r="C5" s="108" t="s">
        <v>5</v>
      </c>
      <c r="D5" s="108" t="s">
        <v>82</v>
      </c>
      <c r="E5" s="108" t="s">
        <v>6</v>
      </c>
      <c r="F5" s="109" t="s">
        <v>7</v>
      </c>
      <c r="G5" s="110" t="s">
        <v>8</v>
      </c>
    </row>
    <row r="6" spans="1:10" ht="20.25" customHeight="1" x14ac:dyDescent="0.15">
      <c r="A6" s="188" t="s">
        <v>83</v>
      </c>
      <c r="B6" s="188"/>
      <c r="C6" s="111">
        <f>C7+C238+C278+C297+C387+C439+C495+C552+C688+C762+C841+C864+C975+C1039+C1102+C1122+C1152+C1162+C1207+C1229+C1272+C1328+C1329+C1334+C1342</f>
        <v>15515</v>
      </c>
      <c r="D6" s="111">
        <f>D7+D238+D278+D297+D387+D439+D495+D552+D688+D762+D841+D864+D975+D1039+D1102+D1122+D1152+D1162+D1207+D1229+D1272+D1328+D1329+D1334+D1342</f>
        <v>15515</v>
      </c>
      <c r="E6" s="111">
        <f>E7+E278+E297+E387+E495+E552+E688+E762+E841+E864+E975+E1102+E1207+E1272+E1329</f>
        <v>15163.230000000001</v>
      </c>
      <c r="F6" s="112">
        <f>IFERROR(E6/C6*100,"")</f>
        <v>97.732710280373837</v>
      </c>
      <c r="G6" s="113">
        <f>E6-C6/2</f>
        <v>7405.7300000000014</v>
      </c>
      <c r="I6" s="122"/>
      <c r="J6" s="122"/>
    </row>
    <row r="7" spans="1:10" ht="20.25" customHeight="1" x14ac:dyDescent="0.15">
      <c r="A7" s="114">
        <v>201</v>
      </c>
      <c r="B7" s="114" t="s">
        <v>84</v>
      </c>
      <c r="C7" s="115">
        <f>C8+C20+C29+C40+C51+C62+C73+C81+C103+C112+C123+C135+C142+C150+C156+C163+C170+C177+C184+C191+C199+C205+C211+C218+C235+C90</f>
        <v>1441</v>
      </c>
      <c r="D7" s="115">
        <f>D8+D20+D29+D40+D51+D62+D73+D81+D103+D112+D123+D135+D142+D150+D156+D163+D170+D177+D184+D191+D199+D205+D211+D218+D235+D90</f>
        <v>1583</v>
      </c>
      <c r="E7" s="115">
        <f>E8+E20+E29+E40+E51+E62+E73+E81+E103+E112+E123+E135+E142+E150+E156+E163+E170+E177+E184+E191+E199+E205+E211+E218+E235+E90+E233</f>
        <v>1593.15</v>
      </c>
      <c r="F7" s="112">
        <f t="shared" ref="F7:F70" si="0">IFERROR(E7/C7*100,"")</f>
        <v>110.55863983344901</v>
      </c>
      <c r="G7" s="113">
        <f t="shared" ref="G7:G70" si="1">E7-C7/2</f>
        <v>872.65000000000009</v>
      </c>
    </row>
    <row r="8" spans="1:10" ht="20.25" customHeight="1" x14ac:dyDescent="0.15">
      <c r="A8" s="114">
        <v>20101</v>
      </c>
      <c r="B8" s="114" t="s">
        <v>85</v>
      </c>
      <c r="C8" s="116">
        <f>SUM(C9:C19)</f>
        <v>5</v>
      </c>
      <c r="D8" s="116">
        <f>SUM(D9:D19)</f>
        <v>9</v>
      </c>
      <c r="E8" s="116">
        <f>SUM(E9:E19)</f>
        <v>15</v>
      </c>
      <c r="F8" s="112">
        <f t="shared" si="0"/>
        <v>300</v>
      </c>
      <c r="G8" s="113">
        <f t="shared" si="1"/>
        <v>12.5</v>
      </c>
    </row>
    <row r="9" spans="1:10" ht="20.25" hidden="1" customHeight="1" x14ac:dyDescent="0.15">
      <c r="A9" s="117">
        <v>2010101</v>
      </c>
      <c r="B9" s="118" t="s">
        <v>86</v>
      </c>
      <c r="C9" s="119">
        <v>0</v>
      </c>
      <c r="D9" s="119">
        <v>0</v>
      </c>
      <c r="E9" s="119">
        <v>0</v>
      </c>
      <c r="F9" s="120">
        <v>0</v>
      </c>
      <c r="G9" s="121">
        <f t="shared" si="1"/>
        <v>0</v>
      </c>
    </row>
    <row r="10" spans="1:10" ht="20.25" hidden="1" customHeight="1" x14ac:dyDescent="0.15">
      <c r="A10" s="117">
        <v>2010102</v>
      </c>
      <c r="B10" s="118" t="s">
        <v>87</v>
      </c>
      <c r="C10" s="119">
        <v>0</v>
      </c>
      <c r="D10" s="119">
        <v>0</v>
      </c>
      <c r="E10" s="119">
        <v>0</v>
      </c>
      <c r="F10" s="120">
        <v>0</v>
      </c>
      <c r="G10" s="121">
        <f t="shared" si="1"/>
        <v>0</v>
      </c>
    </row>
    <row r="11" spans="1:10" ht="20.25" hidden="1" customHeight="1" x14ac:dyDescent="0.15">
      <c r="A11" s="117">
        <v>2010103</v>
      </c>
      <c r="B11" s="118" t="s">
        <v>88</v>
      </c>
      <c r="C11" s="119">
        <v>0</v>
      </c>
      <c r="D11" s="119">
        <v>0</v>
      </c>
      <c r="E11" s="119">
        <v>0</v>
      </c>
      <c r="F11" s="120">
        <v>0</v>
      </c>
      <c r="G11" s="121">
        <f t="shared" si="1"/>
        <v>0</v>
      </c>
    </row>
    <row r="12" spans="1:10" ht="20.25" hidden="1" customHeight="1" x14ac:dyDescent="0.15">
      <c r="A12" s="117">
        <v>2010104</v>
      </c>
      <c r="B12" s="118" t="s">
        <v>89</v>
      </c>
      <c r="C12" s="119">
        <v>0</v>
      </c>
      <c r="D12" s="119">
        <v>0</v>
      </c>
      <c r="E12" s="119">
        <v>0</v>
      </c>
      <c r="F12" s="120">
        <v>0</v>
      </c>
      <c r="G12" s="121">
        <f t="shared" si="1"/>
        <v>0</v>
      </c>
    </row>
    <row r="13" spans="1:10" ht="20.25" hidden="1" customHeight="1" x14ac:dyDescent="0.15">
      <c r="A13" s="117">
        <v>2010105</v>
      </c>
      <c r="B13" s="118" t="s">
        <v>90</v>
      </c>
      <c r="C13" s="119">
        <v>0</v>
      </c>
      <c r="D13" s="119">
        <v>0</v>
      </c>
      <c r="E13" s="119">
        <v>0</v>
      </c>
      <c r="F13" s="120">
        <v>0</v>
      </c>
      <c r="G13" s="121">
        <f t="shared" si="1"/>
        <v>0</v>
      </c>
    </row>
    <row r="14" spans="1:10" ht="20.25" hidden="1" customHeight="1" x14ac:dyDescent="0.15">
      <c r="A14" s="117">
        <v>2010106</v>
      </c>
      <c r="B14" s="118" t="s">
        <v>91</v>
      </c>
      <c r="C14" s="119">
        <v>0</v>
      </c>
      <c r="D14" s="119">
        <v>0</v>
      </c>
      <c r="E14" s="119">
        <v>0</v>
      </c>
      <c r="F14" s="120">
        <v>0</v>
      </c>
      <c r="G14" s="121">
        <f t="shared" si="1"/>
        <v>0</v>
      </c>
    </row>
    <row r="15" spans="1:10" ht="20.25" hidden="1" customHeight="1" x14ac:dyDescent="0.15">
      <c r="A15" s="117">
        <v>2010107</v>
      </c>
      <c r="B15" s="118" t="s">
        <v>92</v>
      </c>
      <c r="C15" s="119">
        <v>0</v>
      </c>
      <c r="D15" s="119">
        <v>0</v>
      </c>
      <c r="E15" s="119">
        <v>0</v>
      </c>
      <c r="F15" s="120">
        <v>0</v>
      </c>
      <c r="G15" s="121">
        <f t="shared" si="1"/>
        <v>0</v>
      </c>
    </row>
    <row r="16" spans="1:10" ht="20.25" hidden="1" customHeight="1" x14ac:dyDescent="0.15">
      <c r="A16" s="117">
        <v>2010108</v>
      </c>
      <c r="B16" s="118" t="s">
        <v>93</v>
      </c>
      <c r="C16" s="119">
        <v>0</v>
      </c>
      <c r="D16" s="119">
        <v>0</v>
      </c>
      <c r="E16" s="119">
        <v>0</v>
      </c>
      <c r="F16" s="120">
        <v>0</v>
      </c>
      <c r="G16" s="121">
        <f t="shared" si="1"/>
        <v>0</v>
      </c>
    </row>
    <row r="17" spans="1:7" ht="20.25" hidden="1" customHeight="1" x14ac:dyDescent="0.15">
      <c r="A17" s="117">
        <v>2010109</v>
      </c>
      <c r="B17" s="118" t="s">
        <v>94</v>
      </c>
      <c r="C17" s="119">
        <v>0</v>
      </c>
      <c r="D17" s="119">
        <v>0</v>
      </c>
      <c r="E17" s="119">
        <v>0</v>
      </c>
      <c r="F17" s="120">
        <v>0</v>
      </c>
      <c r="G17" s="121">
        <f t="shared" si="1"/>
        <v>0</v>
      </c>
    </row>
    <row r="18" spans="1:7" ht="20.25" hidden="1" customHeight="1" x14ac:dyDescent="0.15">
      <c r="A18" s="117">
        <v>2010150</v>
      </c>
      <c r="B18" s="118" t="s">
        <v>95</v>
      </c>
      <c r="C18" s="119">
        <v>0</v>
      </c>
      <c r="D18" s="119">
        <v>0</v>
      </c>
      <c r="E18" s="119">
        <v>0</v>
      </c>
      <c r="F18" s="120">
        <v>0</v>
      </c>
      <c r="G18" s="121">
        <f t="shared" si="1"/>
        <v>0</v>
      </c>
    </row>
    <row r="19" spans="1:7" ht="20.25" customHeight="1" x14ac:dyDescent="0.15">
      <c r="A19" s="117">
        <v>2010199</v>
      </c>
      <c r="B19" s="118" t="s">
        <v>96</v>
      </c>
      <c r="C19" s="119">
        <v>5</v>
      </c>
      <c r="D19" s="119">
        <v>9</v>
      </c>
      <c r="E19" s="119">
        <v>15</v>
      </c>
      <c r="F19" s="120">
        <f t="shared" si="0"/>
        <v>300</v>
      </c>
      <c r="G19" s="121">
        <f t="shared" si="1"/>
        <v>12.5</v>
      </c>
    </row>
    <row r="20" spans="1:7" ht="20.25" hidden="1" customHeight="1" x14ac:dyDescent="0.15">
      <c r="A20" s="114">
        <v>20102</v>
      </c>
      <c r="B20" s="114" t="s">
        <v>97</v>
      </c>
      <c r="C20" s="116">
        <f>SUM(C21:C28)</f>
        <v>0</v>
      </c>
      <c r="D20" s="116">
        <f>SUM(D21:D28)</f>
        <v>0</v>
      </c>
      <c r="E20" s="116">
        <f>SUM(E21:E28)</f>
        <v>0</v>
      </c>
      <c r="F20" s="112" t="str">
        <f t="shared" si="0"/>
        <v/>
      </c>
      <c r="G20" s="113">
        <f t="shared" si="1"/>
        <v>0</v>
      </c>
    </row>
    <row r="21" spans="1:7" ht="20.25" hidden="1" customHeight="1" x14ac:dyDescent="0.15">
      <c r="A21" s="117">
        <v>2010201</v>
      </c>
      <c r="B21" s="118" t="s">
        <v>86</v>
      </c>
      <c r="C21" s="119">
        <v>0</v>
      </c>
      <c r="D21" s="119">
        <v>0</v>
      </c>
      <c r="E21" s="119">
        <v>0</v>
      </c>
      <c r="F21" s="120">
        <v>0</v>
      </c>
      <c r="G21" s="121">
        <f t="shared" si="1"/>
        <v>0</v>
      </c>
    </row>
    <row r="22" spans="1:7" ht="20.25" hidden="1" customHeight="1" x14ac:dyDescent="0.15">
      <c r="A22" s="117">
        <v>2010202</v>
      </c>
      <c r="B22" s="118" t="s">
        <v>87</v>
      </c>
      <c r="C22" s="119">
        <v>0</v>
      </c>
      <c r="D22" s="119">
        <v>0</v>
      </c>
      <c r="E22" s="119">
        <v>0</v>
      </c>
      <c r="F22" s="120">
        <v>0</v>
      </c>
      <c r="G22" s="121">
        <f t="shared" si="1"/>
        <v>0</v>
      </c>
    </row>
    <row r="23" spans="1:7" ht="20.25" hidden="1" customHeight="1" x14ac:dyDescent="0.15">
      <c r="A23" s="117">
        <v>2010203</v>
      </c>
      <c r="B23" s="118" t="s">
        <v>88</v>
      </c>
      <c r="C23" s="119">
        <v>0</v>
      </c>
      <c r="D23" s="119">
        <v>0</v>
      </c>
      <c r="E23" s="119">
        <v>0</v>
      </c>
      <c r="F23" s="120">
        <v>0</v>
      </c>
      <c r="G23" s="121">
        <f t="shared" si="1"/>
        <v>0</v>
      </c>
    </row>
    <row r="24" spans="1:7" ht="20.25" hidden="1" customHeight="1" x14ac:dyDescent="0.15">
      <c r="A24" s="117">
        <v>2010204</v>
      </c>
      <c r="B24" s="118" t="s">
        <v>98</v>
      </c>
      <c r="C24" s="119">
        <v>0</v>
      </c>
      <c r="D24" s="119">
        <v>0</v>
      </c>
      <c r="E24" s="119">
        <v>0</v>
      </c>
      <c r="F24" s="120">
        <v>0</v>
      </c>
      <c r="G24" s="121">
        <f t="shared" si="1"/>
        <v>0</v>
      </c>
    </row>
    <row r="25" spans="1:7" ht="20.25" hidden="1" customHeight="1" x14ac:dyDescent="0.15">
      <c r="A25" s="117">
        <v>2010205</v>
      </c>
      <c r="B25" s="118" t="s">
        <v>99</v>
      </c>
      <c r="C25" s="119">
        <v>0</v>
      </c>
      <c r="D25" s="119">
        <v>0</v>
      </c>
      <c r="E25" s="119">
        <v>0</v>
      </c>
      <c r="F25" s="120">
        <v>0</v>
      </c>
      <c r="G25" s="121">
        <f t="shared" si="1"/>
        <v>0</v>
      </c>
    </row>
    <row r="26" spans="1:7" ht="20.25" hidden="1" customHeight="1" x14ac:dyDescent="0.15">
      <c r="A26" s="117">
        <v>2010206</v>
      </c>
      <c r="B26" s="118" t="s">
        <v>100</v>
      </c>
      <c r="C26" s="119">
        <v>0</v>
      </c>
      <c r="D26" s="119">
        <v>0</v>
      </c>
      <c r="E26" s="119">
        <v>0</v>
      </c>
      <c r="F26" s="120">
        <v>0</v>
      </c>
      <c r="G26" s="121">
        <f t="shared" si="1"/>
        <v>0</v>
      </c>
    </row>
    <row r="27" spans="1:7" ht="20.25" hidden="1" customHeight="1" x14ac:dyDescent="0.15">
      <c r="A27" s="117">
        <v>2010250</v>
      </c>
      <c r="B27" s="118" t="s">
        <v>95</v>
      </c>
      <c r="C27" s="119">
        <v>0</v>
      </c>
      <c r="D27" s="119">
        <v>0</v>
      </c>
      <c r="E27" s="119">
        <v>0</v>
      </c>
      <c r="F27" s="120">
        <v>0</v>
      </c>
      <c r="G27" s="121">
        <f t="shared" si="1"/>
        <v>0</v>
      </c>
    </row>
    <row r="28" spans="1:7" ht="20.25" hidden="1" customHeight="1" x14ac:dyDescent="0.15">
      <c r="A28" s="117">
        <v>2010299</v>
      </c>
      <c r="B28" s="118" t="s">
        <v>101</v>
      </c>
      <c r="C28" s="119">
        <v>0</v>
      </c>
      <c r="D28" s="119">
        <v>0</v>
      </c>
      <c r="E28" s="119">
        <v>0</v>
      </c>
      <c r="F28" s="120">
        <v>0</v>
      </c>
      <c r="G28" s="121">
        <f t="shared" si="1"/>
        <v>0</v>
      </c>
    </row>
    <row r="29" spans="1:7" ht="39" customHeight="1" x14ac:dyDescent="0.15">
      <c r="A29" s="114">
        <v>20103</v>
      </c>
      <c r="B29" s="114" t="s">
        <v>102</v>
      </c>
      <c r="C29" s="116">
        <f>SUM(C30:C39)</f>
        <v>1275</v>
      </c>
      <c r="D29" s="116">
        <f>SUM(D30:D39)</f>
        <v>1250</v>
      </c>
      <c r="E29" s="116">
        <f>SUM(E30:E39)</f>
        <v>1235.3500000000001</v>
      </c>
      <c r="F29" s="112">
        <f t="shared" si="0"/>
        <v>96.890196078431373</v>
      </c>
      <c r="G29" s="113">
        <f t="shared" si="1"/>
        <v>597.85000000000014</v>
      </c>
    </row>
    <row r="30" spans="1:7" ht="20.25" customHeight="1" x14ac:dyDescent="0.15">
      <c r="A30" s="117">
        <v>2010301</v>
      </c>
      <c r="B30" s="118" t="s">
        <v>86</v>
      </c>
      <c r="C30" s="119">
        <v>803</v>
      </c>
      <c r="D30" s="119">
        <v>818</v>
      </c>
      <c r="E30" s="119">
        <v>805.38</v>
      </c>
      <c r="F30" s="120">
        <f t="shared" si="0"/>
        <v>100.29638854296388</v>
      </c>
      <c r="G30" s="121">
        <f t="shared" si="1"/>
        <v>403.88</v>
      </c>
    </row>
    <row r="31" spans="1:7" ht="20.25" customHeight="1" x14ac:dyDescent="0.15">
      <c r="A31" s="117">
        <v>2010302</v>
      </c>
      <c r="B31" s="118" t="s">
        <v>87</v>
      </c>
      <c r="C31" s="119">
        <v>192</v>
      </c>
      <c r="D31" s="119">
        <v>142</v>
      </c>
      <c r="E31" s="119">
        <v>118.21</v>
      </c>
      <c r="F31" s="120">
        <f t="shared" si="0"/>
        <v>61.567708333333329</v>
      </c>
      <c r="G31" s="121">
        <f t="shared" si="1"/>
        <v>22.209999999999994</v>
      </c>
    </row>
    <row r="32" spans="1:7" ht="20.25" hidden="1" customHeight="1" x14ac:dyDescent="0.15">
      <c r="A32" s="117">
        <v>2010303</v>
      </c>
      <c r="B32" s="118" t="s">
        <v>88</v>
      </c>
      <c r="C32" s="119">
        <v>0</v>
      </c>
      <c r="D32" s="119">
        <v>0</v>
      </c>
      <c r="E32" s="119"/>
      <c r="F32" s="120" t="str">
        <f t="shared" si="0"/>
        <v/>
      </c>
      <c r="G32" s="121">
        <f t="shared" si="1"/>
        <v>0</v>
      </c>
    </row>
    <row r="33" spans="1:7" ht="20.25" hidden="1" customHeight="1" x14ac:dyDescent="0.15">
      <c r="A33" s="117">
        <v>2010304</v>
      </c>
      <c r="B33" s="118" t="s">
        <v>103</v>
      </c>
      <c r="C33" s="119">
        <v>0</v>
      </c>
      <c r="D33" s="119">
        <v>0</v>
      </c>
      <c r="E33" s="119"/>
      <c r="F33" s="120" t="str">
        <f t="shared" si="0"/>
        <v/>
      </c>
      <c r="G33" s="121">
        <f t="shared" si="1"/>
        <v>0</v>
      </c>
    </row>
    <row r="34" spans="1:7" ht="20.25" hidden="1" customHeight="1" x14ac:dyDescent="0.15">
      <c r="A34" s="117">
        <v>2010305</v>
      </c>
      <c r="B34" s="118" t="s">
        <v>104</v>
      </c>
      <c r="C34" s="119">
        <v>0</v>
      </c>
      <c r="D34" s="119">
        <v>0</v>
      </c>
      <c r="E34" s="119"/>
      <c r="F34" s="120" t="str">
        <f t="shared" si="0"/>
        <v/>
      </c>
      <c r="G34" s="121">
        <f t="shared" si="1"/>
        <v>0</v>
      </c>
    </row>
    <row r="35" spans="1:7" ht="20.25" hidden="1" customHeight="1" x14ac:dyDescent="0.15">
      <c r="A35" s="117">
        <v>2010306</v>
      </c>
      <c r="B35" s="118" t="s">
        <v>105</v>
      </c>
      <c r="C35" s="119">
        <v>0</v>
      </c>
      <c r="D35" s="119">
        <v>0</v>
      </c>
      <c r="E35" s="119"/>
      <c r="F35" s="120" t="str">
        <f t="shared" si="0"/>
        <v/>
      </c>
      <c r="G35" s="121">
        <f t="shared" si="1"/>
        <v>0</v>
      </c>
    </row>
    <row r="36" spans="1:7" ht="20.25" hidden="1" customHeight="1" x14ac:dyDescent="0.15">
      <c r="A36" s="117">
        <v>2010308</v>
      </c>
      <c r="B36" s="118" t="s">
        <v>106</v>
      </c>
      <c r="C36" s="119">
        <v>0</v>
      </c>
      <c r="D36" s="119">
        <v>0</v>
      </c>
      <c r="E36" s="119"/>
      <c r="F36" s="120" t="str">
        <f t="shared" si="0"/>
        <v/>
      </c>
      <c r="G36" s="121">
        <f t="shared" si="1"/>
        <v>0</v>
      </c>
    </row>
    <row r="37" spans="1:7" ht="20.25" hidden="1" customHeight="1" x14ac:dyDescent="0.15">
      <c r="A37" s="117">
        <v>2010309</v>
      </c>
      <c r="B37" s="118" t="s">
        <v>107</v>
      </c>
      <c r="C37" s="119">
        <v>0</v>
      </c>
      <c r="D37" s="119">
        <v>0</v>
      </c>
      <c r="E37" s="119"/>
      <c r="F37" s="120" t="str">
        <f t="shared" si="0"/>
        <v/>
      </c>
      <c r="G37" s="121">
        <f t="shared" si="1"/>
        <v>0</v>
      </c>
    </row>
    <row r="38" spans="1:7" ht="20.25" customHeight="1" x14ac:dyDescent="0.15">
      <c r="A38" s="117">
        <v>2010350</v>
      </c>
      <c r="B38" s="118" t="s">
        <v>95</v>
      </c>
      <c r="C38" s="119">
        <v>253</v>
      </c>
      <c r="D38" s="119">
        <v>263</v>
      </c>
      <c r="E38" s="119">
        <v>287.58999999999997</v>
      </c>
      <c r="F38" s="120">
        <f t="shared" si="0"/>
        <v>113.67193675889327</v>
      </c>
      <c r="G38" s="121">
        <f t="shared" si="1"/>
        <v>161.08999999999997</v>
      </c>
    </row>
    <row r="39" spans="1:7" ht="32.25" customHeight="1" x14ac:dyDescent="0.15">
      <c r="A39" s="117">
        <v>2010399</v>
      </c>
      <c r="B39" s="118" t="s">
        <v>108</v>
      </c>
      <c r="C39" s="119">
        <v>27</v>
      </c>
      <c r="D39" s="119">
        <v>27</v>
      </c>
      <c r="E39" s="119">
        <v>24.17</v>
      </c>
      <c r="F39" s="120">
        <f t="shared" si="0"/>
        <v>89.518518518518519</v>
      </c>
      <c r="G39" s="121">
        <f t="shared" si="1"/>
        <v>10.670000000000002</v>
      </c>
    </row>
    <row r="40" spans="1:7" ht="20.25" customHeight="1" x14ac:dyDescent="0.15">
      <c r="A40" s="114">
        <v>20104</v>
      </c>
      <c r="B40" s="114" t="s">
        <v>109</v>
      </c>
      <c r="C40" s="116">
        <f>SUM(C41:C50)</f>
        <v>0</v>
      </c>
      <c r="D40" s="116">
        <f>SUM(D41:D50)</f>
        <v>190</v>
      </c>
      <c r="E40" s="116">
        <f>SUM(E41:E50)</f>
        <v>190</v>
      </c>
      <c r="F40" s="112" t="str">
        <f t="shared" si="0"/>
        <v/>
      </c>
      <c r="G40" s="113">
        <f t="shared" si="1"/>
        <v>190</v>
      </c>
    </row>
    <row r="41" spans="1:7" ht="20.25" hidden="1" customHeight="1" x14ac:dyDescent="0.15">
      <c r="A41" s="117">
        <v>2010401</v>
      </c>
      <c r="B41" s="118" t="s">
        <v>86</v>
      </c>
      <c r="C41" s="119">
        <v>0</v>
      </c>
      <c r="D41" s="119">
        <v>0</v>
      </c>
      <c r="E41" s="119">
        <v>0</v>
      </c>
      <c r="F41" s="120" t="str">
        <f t="shared" si="0"/>
        <v/>
      </c>
      <c r="G41" s="121">
        <f t="shared" si="1"/>
        <v>0</v>
      </c>
    </row>
    <row r="42" spans="1:7" ht="20.25" hidden="1" customHeight="1" x14ac:dyDescent="0.15">
      <c r="A42" s="117">
        <v>2010402</v>
      </c>
      <c r="B42" s="118" t="s">
        <v>87</v>
      </c>
      <c r="C42" s="119">
        <v>0</v>
      </c>
      <c r="D42" s="119">
        <v>0</v>
      </c>
      <c r="E42" s="119">
        <v>0</v>
      </c>
      <c r="F42" s="120" t="str">
        <f t="shared" si="0"/>
        <v/>
      </c>
      <c r="G42" s="121">
        <f t="shared" si="1"/>
        <v>0</v>
      </c>
    </row>
    <row r="43" spans="1:7" ht="20.25" hidden="1" customHeight="1" x14ac:dyDescent="0.15">
      <c r="A43" s="117">
        <v>2010403</v>
      </c>
      <c r="B43" s="118" t="s">
        <v>88</v>
      </c>
      <c r="C43" s="119">
        <v>0</v>
      </c>
      <c r="D43" s="119">
        <v>0</v>
      </c>
      <c r="E43" s="119">
        <v>0</v>
      </c>
      <c r="F43" s="120" t="str">
        <f t="shared" si="0"/>
        <v/>
      </c>
      <c r="G43" s="121">
        <f t="shared" si="1"/>
        <v>0</v>
      </c>
    </row>
    <row r="44" spans="1:7" ht="20.25" hidden="1" customHeight="1" x14ac:dyDescent="0.15">
      <c r="A44" s="117">
        <v>2010404</v>
      </c>
      <c r="B44" s="118" t="s">
        <v>110</v>
      </c>
      <c r="C44" s="119">
        <v>0</v>
      </c>
      <c r="D44" s="119">
        <v>0</v>
      </c>
      <c r="E44" s="119">
        <v>0</v>
      </c>
      <c r="F44" s="120" t="str">
        <f t="shared" si="0"/>
        <v/>
      </c>
      <c r="G44" s="121">
        <f t="shared" si="1"/>
        <v>0</v>
      </c>
    </row>
    <row r="45" spans="1:7" ht="20.25" hidden="1" customHeight="1" x14ac:dyDescent="0.15">
      <c r="A45" s="117">
        <v>2010405</v>
      </c>
      <c r="B45" s="118" t="s">
        <v>111</v>
      </c>
      <c r="C45" s="119">
        <v>0</v>
      </c>
      <c r="D45" s="119">
        <v>0</v>
      </c>
      <c r="E45" s="119">
        <v>0</v>
      </c>
      <c r="F45" s="120" t="str">
        <f t="shared" si="0"/>
        <v/>
      </c>
      <c r="G45" s="121">
        <f t="shared" si="1"/>
        <v>0</v>
      </c>
    </row>
    <row r="46" spans="1:7" ht="20.25" hidden="1" customHeight="1" x14ac:dyDescent="0.15">
      <c r="A46" s="117">
        <v>2010406</v>
      </c>
      <c r="B46" s="118" t="s">
        <v>112</v>
      </c>
      <c r="C46" s="119">
        <v>0</v>
      </c>
      <c r="D46" s="119">
        <v>0</v>
      </c>
      <c r="E46" s="119">
        <v>0</v>
      </c>
      <c r="F46" s="120" t="str">
        <f t="shared" si="0"/>
        <v/>
      </c>
      <c r="G46" s="121">
        <f t="shared" si="1"/>
        <v>0</v>
      </c>
    </row>
    <row r="47" spans="1:7" ht="20.25" hidden="1" customHeight="1" x14ac:dyDescent="0.15">
      <c r="A47" s="117">
        <v>2010407</v>
      </c>
      <c r="B47" s="118" t="s">
        <v>113</v>
      </c>
      <c r="C47" s="119">
        <v>0</v>
      </c>
      <c r="D47" s="119">
        <v>0</v>
      </c>
      <c r="E47" s="119">
        <v>0</v>
      </c>
      <c r="F47" s="120" t="str">
        <f t="shared" si="0"/>
        <v/>
      </c>
      <c r="G47" s="121">
        <f t="shared" si="1"/>
        <v>0</v>
      </c>
    </row>
    <row r="48" spans="1:7" ht="20.25" hidden="1" customHeight="1" x14ac:dyDescent="0.15">
      <c r="A48" s="117">
        <v>2010408</v>
      </c>
      <c r="B48" s="118" t="s">
        <v>114</v>
      </c>
      <c r="C48" s="119">
        <v>0</v>
      </c>
      <c r="D48" s="119">
        <v>0</v>
      </c>
      <c r="E48" s="119">
        <v>0</v>
      </c>
      <c r="F48" s="120" t="str">
        <f t="shared" si="0"/>
        <v/>
      </c>
      <c r="G48" s="121">
        <f t="shared" si="1"/>
        <v>0</v>
      </c>
    </row>
    <row r="49" spans="1:7" ht="20.25" hidden="1" customHeight="1" x14ac:dyDescent="0.15">
      <c r="A49" s="117">
        <v>2010450</v>
      </c>
      <c r="B49" s="118" t="s">
        <v>95</v>
      </c>
      <c r="C49" s="119">
        <v>0</v>
      </c>
      <c r="D49" s="119">
        <v>0</v>
      </c>
      <c r="E49" s="119">
        <v>0</v>
      </c>
      <c r="F49" s="120" t="str">
        <f t="shared" si="0"/>
        <v/>
      </c>
      <c r="G49" s="121">
        <f t="shared" si="1"/>
        <v>0</v>
      </c>
    </row>
    <row r="50" spans="1:7" ht="20.25" customHeight="1" x14ac:dyDescent="0.15">
      <c r="A50" s="117">
        <v>2010499</v>
      </c>
      <c r="B50" s="118" t="s">
        <v>115</v>
      </c>
      <c r="C50" s="119">
        <v>0</v>
      </c>
      <c r="D50" s="119">
        <v>190</v>
      </c>
      <c r="E50" s="119">
        <v>190</v>
      </c>
      <c r="F50" s="120" t="str">
        <f t="shared" si="0"/>
        <v/>
      </c>
      <c r="G50" s="121">
        <f t="shared" si="1"/>
        <v>190</v>
      </c>
    </row>
    <row r="51" spans="1:7" ht="20.25" hidden="1" customHeight="1" x14ac:dyDescent="0.15">
      <c r="A51" s="114">
        <v>20105</v>
      </c>
      <c r="B51" s="114" t="s">
        <v>116</v>
      </c>
      <c r="C51" s="116">
        <f>SUM(C52:C61)</f>
        <v>0</v>
      </c>
      <c r="D51" s="116">
        <f>SUM(D52:D61)</f>
        <v>0</v>
      </c>
      <c r="E51" s="116">
        <f>SUM(E52:E61)</f>
        <v>0</v>
      </c>
      <c r="F51" s="112" t="str">
        <f t="shared" si="0"/>
        <v/>
      </c>
      <c r="G51" s="113">
        <f t="shared" si="1"/>
        <v>0</v>
      </c>
    </row>
    <row r="52" spans="1:7" ht="20.25" hidden="1" customHeight="1" x14ac:dyDescent="0.15">
      <c r="A52" s="117">
        <v>2010501</v>
      </c>
      <c r="B52" s="118" t="s">
        <v>86</v>
      </c>
      <c r="C52" s="119">
        <v>0</v>
      </c>
      <c r="D52" s="119">
        <v>0</v>
      </c>
      <c r="E52" s="119">
        <v>0</v>
      </c>
      <c r="F52" s="120" t="str">
        <f t="shared" si="0"/>
        <v/>
      </c>
      <c r="G52" s="121">
        <f t="shared" si="1"/>
        <v>0</v>
      </c>
    </row>
    <row r="53" spans="1:7" ht="20.25" hidden="1" customHeight="1" x14ac:dyDescent="0.15">
      <c r="A53" s="117">
        <v>2010502</v>
      </c>
      <c r="B53" s="118" t="s">
        <v>87</v>
      </c>
      <c r="C53" s="119">
        <v>0</v>
      </c>
      <c r="D53" s="119">
        <v>0</v>
      </c>
      <c r="E53" s="119">
        <v>0</v>
      </c>
      <c r="F53" s="120" t="str">
        <f t="shared" si="0"/>
        <v/>
      </c>
      <c r="G53" s="121">
        <f t="shared" si="1"/>
        <v>0</v>
      </c>
    </row>
    <row r="54" spans="1:7" ht="20.25" hidden="1" customHeight="1" x14ac:dyDescent="0.15">
      <c r="A54" s="117">
        <v>2010503</v>
      </c>
      <c r="B54" s="118" t="s">
        <v>88</v>
      </c>
      <c r="C54" s="119">
        <v>0</v>
      </c>
      <c r="D54" s="119">
        <v>0</v>
      </c>
      <c r="E54" s="119">
        <v>0</v>
      </c>
      <c r="F54" s="120" t="str">
        <f t="shared" si="0"/>
        <v/>
      </c>
      <c r="G54" s="121">
        <f t="shared" si="1"/>
        <v>0</v>
      </c>
    </row>
    <row r="55" spans="1:7" ht="20.25" hidden="1" customHeight="1" x14ac:dyDescent="0.15">
      <c r="A55" s="117">
        <v>2010504</v>
      </c>
      <c r="B55" s="118" t="s">
        <v>117</v>
      </c>
      <c r="C55" s="119">
        <v>0</v>
      </c>
      <c r="D55" s="119">
        <v>0</v>
      </c>
      <c r="E55" s="119">
        <v>0</v>
      </c>
      <c r="F55" s="120" t="str">
        <f t="shared" si="0"/>
        <v/>
      </c>
      <c r="G55" s="121">
        <f t="shared" si="1"/>
        <v>0</v>
      </c>
    </row>
    <row r="56" spans="1:7" ht="20.25" hidden="1" customHeight="1" x14ac:dyDescent="0.15">
      <c r="A56" s="117">
        <v>2010505</v>
      </c>
      <c r="B56" s="118" t="s">
        <v>118</v>
      </c>
      <c r="C56" s="119">
        <v>0</v>
      </c>
      <c r="D56" s="119">
        <v>0</v>
      </c>
      <c r="E56" s="119">
        <v>0</v>
      </c>
      <c r="F56" s="120" t="str">
        <f t="shared" si="0"/>
        <v/>
      </c>
      <c r="G56" s="121">
        <f t="shared" si="1"/>
        <v>0</v>
      </c>
    </row>
    <row r="57" spans="1:7" ht="20.25" hidden="1" customHeight="1" x14ac:dyDescent="0.15">
      <c r="A57" s="117">
        <v>2010506</v>
      </c>
      <c r="B57" s="118" t="s">
        <v>119</v>
      </c>
      <c r="C57" s="119">
        <v>0</v>
      </c>
      <c r="D57" s="119">
        <v>0</v>
      </c>
      <c r="E57" s="119">
        <v>0</v>
      </c>
      <c r="F57" s="120" t="str">
        <f t="shared" si="0"/>
        <v/>
      </c>
      <c r="G57" s="121">
        <f t="shared" si="1"/>
        <v>0</v>
      </c>
    </row>
    <row r="58" spans="1:7" ht="20.25" hidden="1" customHeight="1" x14ac:dyDescent="0.15">
      <c r="A58" s="117">
        <v>2010507</v>
      </c>
      <c r="B58" s="118" t="s">
        <v>120</v>
      </c>
      <c r="C58" s="119">
        <v>0</v>
      </c>
      <c r="D58" s="119">
        <v>0</v>
      </c>
      <c r="E58" s="119">
        <v>0</v>
      </c>
      <c r="F58" s="120" t="str">
        <f t="shared" si="0"/>
        <v/>
      </c>
      <c r="G58" s="121">
        <f t="shared" si="1"/>
        <v>0</v>
      </c>
    </row>
    <row r="59" spans="1:7" ht="20.25" hidden="1" customHeight="1" x14ac:dyDescent="0.15">
      <c r="A59" s="117">
        <v>2010508</v>
      </c>
      <c r="B59" s="118" t="s">
        <v>121</v>
      </c>
      <c r="C59" s="119">
        <v>0</v>
      </c>
      <c r="D59" s="119">
        <v>0</v>
      </c>
      <c r="E59" s="119">
        <v>0</v>
      </c>
      <c r="F59" s="120" t="str">
        <f t="shared" si="0"/>
        <v/>
      </c>
      <c r="G59" s="121">
        <f t="shared" si="1"/>
        <v>0</v>
      </c>
    </row>
    <row r="60" spans="1:7" ht="20.25" hidden="1" customHeight="1" x14ac:dyDescent="0.15">
      <c r="A60" s="117">
        <v>2010550</v>
      </c>
      <c r="B60" s="118" t="s">
        <v>95</v>
      </c>
      <c r="C60" s="119">
        <v>0</v>
      </c>
      <c r="D60" s="119">
        <v>0</v>
      </c>
      <c r="E60" s="119">
        <v>0</v>
      </c>
      <c r="F60" s="120" t="str">
        <f t="shared" si="0"/>
        <v/>
      </c>
      <c r="G60" s="121">
        <f t="shared" si="1"/>
        <v>0</v>
      </c>
    </row>
    <row r="61" spans="1:7" ht="20.25" hidden="1" customHeight="1" x14ac:dyDescent="0.15">
      <c r="A61" s="117">
        <v>2010599</v>
      </c>
      <c r="B61" s="118" t="s">
        <v>122</v>
      </c>
      <c r="C61" s="119">
        <v>0</v>
      </c>
      <c r="D61" s="119">
        <v>0</v>
      </c>
      <c r="E61" s="119">
        <v>0</v>
      </c>
      <c r="F61" s="120" t="str">
        <f t="shared" si="0"/>
        <v/>
      </c>
      <c r="G61" s="121">
        <f t="shared" si="1"/>
        <v>0</v>
      </c>
    </row>
    <row r="62" spans="1:7" ht="20.25" customHeight="1" x14ac:dyDescent="0.15">
      <c r="A62" s="114">
        <v>20106</v>
      </c>
      <c r="B62" s="114" t="s">
        <v>123</v>
      </c>
      <c r="C62" s="116">
        <f>SUM(C63:C72)</f>
        <v>99</v>
      </c>
      <c r="D62" s="116">
        <f>SUM(D63:D72)</f>
        <v>102</v>
      </c>
      <c r="E62" s="116">
        <f>SUM(E63:E72)</f>
        <v>95.089999999999989</v>
      </c>
      <c r="F62" s="112">
        <f t="shared" si="0"/>
        <v>96.050505050505038</v>
      </c>
      <c r="G62" s="113">
        <f t="shared" si="1"/>
        <v>45.589999999999989</v>
      </c>
    </row>
    <row r="63" spans="1:7" ht="20.25" customHeight="1" x14ac:dyDescent="0.15">
      <c r="A63" s="117">
        <v>2010601</v>
      </c>
      <c r="B63" s="118" t="s">
        <v>86</v>
      </c>
      <c r="C63" s="119">
        <v>96</v>
      </c>
      <c r="D63" s="119">
        <v>96</v>
      </c>
      <c r="E63" s="119">
        <v>87.63</v>
      </c>
      <c r="F63" s="120">
        <f t="shared" si="0"/>
        <v>91.281249999999986</v>
      </c>
      <c r="G63" s="121">
        <f t="shared" si="1"/>
        <v>39.629999999999995</v>
      </c>
    </row>
    <row r="64" spans="1:7" ht="20.25" hidden="1" customHeight="1" x14ac:dyDescent="0.15">
      <c r="A64" s="117">
        <v>2010602</v>
      </c>
      <c r="B64" s="118" t="s">
        <v>87</v>
      </c>
      <c r="C64" s="119">
        <v>0</v>
      </c>
      <c r="D64" s="119">
        <v>0</v>
      </c>
      <c r="E64" s="119"/>
      <c r="F64" s="120" t="str">
        <f t="shared" si="0"/>
        <v/>
      </c>
      <c r="G64" s="121">
        <f t="shared" si="1"/>
        <v>0</v>
      </c>
    </row>
    <row r="65" spans="1:7" ht="20.25" hidden="1" customHeight="1" x14ac:dyDescent="0.15">
      <c r="A65" s="117">
        <v>2010603</v>
      </c>
      <c r="B65" s="118" t="s">
        <v>88</v>
      </c>
      <c r="C65" s="119">
        <v>0</v>
      </c>
      <c r="D65" s="119">
        <v>0</v>
      </c>
      <c r="E65" s="119"/>
      <c r="F65" s="120" t="str">
        <f t="shared" si="0"/>
        <v/>
      </c>
      <c r="G65" s="121">
        <f t="shared" si="1"/>
        <v>0</v>
      </c>
    </row>
    <row r="66" spans="1:7" ht="20.25" hidden="1" customHeight="1" x14ac:dyDescent="0.15">
      <c r="A66" s="117">
        <v>2010604</v>
      </c>
      <c r="B66" s="118" t="s">
        <v>124</v>
      </c>
      <c r="C66" s="119">
        <v>0</v>
      </c>
      <c r="D66" s="119">
        <v>0</v>
      </c>
      <c r="E66" s="119"/>
      <c r="F66" s="120" t="str">
        <f t="shared" si="0"/>
        <v/>
      </c>
      <c r="G66" s="121">
        <f t="shared" si="1"/>
        <v>0</v>
      </c>
    </row>
    <row r="67" spans="1:7" ht="20.25" hidden="1" customHeight="1" x14ac:dyDescent="0.15">
      <c r="A67" s="117">
        <v>2010605</v>
      </c>
      <c r="B67" s="118" t="s">
        <v>125</v>
      </c>
      <c r="C67" s="119">
        <v>0</v>
      </c>
      <c r="D67" s="119">
        <v>0</v>
      </c>
      <c r="E67" s="119"/>
      <c r="F67" s="120" t="str">
        <f t="shared" si="0"/>
        <v/>
      </c>
      <c r="G67" s="121">
        <f t="shared" si="1"/>
        <v>0</v>
      </c>
    </row>
    <row r="68" spans="1:7" ht="20.25" hidden="1" customHeight="1" x14ac:dyDescent="0.15">
      <c r="A68" s="117">
        <v>2010606</v>
      </c>
      <c r="B68" s="118" t="s">
        <v>126</v>
      </c>
      <c r="C68" s="119">
        <v>0</v>
      </c>
      <c r="D68" s="119">
        <v>0</v>
      </c>
      <c r="E68" s="119"/>
      <c r="F68" s="120" t="str">
        <f t="shared" si="0"/>
        <v/>
      </c>
      <c r="G68" s="121">
        <f t="shared" si="1"/>
        <v>0</v>
      </c>
    </row>
    <row r="69" spans="1:7" ht="20.25" hidden="1" customHeight="1" x14ac:dyDescent="0.15">
      <c r="A69" s="117">
        <v>2010607</v>
      </c>
      <c r="B69" s="118" t="s">
        <v>127</v>
      </c>
      <c r="C69" s="119">
        <v>0</v>
      </c>
      <c r="D69" s="119">
        <v>0</v>
      </c>
      <c r="E69" s="119"/>
      <c r="F69" s="120" t="str">
        <f t="shared" si="0"/>
        <v/>
      </c>
      <c r="G69" s="121">
        <f t="shared" si="1"/>
        <v>0</v>
      </c>
    </row>
    <row r="70" spans="1:7" ht="20.25" hidden="1" customHeight="1" x14ac:dyDescent="0.15">
      <c r="A70" s="117">
        <v>2010608</v>
      </c>
      <c r="B70" s="118" t="s">
        <v>128</v>
      </c>
      <c r="C70" s="119">
        <v>0</v>
      </c>
      <c r="D70" s="119">
        <v>0</v>
      </c>
      <c r="E70" s="119"/>
      <c r="F70" s="120" t="str">
        <f t="shared" si="0"/>
        <v/>
      </c>
      <c r="G70" s="121">
        <f t="shared" si="1"/>
        <v>0</v>
      </c>
    </row>
    <row r="71" spans="1:7" ht="20.25" hidden="1" customHeight="1" x14ac:dyDescent="0.15">
      <c r="A71" s="117">
        <v>2010650</v>
      </c>
      <c r="B71" s="118" t="s">
        <v>95</v>
      </c>
      <c r="C71" s="119">
        <v>0</v>
      </c>
      <c r="D71" s="119">
        <v>0</v>
      </c>
      <c r="E71" s="119"/>
      <c r="F71" s="120" t="str">
        <f t="shared" ref="F71:F134" si="2">IFERROR(E71/C71*100,"")</f>
        <v/>
      </c>
      <c r="G71" s="121">
        <f t="shared" ref="G71:G134" si="3">E71-C71/2</f>
        <v>0</v>
      </c>
    </row>
    <row r="72" spans="1:7" ht="20.25" customHeight="1" x14ac:dyDescent="0.15">
      <c r="A72" s="117">
        <v>2010699</v>
      </c>
      <c r="B72" s="118" t="s">
        <v>129</v>
      </c>
      <c r="C72" s="119">
        <v>3</v>
      </c>
      <c r="D72" s="119">
        <v>6</v>
      </c>
      <c r="E72" s="119">
        <v>7.46</v>
      </c>
      <c r="F72" s="120">
        <f t="shared" si="2"/>
        <v>248.66666666666669</v>
      </c>
      <c r="G72" s="121">
        <f t="shared" si="3"/>
        <v>5.96</v>
      </c>
    </row>
    <row r="73" spans="1:7" ht="20.25" hidden="1" customHeight="1" x14ac:dyDescent="0.15">
      <c r="A73" s="114">
        <v>20107</v>
      </c>
      <c r="B73" s="114" t="s">
        <v>130</v>
      </c>
      <c r="C73" s="116">
        <f>SUM(C74:C80)</f>
        <v>0</v>
      </c>
      <c r="D73" s="116">
        <f>SUM(D74:D80)</f>
        <v>0</v>
      </c>
      <c r="E73" s="116">
        <f>E80</f>
        <v>0</v>
      </c>
      <c r="F73" s="112" t="str">
        <f t="shared" si="2"/>
        <v/>
      </c>
      <c r="G73" s="113">
        <f t="shared" si="3"/>
        <v>0</v>
      </c>
    </row>
    <row r="74" spans="1:7" ht="20.25" hidden="1" customHeight="1" x14ac:dyDescent="0.15">
      <c r="A74" s="117">
        <v>2010701</v>
      </c>
      <c r="B74" s="118" t="s">
        <v>86</v>
      </c>
      <c r="C74" s="119">
        <v>0</v>
      </c>
      <c r="D74" s="119">
        <v>0</v>
      </c>
      <c r="E74" s="119">
        <v>0</v>
      </c>
      <c r="F74" s="112" t="str">
        <f t="shared" si="2"/>
        <v/>
      </c>
      <c r="G74" s="113">
        <f t="shared" si="3"/>
        <v>0</v>
      </c>
    </row>
    <row r="75" spans="1:7" ht="20.25" hidden="1" customHeight="1" x14ac:dyDescent="0.15">
      <c r="A75" s="117">
        <v>2010702</v>
      </c>
      <c r="B75" s="118" t="s">
        <v>87</v>
      </c>
      <c r="C75" s="119">
        <v>0</v>
      </c>
      <c r="D75" s="119">
        <v>0</v>
      </c>
      <c r="E75" s="119">
        <v>0</v>
      </c>
      <c r="F75" s="112" t="str">
        <f t="shared" si="2"/>
        <v/>
      </c>
      <c r="G75" s="113">
        <f t="shared" si="3"/>
        <v>0</v>
      </c>
    </row>
    <row r="76" spans="1:7" ht="20.25" hidden="1" customHeight="1" x14ac:dyDescent="0.15">
      <c r="A76" s="117">
        <v>2010703</v>
      </c>
      <c r="B76" s="118" t="s">
        <v>88</v>
      </c>
      <c r="C76" s="119">
        <v>0</v>
      </c>
      <c r="D76" s="119">
        <v>0</v>
      </c>
      <c r="E76" s="119">
        <v>0</v>
      </c>
      <c r="F76" s="112" t="str">
        <f t="shared" si="2"/>
        <v/>
      </c>
      <c r="G76" s="113">
        <f t="shared" si="3"/>
        <v>0</v>
      </c>
    </row>
    <row r="77" spans="1:7" ht="20.25" hidden="1" customHeight="1" x14ac:dyDescent="0.15">
      <c r="A77" s="117">
        <v>2010709</v>
      </c>
      <c r="B77" s="118" t="s">
        <v>127</v>
      </c>
      <c r="C77" s="119">
        <v>0</v>
      </c>
      <c r="D77" s="119">
        <v>0</v>
      </c>
      <c r="E77" s="119">
        <v>0</v>
      </c>
      <c r="F77" s="112" t="str">
        <f t="shared" si="2"/>
        <v/>
      </c>
      <c r="G77" s="113">
        <f t="shared" si="3"/>
        <v>0</v>
      </c>
    </row>
    <row r="78" spans="1:7" ht="20.25" hidden="1" customHeight="1" x14ac:dyDescent="0.15">
      <c r="A78" s="117">
        <v>2010710</v>
      </c>
      <c r="B78" s="118" t="s">
        <v>131</v>
      </c>
      <c r="C78" s="119">
        <v>0</v>
      </c>
      <c r="D78" s="119">
        <v>0</v>
      </c>
      <c r="E78" s="119">
        <v>0</v>
      </c>
      <c r="F78" s="112" t="str">
        <f t="shared" si="2"/>
        <v/>
      </c>
      <c r="G78" s="113">
        <f t="shared" si="3"/>
        <v>0</v>
      </c>
    </row>
    <row r="79" spans="1:7" ht="20.25" hidden="1" customHeight="1" x14ac:dyDescent="0.15">
      <c r="A79" s="117">
        <v>2010750</v>
      </c>
      <c r="B79" s="118" t="s">
        <v>95</v>
      </c>
      <c r="C79" s="119">
        <v>0</v>
      </c>
      <c r="D79" s="119">
        <v>0</v>
      </c>
      <c r="E79" s="119">
        <v>0</v>
      </c>
      <c r="F79" s="112" t="str">
        <f t="shared" si="2"/>
        <v/>
      </c>
      <c r="G79" s="113">
        <f t="shared" si="3"/>
        <v>0</v>
      </c>
    </row>
    <row r="80" spans="1:7" ht="20.25" hidden="1" customHeight="1" x14ac:dyDescent="0.15">
      <c r="A80" s="117">
        <v>2010799</v>
      </c>
      <c r="B80" s="118" t="s">
        <v>132</v>
      </c>
      <c r="C80" s="119">
        <v>0</v>
      </c>
      <c r="D80" s="119">
        <v>0</v>
      </c>
      <c r="E80" s="119">
        <v>0</v>
      </c>
      <c r="F80" s="120" t="str">
        <f t="shared" si="2"/>
        <v/>
      </c>
      <c r="G80" s="121">
        <f t="shared" si="3"/>
        <v>0</v>
      </c>
    </row>
    <row r="81" spans="1:7" ht="20.25" hidden="1" customHeight="1" x14ac:dyDescent="0.15">
      <c r="A81" s="114">
        <v>20108</v>
      </c>
      <c r="B81" s="114" t="s">
        <v>133</v>
      </c>
      <c r="C81" s="116">
        <f>SUM(C82:C89)</f>
        <v>0</v>
      </c>
      <c r="D81" s="116">
        <f>SUM(D82:D89)</f>
        <v>0</v>
      </c>
      <c r="E81" s="116">
        <f>SUM(E82:E89)</f>
        <v>0</v>
      </c>
      <c r="F81" s="112" t="str">
        <f t="shared" si="2"/>
        <v/>
      </c>
      <c r="G81" s="113">
        <f t="shared" si="3"/>
        <v>0</v>
      </c>
    </row>
    <row r="82" spans="1:7" ht="20.25" hidden="1" customHeight="1" x14ac:dyDescent="0.15">
      <c r="A82" s="117">
        <v>2010801</v>
      </c>
      <c r="B82" s="118" t="s">
        <v>86</v>
      </c>
      <c r="C82" s="119">
        <v>0</v>
      </c>
      <c r="D82" s="119">
        <v>0</v>
      </c>
      <c r="E82" s="119">
        <v>0</v>
      </c>
      <c r="F82" s="120" t="str">
        <f t="shared" si="2"/>
        <v/>
      </c>
      <c r="G82" s="121">
        <f t="shared" si="3"/>
        <v>0</v>
      </c>
    </row>
    <row r="83" spans="1:7" ht="20.25" hidden="1" customHeight="1" x14ac:dyDescent="0.15">
      <c r="A83" s="117">
        <v>2010802</v>
      </c>
      <c r="B83" s="118" t="s">
        <v>87</v>
      </c>
      <c r="C83" s="119">
        <v>0</v>
      </c>
      <c r="D83" s="119">
        <v>0</v>
      </c>
      <c r="E83" s="119">
        <v>0</v>
      </c>
      <c r="F83" s="120" t="str">
        <f t="shared" si="2"/>
        <v/>
      </c>
      <c r="G83" s="121">
        <f t="shared" si="3"/>
        <v>0</v>
      </c>
    </row>
    <row r="84" spans="1:7" ht="20.25" hidden="1" customHeight="1" x14ac:dyDescent="0.15">
      <c r="A84" s="117">
        <v>2010803</v>
      </c>
      <c r="B84" s="118" t="s">
        <v>88</v>
      </c>
      <c r="C84" s="119">
        <v>0</v>
      </c>
      <c r="D84" s="119">
        <v>0</v>
      </c>
      <c r="E84" s="119">
        <v>0</v>
      </c>
      <c r="F84" s="120" t="str">
        <f t="shared" si="2"/>
        <v/>
      </c>
      <c r="G84" s="121">
        <f t="shared" si="3"/>
        <v>0</v>
      </c>
    </row>
    <row r="85" spans="1:7" ht="20.25" hidden="1" customHeight="1" x14ac:dyDescent="0.15">
      <c r="A85" s="117">
        <v>2010804</v>
      </c>
      <c r="B85" s="118" t="s">
        <v>134</v>
      </c>
      <c r="C85" s="119">
        <v>0</v>
      </c>
      <c r="D85" s="119">
        <v>0</v>
      </c>
      <c r="E85" s="119">
        <v>0</v>
      </c>
      <c r="F85" s="120" t="str">
        <f t="shared" si="2"/>
        <v/>
      </c>
      <c r="G85" s="121">
        <f t="shared" si="3"/>
        <v>0</v>
      </c>
    </row>
    <row r="86" spans="1:7" ht="20.25" hidden="1" customHeight="1" x14ac:dyDescent="0.15">
      <c r="A86" s="117">
        <v>2010805</v>
      </c>
      <c r="B86" s="118" t="s">
        <v>135</v>
      </c>
      <c r="C86" s="119">
        <v>0</v>
      </c>
      <c r="D86" s="119">
        <v>0</v>
      </c>
      <c r="E86" s="119">
        <v>0</v>
      </c>
      <c r="F86" s="120" t="str">
        <f t="shared" si="2"/>
        <v/>
      </c>
      <c r="G86" s="121">
        <f t="shared" si="3"/>
        <v>0</v>
      </c>
    </row>
    <row r="87" spans="1:7" ht="20.25" hidden="1" customHeight="1" x14ac:dyDescent="0.15">
      <c r="A87" s="117">
        <v>2010806</v>
      </c>
      <c r="B87" s="118" t="s">
        <v>127</v>
      </c>
      <c r="C87" s="119">
        <v>0</v>
      </c>
      <c r="D87" s="119">
        <v>0</v>
      </c>
      <c r="E87" s="119">
        <v>0</v>
      </c>
      <c r="F87" s="120" t="str">
        <f t="shared" si="2"/>
        <v/>
      </c>
      <c r="G87" s="121">
        <f t="shared" si="3"/>
        <v>0</v>
      </c>
    </row>
    <row r="88" spans="1:7" ht="20.25" hidden="1" customHeight="1" x14ac:dyDescent="0.15">
      <c r="A88" s="117">
        <v>2010850</v>
      </c>
      <c r="B88" s="118" t="s">
        <v>95</v>
      </c>
      <c r="C88" s="119">
        <v>0</v>
      </c>
      <c r="D88" s="119">
        <v>0</v>
      </c>
      <c r="E88" s="119">
        <v>0</v>
      </c>
      <c r="F88" s="120" t="str">
        <f t="shared" si="2"/>
        <v/>
      </c>
      <c r="G88" s="121">
        <f t="shared" si="3"/>
        <v>0</v>
      </c>
    </row>
    <row r="89" spans="1:7" ht="20.25" hidden="1" customHeight="1" x14ac:dyDescent="0.15">
      <c r="A89" s="117">
        <v>2010899</v>
      </c>
      <c r="B89" s="118" t="s">
        <v>136</v>
      </c>
      <c r="C89" s="119">
        <v>0</v>
      </c>
      <c r="D89" s="119">
        <v>0</v>
      </c>
      <c r="E89" s="119">
        <v>0</v>
      </c>
      <c r="F89" s="120" t="str">
        <f t="shared" si="2"/>
        <v/>
      </c>
      <c r="G89" s="121">
        <f t="shared" si="3"/>
        <v>0</v>
      </c>
    </row>
    <row r="90" spans="1:7" ht="20.25" hidden="1" customHeight="1" x14ac:dyDescent="0.15">
      <c r="A90" s="114">
        <v>20109</v>
      </c>
      <c r="B90" s="114" t="s">
        <v>137</v>
      </c>
      <c r="C90" s="116">
        <f>SUM(C91:C102)</f>
        <v>0</v>
      </c>
      <c r="D90" s="116">
        <f>SUM(D91:D102)</f>
        <v>0</v>
      </c>
      <c r="E90" s="116">
        <f>E102</f>
        <v>0</v>
      </c>
      <c r="F90" s="112" t="str">
        <f t="shared" si="2"/>
        <v/>
      </c>
      <c r="G90" s="113">
        <f t="shared" si="3"/>
        <v>0</v>
      </c>
    </row>
    <row r="91" spans="1:7" ht="20.25" hidden="1" customHeight="1" x14ac:dyDescent="0.15">
      <c r="A91" s="117">
        <v>2010901</v>
      </c>
      <c r="B91" s="118" t="s">
        <v>86</v>
      </c>
      <c r="C91" s="119">
        <v>0</v>
      </c>
      <c r="D91" s="119">
        <v>0</v>
      </c>
      <c r="E91" s="119">
        <v>0</v>
      </c>
      <c r="F91" s="112" t="str">
        <f t="shared" si="2"/>
        <v/>
      </c>
      <c r="G91" s="113">
        <f t="shared" si="3"/>
        <v>0</v>
      </c>
    </row>
    <row r="92" spans="1:7" ht="20.25" hidden="1" customHeight="1" x14ac:dyDescent="0.15">
      <c r="A92" s="117">
        <v>2010902</v>
      </c>
      <c r="B92" s="118" t="s">
        <v>87</v>
      </c>
      <c r="C92" s="119">
        <v>0</v>
      </c>
      <c r="D92" s="119">
        <v>0</v>
      </c>
      <c r="E92" s="119">
        <v>0</v>
      </c>
      <c r="F92" s="112" t="str">
        <f t="shared" si="2"/>
        <v/>
      </c>
      <c r="G92" s="113">
        <f t="shared" si="3"/>
        <v>0</v>
      </c>
    </row>
    <row r="93" spans="1:7" ht="20.25" hidden="1" customHeight="1" x14ac:dyDescent="0.15">
      <c r="A93" s="117">
        <v>2010903</v>
      </c>
      <c r="B93" s="118" t="s">
        <v>88</v>
      </c>
      <c r="C93" s="119">
        <v>0</v>
      </c>
      <c r="D93" s="119">
        <v>0</v>
      </c>
      <c r="E93" s="119">
        <v>0</v>
      </c>
      <c r="F93" s="112" t="str">
        <f t="shared" si="2"/>
        <v/>
      </c>
      <c r="G93" s="113">
        <f t="shared" si="3"/>
        <v>0</v>
      </c>
    </row>
    <row r="94" spans="1:7" ht="20.25" hidden="1" customHeight="1" x14ac:dyDescent="0.15">
      <c r="A94" s="117">
        <v>2010905</v>
      </c>
      <c r="B94" s="118" t="s">
        <v>138</v>
      </c>
      <c r="C94" s="119">
        <v>0</v>
      </c>
      <c r="D94" s="119">
        <v>0</v>
      </c>
      <c r="E94" s="119">
        <v>0</v>
      </c>
      <c r="F94" s="112" t="str">
        <f t="shared" si="2"/>
        <v/>
      </c>
      <c r="G94" s="113">
        <f t="shared" si="3"/>
        <v>0</v>
      </c>
    </row>
    <row r="95" spans="1:7" ht="20.25" hidden="1" customHeight="1" x14ac:dyDescent="0.15">
      <c r="A95" s="117">
        <v>2010907</v>
      </c>
      <c r="B95" s="118" t="s">
        <v>139</v>
      </c>
      <c r="C95" s="119">
        <v>0</v>
      </c>
      <c r="D95" s="119">
        <v>0</v>
      </c>
      <c r="E95" s="119">
        <v>0</v>
      </c>
      <c r="F95" s="112" t="str">
        <f t="shared" si="2"/>
        <v/>
      </c>
      <c r="G95" s="113">
        <f t="shared" si="3"/>
        <v>0</v>
      </c>
    </row>
    <row r="96" spans="1:7" ht="20.25" hidden="1" customHeight="1" x14ac:dyDescent="0.15">
      <c r="A96" s="117">
        <v>2010908</v>
      </c>
      <c r="B96" s="118" t="s">
        <v>127</v>
      </c>
      <c r="C96" s="119">
        <v>0</v>
      </c>
      <c r="D96" s="119">
        <v>0</v>
      </c>
      <c r="E96" s="119">
        <v>0</v>
      </c>
      <c r="F96" s="112" t="str">
        <f t="shared" si="2"/>
        <v/>
      </c>
      <c r="G96" s="113">
        <f t="shared" si="3"/>
        <v>0</v>
      </c>
    </row>
    <row r="97" spans="1:7" ht="20.25" hidden="1" customHeight="1" x14ac:dyDescent="0.15">
      <c r="A97" s="117">
        <v>2010909</v>
      </c>
      <c r="B97" s="118" t="s">
        <v>140</v>
      </c>
      <c r="C97" s="119">
        <v>0</v>
      </c>
      <c r="D97" s="119">
        <v>0</v>
      </c>
      <c r="E97" s="119">
        <v>0</v>
      </c>
      <c r="F97" s="112" t="str">
        <f t="shared" si="2"/>
        <v/>
      </c>
      <c r="G97" s="113">
        <f t="shared" si="3"/>
        <v>0</v>
      </c>
    </row>
    <row r="98" spans="1:7" ht="20.25" hidden="1" customHeight="1" x14ac:dyDescent="0.15">
      <c r="A98" s="117">
        <v>2010910</v>
      </c>
      <c r="B98" s="118" t="s">
        <v>141</v>
      </c>
      <c r="C98" s="119">
        <v>0</v>
      </c>
      <c r="D98" s="119">
        <v>0</v>
      </c>
      <c r="E98" s="119">
        <v>0</v>
      </c>
      <c r="F98" s="112" t="str">
        <f t="shared" si="2"/>
        <v/>
      </c>
      <c r="G98" s="113">
        <f t="shared" si="3"/>
        <v>0</v>
      </c>
    </row>
    <row r="99" spans="1:7" ht="20.25" hidden="1" customHeight="1" x14ac:dyDescent="0.15">
      <c r="A99" s="117">
        <v>2010911</v>
      </c>
      <c r="B99" s="118" t="s">
        <v>142</v>
      </c>
      <c r="C99" s="119">
        <v>0</v>
      </c>
      <c r="D99" s="119">
        <v>0</v>
      </c>
      <c r="E99" s="119">
        <v>0</v>
      </c>
      <c r="F99" s="112" t="str">
        <f t="shared" si="2"/>
        <v/>
      </c>
      <c r="G99" s="113">
        <f t="shared" si="3"/>
        <v>0</v>
      </c>
    </row>
    <row r="100" spans="1:7" ht="20.25" hidden="1" customHeight="1" x14ac:dyDescent="0.15">
      <c r="A100" s="117">
        <v>2010912</v>
      </c>
      <c r="B100" s="118" t="s">
        <v>143</v>
      </c>
      <c r="C100" s="119">
        <v>0</v>
      </c>
      <c r="D100" s="119">
        <v>0</v>
      </c>
      <c r="E100" s="119">
        <v>0</v>
      </c>
      <c r="F100" s="112" t="str">
        <f t="shared" si="2"/>
        <v/>
      </c>
      <c r="G100" s="113">
        <f t="shared" si="3"/>
        <v>0</v>
      </c>
    </row>
    <row r="101" spans="1:7" ht="20.25" hidden="1" customHeight="1" x14ac:dyDescent="0.15">
      <c r="A101" s="117">
        <v>2010950</v>
      </c>
      <c r="B101" s="118" t="s">
        <v>95</v>
      </c>
      <c r="C101" s="119">
        <v>0</v>
      </c>
      <c r="D101" s="119">
        <v>0</v>
      </c>
      <c r="E101" s="119">
        <v>0</v>
      </c>
      <c r="F101" s="112" t="str">
        <f t="shared" si="2"/>
        <v/>
      </c>
      <c r="G101" s="113">
        <f t="shared" si="3"/>
        <v>0</v>
      </c>
    </row>
    <row r="102" spans="1:7" ht="20.25" hidden="1" customHeight="1" x14ac:dyDescent="0.15">
      <c r="A102" s="117">
        <v>2010999</v>
      </c>
      <c r="B102" s="118" t="s">
        <v>144</v>
      </c>
      <c r="C102" s="119">
        <v>0</v>
      </c>
      <c r="D102" s="119">
        <v>0</v>
      </c>
      <c r="E102" s="119">
        <v>0</v>
      </c>
      <c r="F102" s="120" t="str">
        <f t="shared" si="2"/>
        <v/>
      </c>
      <c r="G102" s="121">
        <f t="shared" si="3"/>
        <v>0</v>
      </c>
    </row>
    <row r="103" spans="1:7" ht="20.25" customHeight="1" x14ac:dyDescent="0.15">
      <c r="A103" s="114">
        <v>20111</v>
      </c>
      <c r="B103" s="114" t="s">
        <v>145</v>
      </c>
      <c r="C103" s="116">
        <f>SUM(C104:C111)</f>
        <v>20</v>
      </c>
      <c r="D103" s="116">
        <f>SUM(D104:D111)</f>
        <v>10</v>
      </c>
      <c r="E103" s="116">
        <f>SUM(E104:E111)</f>
        <v>0.83</v>
      </c>
      <c r="F103" s="112">
        <f t="shared" si="2"/>
        <v>4.1499999999999995</v>
      </c>
      <c r="G103" s="113">
        <f t="shared" si="3"/>
        <v>-9.17</v>
      </c>
    </row>
    <row r="104" spans="1:7" ht="20.25" hidden="1" customHeight="1" x14ac:dyDescent="0.15">
      <c r="A104" s="117">
        <v>2011101</v>
      </c>
      <c r="B104" s="118" t="s">
        <v>86</v>
      </c>
      <c r="C104" s="119">
        <v>0</v>
      </c>
      <c r="D104" s="119">
        <v>0</v>
      </c>
      <c r="E104" s="119">
        <v>0</v>
      </c>
      <c r="F104" s="120" t="str">
        <f t="shared" si="2"/>
        <v/>
      </c>
      <c r="G104" s="121">
        <f t="shared" si="3"/>
        <v>0</v>
      </c>
    </row>
    <row r="105" spans="1:7" ht="20.25" hidden="1" customHeight="1" x14ac:dyDescent="0.15">
      <c r="A105" s="117">
        <v>2011102</v>
      </c>
      <c r="B105" s="118" t="s">
        <v>87</v>
      </c>
      <c r="C105" s="119">
        <v>0</v>
      </c>
      <c r="D105" s="119">
        <v>0</v>
      </c>
      <c r="E105" s="119">
        <v>0</v>
      </c>
      <c r="F105" s="120" t="str">
        <f t="shared" si="2"/>
        <v/>
      </c>
      <c r="G105" s="121">
        <f t="shared" si="3"/>
        <v>0</v>
      </c>
    </row>
    <row r="106" spans="1:7" ht="20.25" hidden="1" customHeight="1" x14ac:dyDescent="0.15">
      <c r="A106" s="117">
        <v>2011103</v>
      </c>
      <c r="B106" s="118" t="s">
        <v>88</v>
      </c>
      <c r="C106" s="119">
        <v>0</v>
      </c>
      <c r="D106" s="119">
        <v>0</v>
      </c>
      <c r="E106" s="119">
        <v>0</v>
      </c>
      <c r="F106" s="120" t="str">
        <f t="shared" si="2"/>
        <v/>
      </c>
      <c r="G106" s="121">
        <f t="shared" si="3"/>
        <v>0</v>
      </c>
    </row>
    <row r="107" spans="1:7" ht="20.25" hidden="1" customHeight="1" x14ac:dyDescent="0.15">
      <c r="A107" s="117">
        <v>2011104</v>
      </c>
      <c r="B107" s="118" t="s">
        <v>146</v>
      </c>
      <c r="C107" s="119">
        <v>0</v>
      </c>
      <c r="D107" s="119">
        <v>0</v>
      </c>
      <c r="E107" s="119">
        <v>0</v>
      </c>
      <c r="F107" s="120" t="str">
        <f t="shared" si="2"/>
        <v/>
      </c>
      <c r="G107" s="121">
        <f t="shared" si="3"/>
        <v>0</v>
      </c>
    </row>
    <row r="108" spans="1:7" ht="20.25" hidden="1" customHeight="1" x14ac:dyDescent="0.15">
      <c r="A108" s="117">
        <v>2011105</v>
      </c>
      <c r="B108" s="118" t="s">
        <v>147</v>
      </c>
      <c r="C108" s="119">
        <v>0</v>
      </c>
      <c r="D108" s="119">
        <v>0</v>
      </c>
      <c r="E108" s="119">
        <v>0</v>
      </c>
      <c r="F108" s="120" t="str">
        <f t="shared" si="2"/>
        <v/>
      </c>
      <c r="G108" s="121">
        <f t="shared" si="3"/>
        <v>0</v>
      </c>
    </row>
    <row r="109" spans="1:7" ht="20.25" hidden="1" customHeight="1" x14ac:dyDescent="0.15">
      <c r="A109" s="117">
        <v>2011106</v>
      </c>
      <c r="B109" s="118" t="s">
        <v>148</v>
      </c>
      <c r="C109" s="119">
        <v>0</v>
      </c>
      <c r="D109" s="119">
        <v>0</v>
      </c>
      <c r="E109" s="119">
        <v>0</v>
      </c>
      <c r="F109" s="120" t="str">
        <f t="shared" si="2"/>
        <v/>
      </c>
      <c r="G109" s="121">
        <f t="shared" si="3"/>
        <v>0</v>
      </c>
    </row>
    <row r="110" spans="1:7" ht="20.25" hidden="1" customHeight="1" x14ac:dyDescent="0.15">
      <c r="A110" s="117">
        <v>2011150</v>
      </c>
      <c r="B110" s="118" t="s">
        <v>95</v>
      </c>
      <c r="C110" s="119">
        <v>0</v>
      </c>
      <c r="D110" s="119">
        <v>0</v>
      </c>
      <c r="E110" s="119">
        <v>0</v>
      </c>
      <c r="F110" s="120" t="str">
        <f t="shared" si="2"/>
        <v/>
      </c>
      <c r="G110" s="121">
        <f t="shared" si="3"/>
        <v>0</v>
      </c>
    </row>
    <row r="111" spans="1:7" ht="20.25" customHeight="1" x14ac:dyDescent="0.15">
      <c r="A111" s="117">
        <v>2011199</v>
      </c>
      <c r="B111" s="118" t="s">
        <v>149</v>
      </c>
      <c r="C111" s="119">
        <v>20</v>
      </c>
      <c r="D111" s="119">
        <v>10</v>
      </c>
      <c r="E111" s="119">
        <v>0.83</v>
      </c>
      <c r="F111" s="120">
        <f t="shared" si="2"/>
        <v>4.1499999999999995</v>
      </c>
      <c r="G111" s="121">
        <f t="shared" si="3"/>
        <v>-9.17</v>
      </c>
    </row>
    <row r="112" spans="1:7" ht="20.25" hidden="1" customHeight="1" x14ac:dyDescent="0.15">
      <c r="A112" s="114">
        <v>20113</v>
      </c>
      <c r="B112" s="114" t="s">
        <v>150</v>
      </c>
      <c r="C112" s="116">
        <f>SUM(C113:C122)</f>
        <v>0</v>
      </c>
      <c r="D112" s="116">
        <f>SUM(D113:D122)</f>
        <v>0</v>
      </c>
      <c r="E112" s="116">
        <f>SUM(E113:E122)</f>
        <v>0</v>
      </c>
      <c r="F112" s="112" t="str">
        <f t="shared" si="2"/>
        <v/>
      </c>
      <c r="G112" s="113">
        <f t="shared" si="3"/>
        <v>0</v>
      </c>
    </row>
    <row r="113" spans="1:7" ht="20.25" hidden="1" customHeight="1" x14ac:dyDescent="0.15">
      <c r="A113" s="117">
        <v>2011301</v>
      </c>
      <c r="B113" s="118" t="s">
        <v>86</v>
      </c>
      <c r="C113" s="119">
        <v>0</v>
      </c>
      <c r="D113" s="119">
        <v>0</v>
      </c>
      <c r="E113" s="119">
        <v>0</v>
      </c>
      <c r="F113" s="120" t="str">
        <f t="shared" si="2"/>
        <v/>
      </c>
      <c r="G113" s="121">
        <f t="shared" si="3"/>
        <v>0</v>
      </c>
    </row>
    <row r="114" spans="1:7" ht="20.25" hidden="1" customHeight="1" x14ac:dyDescent="0.15">
      <c r="A114" s="117">
        <v>2011302</v>
      </c>
      <c r="B114" s="118" t="s">
        <v>87</v>
      </c>
      <c r="C114" s="119">
        <v>0</v>
      </c>
      <c r="D114" s="119">
        <v>0</v>
      </c>
      <c r="E114" s="119">
        <v>0</v>
      </c>
      <c r="F114" s="120" t="str">
        <f t="shared" si="2"/>
        <v/>
      </c>
      <c r="G114" s="121">
        <f t="shared" si="3"/>
        <v>0</v>
      </c>
    </row>
    <row r="115" spans="1:7" ht="20.25" hidden="1" customHeight="1" x14ac:dyDescent="0.15">
      <c r="A115" s="117">
        <v>2011303</v>
      </c>
      <c r="B115" s="118" t="s">
        <v>88</v>
      </c>
      <c r="C115" s="119">
        <v>0</v>
      </c>
      <c r="D115" s="119">
        <v>0</v>
      </c>
      <c r="E115" s="119">
        <v>0</v>
      </c>
      <c r="F115" s="120" t="str">
        <f t="shared" si="2"/>
        <v/>
      </c>
      <c r="G115" s="121">
        <f t="shared" si="3"/>
        <v>0</v>
      </c>
    </row>
    <row r="116" spans="1:7" ht="20.25" hidden="1" customHeight="1" x14ac:dyDescent="0.15">
      <c r="A116" s="117">
        <v>2011304</v>
      </c>
      <c r="B116" s="118" t="s">
        <v>151</v>
      </c>
      <c r="C116" s="119">
        <v>0</v>
      </c>
      <c r="D116" s="119">
        <v>0</v>
      </c>
      <c r="E116" s="119">
        <v>0</v>
      </c>
      <c r="F116" s="120" t="str">
        <f t="shared" si="2"/>
        <v/>
      </c>
      <c r="G116" s="121">
        <f t="shared" si="3"/>
        <v>0</v>
      </c>
    </row>
    <row r="117" spans="1:7" ht="20.25" hidden="1" customHeight="1" x14ac:dyDescent="0.15">
      <c r="A117" s="117">
        <v>2011305</v>
      </c>
      <c r="B117" s="118" t="s">
        <v>152</v>
      </c>
      <c r="C117" s="119">
        <v>0</v>
      </c>
      <c r="D117" s="119">
        <v>0</v>
      </c>
      <c r="E117" s="119">
        <v>0</v>
      </c>
      <c r="F117" s="120" t="str">
        <f t="shared" si="2"/>
        <v/>
      </c>
      <c r="G117" s="121">
        <f t="shared" si="3"/>
        <v>0</v>
      </c>
    </row>
    <row r="118" spans="1:7" ht="20.25" hidden="1" customHeight="1" x14ac:dyDescent="0.15">
      <c r="A118" s="117">
        <v>2011306</v>
      </c>
      <c r="B118" s="118" t="s">
        <v>153</v>
      </c>
      <c r="C118" s="119">
        <v>0</v>
      </c>
      <c r="D118" s="119">
        <v>0</v>
      </c>
      <c r="E118" s="119">
        <v>0</v>
      </c>
      <c r="F118" s="120" t="str">
        <f t="shared" si="2"/>
        <v/>
      </c>
      <c r="G118" s="121">
        <f t="shared" si="3"/>
        <v>0</v>
      </c>
    </row>
    <row r="119" spans="1:7" ht="20.25" hidden="1" customHeight="1" x14ac:dyDescent="0.15">
      <c r="A119" s="117">
        <v>2011307</v>
      </c>
      <c r="B119" s="118" t="s">
        <v>154</v>
      </c>
      <c r="C119" s="119">
        <v>0</v>
      </c>
      <c r="D119" s="119">
        <v>0</v>
      </c>
      <c r="E119" s="119">
        <v>0</v>
      </c>
      <c r="F119" s="120" t="str">
        <f t="shared" si="2"/>
        <v/>
      </c>
      <c r="G119" s="121">
        <f t="shared" si="3"/>
        <v>0</v>
      </c>
    </row>
    <row r="120" spans="1:7" ht="20.25" hidden="1" customHeight="1" x14ac:dyDescent="0.15">
      <c r="A120" s="117">
        <v>2011308</v>
      </c>
      <c r="B120" s="118" t="s">
        <v>155</v>
      </c>
      <c r="C120" s="119">
        <v>0</v>
      </c>
      <c r="D120" s="119">
        <v>0</v>
      </c>
      <c r="E120" s="119">
        <v>0</v>
      </c>
      <c r="F120" s="120" t="str">
        <f t="shared" si="2"/>
        <v/>
      </c>
      <c r="G120" s="121">
        <f t="shared" si="3"/>
        <v>0</v>
      </c>
    </row>
    <row r="121" spans="1:7" ht="20.25" hidden="1" customHeight="1" x14ac:dyDescent="0.15">
      <c r="A121" s="117">
        <v>2011350</v>
      </c>
      <c r="B121" s="118" t="s">
        <v>95</v>
      </c>
      <c r="C121" s="119">
        <v>0</v>
      </c>
      <c r="D121" s="119">
        <v>0</v>
      </c>
      <c r="E121" s="119">
        <v>0</v>
      </c>
      <c r="F121" s="120" t="str">
        <f t="shared" si="2"/>
        <v/>
      </c>
      <c r="G121" s="121">
        <f t="shared" si="3"/>
        <v>0</v>
      </c>
    </row>
    <row r="122" spans="1:7" ht="20.25" hidden="1" customHeight="1" x14ac:dyDescent="0.15">
      <c r="A122" s="117">
        <v>2011399</v>
      </c>
      <c r="B122" s="118" t="s">
        <v>156</v>
      </c>
      <c r="C122" s="119">
        <v>0</v>
      </c>
      <c r="D122" s="119">
        <v>0</v>
      </c>
      <c r="E122" s="119">
        <v>0</v>
      </c>
      <c r="F122" s="120" t="str">
        <f t="shared" si="2"/>
        <v/>
      </c>
      <c r="G122" s="121">
        <f t="shared" si="3"/>
        <v>0</v>
      </c>
    </row>
    <row r="123" spans="1:7" ht="20.25" hidden="1" customHeight="1" x14ac:dyDescent="0.15">
      <c r="A123" s="114">
        <v>20114</v>
      </c>
      <c r="B123" s="114" t="s">
        <v>157</v>
      </c>
      <c r="C123" s="116">
        <f>SUM(C124:C134)</f>
        <v>0</v>
      </c>
      <c r="D123" s="116">
        <f>SUM(D124:D134)</f>
        <v>0</v>
      </c>
      <c r="E123" s="116">
        <f>SUM(E124:E134)</f>
        <v>0</v>
      </c>
      <c r="F123" s="112" t="str">
        <f t="shared" si="2"/>
        <v/>
      </c>
      <c r="G123" s="113">
        <f t="shared" si="3"/>
        <v>0</v>
      </c>
    </row>
    <row r="124" spans="1:7" ht="20.25" hidden="1" customHeight="1" x14ac:dyDescent="0.15">
      <c r="A124" s="117">
        <v>2011401</v>
      </c>
      <c r="B124" s="118" t="s">
        <v>86</v>
      </c>
      <c r="C124" s="119">
        <v>0</v>
      </c>
      <c r="D124" s="119">
        <v>0</v>
      </c>
      <c r="E124" s="119">
        <v>0</v>
      </c>
      <c r="F124" s="112" t="str">
        <f t="shared" si="2"/>
        <v/>
      </c>
      <c r="G124" s="113">
        <f t="shared" si="3"/>
        <v>0</v>
      </c>
    </row>
    <row r="125" spans="1:7" ht="20.25" hidden="1" customHeight="1" x14ac:dyDescent="0.15">
      <c r="A125" s="117">
        <v>2011402</v>
      </c>
      <c r="B125" s="118" t="s">
        <v>87</v>
      </c>
      <c r="C125" s="119">
        <v>0</v>
      </c>
      <c r="D125" s="119">
        <v>0</v>
      </c>
      <c r="E125" s="119">
        <v>0</v>
      </c>
      <c r="F125" s="112" t="str">
        <f t="shared" si="2"/>
        <v/>
      </c>
      <c r="G125" s="113">
        <f t="shared" si="3"/>
        <v>0</v>
      </c>
    </row>
    <row r="126" spans="1:7" ht="20.25" hidden="1" customHeight="1" x14ac:dyDescent="0.15">
      <c r="A126" s="117">
        <v>2011403</v>
      </c>
      <c r="B126" s="118" t="s">
        <v>88</v>
      </c>
      <c r="C126" s="119">
        <v>0</v>
      </c>
      <c r="D126" s="119">
        <v>0</v>
      </c>
      <c r="E126" s="119">
        <v>0</v>
      </c>
      <c r="F126" s="112" t="str">
        <f t="shared" si="2"/>
        <v/>
      </c>
      <c r="G126" s="113">
        <f t="shared" si="3"/>
        <v>0</v>
      </c>
    </row>
    <row r="127" spans="1:7" ht="20.25" hidden="1" customHeight="1" x14ac:dyDescent="0.15">
      <c r="A127" s="117">
        <v>2011404</v>
      </c>
      <c r="B127" s="118" t="s">
        <v>158</v>
      </c>
      <c r="C127" s="119">
        <v>0</v>
      </c>
      <c r="D127" s="119">
        <v>0</v>
      </c>
      <c r="E127" s="119">
        <v>0</v>
      </c>
      <c r="F127" s="112" t="str">
        <f t="shared" si="2"/>
        <v/>
      </c>
      <c r="G127" s="113">
        <f t="shared" si="3"/>
        <v>0</v>
      </c>
    </row>
    <row r="128" spans="1:7" ht="20.25" hidden="1" customHeight="1" x14ac:dyDescent="0.15">
      <c r="A128" s="117">
        <v>2011405</v>
      </c>
      <c r="B128" s="118" t="s">
        <v>159</v>
      </c>
      <c r="C128" s="119">
        <v>0</v>
      </c>
      <c r="D128" s="119">
        <v>0</v>
      </c>
      <c r="E128" s="119">
        <v>0</v>
      </c>
      <c r="F128" s="112" t="str">
        <f t="shared" si="2"/>
        <v/>
      </c>
      <c r="G128" s="113">
        <f t="shared" si="3"/>
        <v>0</v>
      </c>
    </row>
    <row r="129" spans="1:7" ht="20.25" hidden="1" customHeight="1" x14ac:dyDescent="0.15">
      <c r="A129" s="117">
        <v>2011408</v>
      </c>
      <c r="B129" s="118" t="s">
        <v>160</v>
      </c>
      <c r="C129" s="119">
        <v>0</v>
      </c>
      <c r="D129" s="119">
        <v>0</v>
      </c>
      <c r="E129" s="119">
        <v>0</v>
      </c>
      <c r="F129" s="112" t="str">
        <f t="shared" si="2"/>
        <v/>
      </c>
      <c r="G129" s="113">
        <f t="shared" si="3"/>
        <v>0</v>
      </c>
    </row>
    <row r="130" spans="1:7" ht="20.25" hidden="1" customHeight="1" x14ac:dyDescent="0.15">
      <c r="A130" s="117">
        <v>2011409</v>
      </c>
      <c r="B130" s="118" t="s">
        <v>161</v>
      </c>
      <c r="C130" s="119">
        <v>0</v>
      </c>
      <c r="D130" s="119">
        <v>0</v>
      </c>
      <c r="E130" s="119">
        <v>0</v>
      </c>
      <c r="F130" s="120" t="str">
        <f t="shared" si="2"/>
        <v/>
      </c>
      <c r="G130" s="121">
        <f t="shared" si="3"/>
        <v>0</v>
      </c>
    </row>
    <row r="131" spans="1:7" ht="20.25" hidden="1" customHeight="1" x14ac:dyDescent="0.15">
      <c r="A131" s="117">
        <v>2011410</v>
      </c>
      <c r="B131" s="118" t="s">
        <v>162</v>
      </c>
      <c r="C131" s="119">
        <v>0</v>
      </c>
      <c r="D131" s="119">
        <v>0</v>
      </c>
      <c r="E131" s="119">
        <v>0</v>
      </c>
      <c r="F131" s="120" t="str">
        <f t="shared" si="2"/>
        <v/>
      </c>
      <c r="G131" s="121">
        <f t="shared" si="3"/>
        <v>0</v>
      </c>
    </row>
    <row r="132" spans="1:7" ht="20.25" hidden="1" customHeight="1" x14ac:dyDescent="0.15">
      <c r="A132" s="117">
        <v>2011411</v>
      </c>
      <c r="B132" s="118" t="s">
        <v>163</v>
      </c>
      <c r="C132" s="119">
        <v>0</v>
      </c>
      <c r="D132" s="119">
        <v>0</v>
      </c>
      <c r="E132" s="119">
        <v>0</v>
      </c>
      <c r="F132" s="120" t="str">
        <f t="shared" si="2"/>
        <v/>
      </c>
      <c r="G132" s="121">
        <f t="shared" si="3"/>
        <v>0</v>
      </c>
    </row>
    <row r="133" spans="1:7" ht="20.25" hidden="1" customHeight="1" x14ac:dyDescent="0.15">
      <c r="A133" s="117">
        <v>2011450</v>
      </c>
      <c r="B133" s="118" t="s">
        <v>95</v>
      </c>
      <c r="C133" s="119">
        <v>0</v>
      </c>
      <c r="D133" s="119">
        <v>0</v>
      </c>
      <c r="E133" s="119">
        <v>0</v>
      </c>
      <c r="F133" s="120" t="str">
        <f t="shared" si="2"/>
        <v/>
      </c>
      <c r="G133" s="121">
        <f t="shared" si="3"/>
        <v>0</v>
      </c>
    </row>
    <row r="134" spans="1:7" ht="20.25" hidden="1" customHeight="1" x14ac:dyDescent="0.15">
      <c r="A134" s="117">
        <v>2011499</v>
      </c>
      <c r="B134" s="118" t="s">
        <v>164</v>
      </c>
      <c r="C134" s="119">
        <v>0</v>
      </c>
      <c r="D134" s="119">
        <v>0</v>
      </c>
      <c r="E134" s="119">
        <v>0</v>
      </c>
      <c r="F134" s="120" t="str">
        <f t="shared" si="2"/>
        <v/>
      </c>
      <c r="G134" s="121">
        <f t="shared" si="3"/>
        <v>0</v>
      </c>
    </row>
    <row r="135" spans="1:7" ht="20.25" hidden="1" customHeight="1" x14ac:dyDescent="0.15">
      <c r="A135" s="114">
        <v>20123</v>
      </c>
      <c r="B135" s="114" t="s">
        <v>165</v>
      </c>
      <c r="C135" s="116">
        <f>SUM(C136:C141)</f>
        <v>0</v>
      </c>
      <c r="D135" s="116">
        <f>SUM(D136:D141)</f>
        <v>0</v>
      </c>
      <c r="E135" s="116">
        <f>SUM(E136:E141)</f>
        <v>0</v>
      </c>
      <c r="F135" s="112" t="str">
        <f t="shared" ref="F135:F198" si="4">IFERROR(E135/C135*100,"")</f>
        <v/>
      </c>
      <c r="G135" s="113">
        <f t="shared" ref="G135:G198" si="5">E135-C135/2</f>
        <v>0</v>
      </c>
    </row>
    <row r="136" spans="1:7" ht="20.25" hidden="1" customHeight="1" x14ac:dyDescent="0.15">
      <c r="A136" s="117">
        <v>2012301</v>
      </c>
      <c r="B136" s="118" t="s">
        <v>86</v>
      </c>
      <c r="C136" s="119">
        <v>0</v>
      </c>
      <c r="D136" s="119">
        <v>0</v>
      </c>
      <c r="E136" s="119">
        <v>0</v>
      </c>
      <c r="F136" s="112" t="str">
        <f t="shared" si="4"/>
        <v/>
      </c>
      <c r="G136" s="113">
        <f t="shared" si="5"/>
        <v>0</v>
      </c>
    </row>
    <row r="137" spans="1:7" ht="20.25" hidden="1" customHeight="1" x14ac:dyDescent="0.15">
      <c r="A137" s="117">
        <v>2012302</v>
      </c>
      <c r="B137" s="118" t="s">
        <v>87</v>
      </c>
      <c r="C137" s="119">
        <v>0</v>
      </c>
      <c r="D137" s="119">
        <v>0</v>
      </c>
      <c r="E137" s="119">
        <v>0</v>
      </c>
      <c r="F137" s="112" t="str">
        <f t="shared" si="4"/>
        <v/>
      </c>
      <c r="G137" s="113">
        <f t="shared" si="5"/>
        <v>0</v>
      </c>
    </row>
    <row r="138" spans="1:7" ht="20.25" hidden="1" customHeight="1" x14ac:dyDescent="0.15">
      <c r="A138" s="117">
        <v>2012303</v>
      </c>
      <c r="B138" s="118" t="s">
        <v>88</v>
      </c>
      <c r="C138" s="119">
        <v>0</v>
      </c>
      <c r="D138" s="119">
        <v>0</v>
      </c>
      <c r="E138" s="119">
        <v>0</v>
      </c>
      <c r="F138" s="112" t="str">
        <f t="shared" si="4"/>
        <v/>
      </c>
      <c r="G138" s="113">
        <f t="shared" si="5"/>
        <v>0</v>
      </c>
    </row>
    <row r="139" spans="1:7" ht="20.25" hidden="1" customHeight="1" x14ac:dyDescent="0.15">
      <c r="A139" s="117">
        <v>2012304</v>
      </c>
      <c r="B139" s="118" t="s">
        <v>166</v>
      </c>
      <c r="C139" s="119">
        <v>0</v>
      </c>
      <c r="D139" s="119">
        <v>0</v>
      </c>
      <c r="E139" s="119">
        <v>0</v>
      </c>
      <c r="F139" s="112" t="str">
        <f t="shared" si="4"/>
        <v/>
      </c>
      <c r="G139" s="113">
        <f t="shared" si="5"/>
        <v>0</v>
      </c>
    </row>
    <row r="140" spans="1:7" ht="20.25" hidden="1" customHeight="1" x14ac:dyDescent="0.15">
      <c r="A140" s="117">
        <v>2012350</v>
      </c>
      <c r="B140" s="118" t="s">
        <v>95</v>
      </c>
      <c r="C140" s="119">
        <v>0</v>
      </c>
      <c r="D140" s="119">
        <v>0</v>
      </c>
      <c r="E140" s="119">
        <v>0</v>
      </c>
      <c r="F140" s="112" t="str">
        <f t="shared" si="4"/>
        <v/>
      </c>
      <c r="G140" s="113">
        <f t="shared" si="5"/>
        <v>0</v>
      </c>
    </row>
    <row r="141" spans="1:7" ht="20.25" hidden="1" customHeight="1" x14ac:dyDescent="0.15">
      <c r="A141" s="117">
        <v>2012399</v>
      </c>
      <c r="B141" s="118" t="s">
        <v>167</v>
      </c>
      <c r="C141" s="119">
        <v>0</v>
      </c>
      <c r="D141" s="119">
        <v>0</v>
      </c>
      <c r="E141" s="119">
        <v>0</v>
      </c>
      <c r="F141" s="112" t="str">
        <f t="shared" si="4"/>
        <v/>
      </c>
      <c r="G141" s="113">
        <f t="shared" si="5"/>
        <v>0</v>
      </c>
    </row>
    <row r="142" spans="1:7" ht="20.25" hidden="1" customHeight="1" x14ac:dyDescent="0.15">
      <c r="A142" s="114">
        <v>20125</v>
      </c>
      <c r="B142" s="114" t="s">
        <v>168</v>
      </c>
      <c r="C142" s="116">
        <f>SUM(C143:C149)</f>
        <v>0</v>
      </c>
      <c r="D142" s="116">
        <f>SUM(D143:D149)</f>
        <v>0</v>
      </c>
      <c r="E142" s="116">
        <f>SUM(E143:E149)</f>
        <v>0</v>
      </c>
      <c r="F142" s="112" t="str">
        <f t="shared" si="4"/>
        <v/>
      </c>
      <c r="G142" s="113">
        <f t="shared" si="5"/>
        <v>0</v>
      </c>
    </row>
    <row r="143" spans="1:7" ht="20.25" hidden="1" customHeight="1" x14ac:dyDescent="0.15">
      <c r="A143" s="117">
        <v>2012501</v>
      </c>
      <c r="B143" s="118" t="s">
        <v>86</v>
      </c>
      <c r="C143" s="119">
        <v>0</v>
      </c>
      <c r="D143" s="119">
        <v>0</v>
      </c>
      <c r="E143" s="119">
        <v>0</v>
      </c>
      <c r="F143" s="112" t="str">
        <f t="shared" si="4"/>
        <v/>
      </c>
      <c r="G143" s="113">
        <f t="shared" si="5"/>
        <v>0</v>
      </c>
    </row>
    <row r="144" spans="1:7" ht="20.25" hidden="1" customHeight="1" x14ac:dyDescent="0.15">
      <c r="A144" s="117">
        <v>2012502</v>
      </c>
      <c r="B144" s="118" t="s">
        <v>87</v>
      </c>
      <c r="C144" s="119">
        <v>0</v>
      </c>
      <c r="D144" s="119">
        <v>0</v>
      </c>
      <c r="E144" s="119">
        <v>0</v>
      </c>
      <c r="F144" s="112" t="str">
        <f t="shared" si="4"/>
        <v/>
      </c>
      <c r="G144" s="113">
        <f t="shared" si="5"/>
        <v>0</v>
      </c>
    </row>
    <row r="145" spans="1:7" ht="20.25" hidden="1" customHeight="1" x14ac:dyDescent="0.15">
      <c r="A145" s="117">
        <v>2012503</v>
      </c>
      <c r="B145" s="118" t="s">
        <v>88</v>
      </c>
      <c r="C145" s="119">
        <v>0</v>
      </c>
      <c r="D145" s="119">
        <v>0</v>
      </c>
      <c r="E145" s="119">
        <v>0</v>
      </c>
      <c r="F145" s="112" t="str">
        <f t="shared" si="4"/>
        <v/>
      </c>
      <c r="G145" s="113">
        <f t="shared" si="5"/>
        <v>0</v>
      </c>
    </row>
    <row r="146" spans="1:7" ht="20.25" hidden="1" customHeight="1" x14ac:dyDescent="0.15">
      <c r="A146" s="117">
        <v>2012504</v>
      </c>
      <c r="B146" s="118" t="s">
        <v>169</v>
      </c>
      <c r="C146" s="119">
        <v>0</v>
      </c>
      <c r="D146" s="119">
        <v>0</v>
      </c>
      <c r="E146" s="119">
        <v>0</v>
      </c>
      <c r="F146" s="112" t="str">
        <f t="shared" si="4"/>
        <v/>
      </c>
      <c r="G146" s="113">
        <f t="shared" si="5"/>
        <v>0</v>
      </c>
    </row>
    <row r="147" spans="1:7" ht="20.25" hidden="1" customHeight="1" x14ac:dyDescent="0.15">
      <c r="A147" s="117">
        <v>2012505</v>
      </c>
      <c r="B147" s="118" t="s">
        <v>170</v>
      </c>
      <c r="C147" s="119">
        <v>0</v>
      </c>
      <c r="D147" s="119">
        <v>0</v>
      </c>
      <c r="E147" s="119">
        <v>0</v>
      </c>
      <c r="F147" s="112" t="str">
        <f t="shared" si="4"/>
        <v/>
      </c>
      <c r="G147" s="113">
        <f t="shared" si="5"/>
        <v>0</v>
      </c>
    </row>
    <row r="148" spans="1:7" ht="20.25" hidden="1" customHeight="1" x14ac:dyDescent="0.15">
      <c r="A148" s="117">
        <v>2012550</v>
      </c>
      <c r="B148" s="118" t="s">
        <v>95</v>
      </c>
      <c r="C148" s="119">
        <v>0</v>
      </c>
      <c r="D148" s="119">
        <v>0</v>
      </c>
      <c r="E148" s="119">
        <v>0</v>
      </c>
      <c r="F148" s="112" t="str">
        <f t="shared" si="4"/>
        <v/>
      </c>
      <c r="G148" s="113">
        <f t="shared" si="5"/>
        <v>0</v>
      </c>
    </row>
    <row r="149" spans="1:7" ht="20.25" hidden="1" customHeight="1" x14ac:dyDescent="0.15">
      <c r="A149" s="117">
        <v>2012599</v>
      </c>
      <c r="B149" s="118" t="s">
        <v>171</v>
      </c>
      <c r="C149" s="119">
        <v>0</v>
      </c>
      <c r="D149" s="119">
        <v>0</v>
      </c>
      <c r="E149" s="119">
        <v>0</v>
      </c>
      <c r="F149" s="112" t="str">
        <f t="shared" si="4"/>
        <v/>
      </c>
      <c r="G149" s="113">
        <f t="shared" si="5"/>
        <v>0</v>
      </c>
    </row>
    <row r="150" spans="1:7" ht="20.25" hidden="1" customHeight="1" x14ac:dyDescent="0.15">
      <c r="A150" s="114">
        <v>20126</v>
      </c>
      <c r="B150" s="114" t="s">
        <v>172</v>
      </c>
      <c r="C150" s="116">
        <f>SUM(C151:C155)</f>
        <v>0</v>
      </c>
      <c r="D150" s="116">
        <f>SUM(D151:D155)</f>
        <v>0</v>
      </c>
      <c r="E150" s="116">
        <f>SUM(E151:E155)</f>
        <v>0</v>
      </c>
      <c r="F150" s="112" t="str">
        <f t="shared" si="4"/>
        <v/>
      </c>
      <c r="G150" s="113">
        <f t="shared" si="5"/>
        <v>0</v>
      </c>
    </row>
    <row r="151" spans="1:7" ht="20.25" hidden="1" customHeight="1" x14ac:dyDescent="0.15">
      <c r="A151" s="117">
        <v>2012601</v>
      </c>
      <c r="B151" s="118" t="s">
        <v>86</v>
      </c>
      <c r="C151" s="119">
        <v>0</v>
      </c>
      <c r="D151" s="119">
        <v>0</v>
      </c>
      <c r="E151" s="119">
        <v>0</v>
      </c>
      <c r="F151" s="120" t="str">
        <f t="shared" si="4"/>
        <v/>
      </c>
      <c r="G151" s="121">
        <f t="shared" si="5"/>
        <v>0</v>
      </c>
    </row>
    <row r="152" spans="1:7" ht="20.25" hidden="1" customHeight="1" x14ac:dyDescent="0.15">
      <c r="A152" s="117">
        <v>2012602</v>
      </c>
      <c r="B152" s="118" t="s">
        <v>87</v>
      </c>
      <c r="C152" s="119">
        <v>0</v>
      </c>
      <c r="D152" s="119">
        <v>0</v>
      </c>
      <c r="E152" s="119">
        <v>0</v>
      </c>
      <c r="F152" s="120" t="str">
        <f t="shared" si="4"/>
        <v/>
      </c>
      <c r="G152" s="121">
        <f t="shared" si="5"/>
        <v>0</v>
      </c>
    </row>
    <row r="153" spans="1:7" ht="20.25" hidden="1" customHeight="1" x14ac:dyDescent="0.15">
      <c r="A153" s="117">
        <v>2012603</v>
      </c>
      <c r="B153" s="118" t="s">
        <v>88</v>
      </c>
      <c r="C153" s="119">
        <v>0</v>
      </c>
      <c r="D153" s="119">
        <v>0</v>
      </c>
      <c r="E153" s="119">
        <v>0</v>
      </c>
      <c r="F153" s="120" t="str">
        <f t="shared" si="4"/>
        <v/>
      </c>
      <c r="G153" s="121">
        <f t="shared" si="5"/>
        <v>0</v>
      </c>
    </row>
    <row r="154" spans="1:7" ht="20.25" hidden="1" customHeight="1" x14ac:dyDescent="0.15">
      <c r="A154" s="117">
        <v>2012604</v>
      </c>
      <c r="B154" s="118" t="s">
        <v>173</v>
      </c>
      <c r="C154" s="119">
        <v>0</v>
      </c>
      <c r="D154" s="119">
        <v>0</v>
      </c>
      <c r="E154" s="119">
        <v>0</v>
      </c>
      <c r="F154" s="120" t="str">
        <f t="shared" si="4"/>
        <v/>
      </c>
      <c r="G154" s="121">
        <f t="shared" si="5"/>
        <v>0</v>
      </c>
    </row>
    <row r="155" spans="1:7" ht="20.25" hidden="1" customHeight="1" x14ac:dyDescent="0.15">
      <c r="A155" s="117">
        <v>2012699</v>
      </c>
      <c r="B155" s="118" t="s">
        <v>174</v>
      </c>
      <c r="C155" s="119">
        <v>0</v>
      </c>
      <c r="D155" s="119">
        <v>0</v>
      </c>
      <c r="E155" s="119">
        <v>0</v>
      </c>
      <c r="F155" s="120" t="str">
        <f t="shared" si="4"/>
        <v/>
      </c>
      <c r="G155" s="121">
        <f t="shared" si="5"/>
        <v>0</v>
      </c>
    </row>
    <row r="156" spans="1:7" ht="20.25" hidden="1" customHeight="1" x14ac:dyDescent="0.15">
      <c r="A156" s="114">
        <v>20128</v>
      </c>
      <c r="B156" s="114" t="s">
        <v>175</v>
      </c>
      <c r="C156" s="116">
        <f>SUM(C157:C162)</f>
        <v>0</v>
      </c>
      <c r="D156" s="116">
        <f>SUM(D157:D162)</f>
        <v>0</v>
      </c>
      <c r="E156" s="116">
        <f>SUM(E157:E162)</f>
        <v>0</v>
      </c>
      <c r="F156" s="112" t="str">
        <f t="shared" si="4"/>
        <v/>
      </c>
      <c r="G156" s="113">
        <f t="shared" si="5"/>
        <v>0</v>
      </c>
    </row>
    <row r="157" spans="1:7" ht="20.25" hidden="1" customHeight="1" x14ac:dyDescent="0.15">
      <c r="A157" s="117">
        <v>2012801</v>
      </c>
      <c r="B157" s="118" t="s">
        <v>86</v>
      </c>
      <c r="C157" s="119">
        <v>0</v>
      </c>
      <c r="D157" s="119">
        <v>0</v>
      </c>
      <c r="E157" s="119">
        <v>0</v>
      </c>
      <c r="F157" s="120" t="str">
        <f t="shared" si="4"/>
        <v/>
      </c>
      <c r="G157" s="121">
        <f t="shared" si="5"/>
        <v>0</v>
      </c>
    </row>
    <row r="158" spans="1:7" ht="20.25" hidden="1" customHeight="1" x14ac:dyDescent="0.15">
      <c r="A158" s="117">
        <v>2012802</v>
      </c>
      <c r="B158" s="118" t="s">
        <v>87</v>
      </c>
      <c r="C158" s="119">
        <v>0</v>
      </c>
      <c r="D158" s="119">
        <v>0</v>
      </c>
      <c r="E158" s="119">
        <v>0</v>
      </c>
      <c r="F158" s="120" t="str">
        <f t="shared" si="4"/>
        <v/>
      </c>
      <c r="G158" s="121">
        <f t="shared" si="5"/>
        <v>0</v>
      </c>
    </row>
    <row r="159" spans="1:7" ht="20.25" hidden="1" customHeight="1" x14ac:dyDescent="0.15">
      <c r="A159" s="117">
        <v>2012803</v>
      </c>
      <c r="B159" s="118" t="s">
        <v>88</v>
      </c>
      <c r="C159" s="119">
        <v>0</v>
      </c>
      <c r="D159" s="119">
        <v>0</v>
      </c>
      <c r="E159" s="119">
        <v>0</v>
      </c>
      <c r="F159" s="120" t="str">
        <f t="shared" si="4"/>
        <v/>
      </c>
      <c r="G159" s="121">
        <f t="shared" si="5"/>
        <v>0</v>
      </c>
    </row>
    <row r="160" spans="1:7" ht="20.25" hidden="1" customHeight="1" x14ac:dyDescent="0.15">
      <c r="A160" s="117">
        <v>2012804</v>
      </c>
      <c r="B160" s="118" t="s">
        <v>100</v>
      </c>
      <c r="C160" s="119">
        <v>0</v>
      </c>
      <c r="D160" s="119">
        <v>0</v>
      </c>
      <c r="E160" s="119">
        <v>0</v>
      </c>
      <c r="F160" s="120" t="str">
        <f t="shared" si="4"/>
        <v/>
      </c>
      <c r="G160" s="121">
        <f t="shared" si="5"/>
        <v>0</v>
      </c>
    </row>
    <row r="161" spans="1:7" ht="20.25" hidden="1" customHeight="1" x14ac:dyDescent="0.15">
      <c r="A161" s="117">
        <v>2012850</v>
      </c>
      <c r="B161" s="118" t="s">
        <v>95</v>
      </c>
      <c r="C161" s="119">
        <v>0</v>
      </c>
      <c r="D161" s="119">
        <v>0</v>
      </c>
      <c r="E161" s="119">
        <v>0</v>
      </c>
      <c r="F161" s="120" t="str">
        <f t="shared" si="4"/>
        <v/>
      </c>
      <c r="G161" s="121">
        <f t="shared" si="5"/>
        <v>0</v>
      </c>
    </row>
    <row r="162" spans="1:7" ht="36" hidden="1" customHeight="1" x14ac:dyDescent="0.15">
      <c r="A162" s="117">
        <v>2012899</v>
      </c>
      <c r="B162" s="118" t="s">
        <v>176</v>
      </c>
      <c r="C162" s="119">
        <v>0</v>
      </c>
      <c r="D162" s="119">
        <v>0</v>
      </c>
      <c r="E162" s="119">
        <v>0</v>
      </c>
      <c r="F162" s="120" t="str">
        <f t="shared" si="4"/>
        <v/>
      </c>
      <c r="G162" s="121">
        <f t="shared" si="5"/>
        <v>0</v>
      </c>
    </row>
    <row r="163" spans="1:7" ht="20.25" customHeight="1" x14ac:dyDescent="0.15">
      <c r="A163" s="114">
        <v>20129</v>
      </c>
      <c r="B163" s="114" t="s">
        <v>177</v>
      </c>
      <c r="C163" s="116">
        <f>SUM(C164:C169)</f>
        <v>11</v>
      </c>
      <c r="D163" s="116">
        <f>SUM(D164:D169)</f>
        <v>6</v>
      </c>
      <c r="E163" s="116">
        <f>SUM(E164:E169)</f>
        <v>0.73</v>
      </c>
      <c r="F163" s="112">
        <f t="shared" si="4"/>
        <v>6.6363636363636358</v>
      </c>
      <c r="G163" s="113">
        <f t="shared" si="5"/>
        <v>-4.7699999999999996</v>
      </c>
    </row>
    <row r="164" spans="1:7" ht="20.25" hidden="1" customHeight="1" x14ac:dyDescent="0.15">
      <c r="A164" s="117">
        <v>2012901</v>
      </c>
      <c r="B164" s="118" t="s">
        <v>86</v>
      </c>
      <c r="C164" s="119">
        <v>0</v>
      </c>
      <c r="D164" s="119">
        <v>0</v>
      </c>
      <c r="E164" s="119">
        <v>0</v>
      </c>
      <c r="F164" s="120" t="str">
        <f t="shared" si="4"/>
        <v/>
      </c>
      <c r="G164" s="121">
        <f t="shared" si="5"/>
        <v>0</v>
      </c>
    </row>
    <row r="165" spans="1:7" ht="20.25" hidden="1" customHeight="1" x14ac:dyDescent="0.15">
      <c r="A165" s="117">
        <v>2012902</v>
      </c>
      <c r="B165" s="118" t="s">
        <v>87</v>
      </c>
      <c r="C165" s="119">
        <v>0</v>
      </c>
      <c r="D165" s="119">
        <v>0</v>
      </c>
      <c r="E165" s="119">
        <v>0</v>
      </c>
      <c r="F165" s="120" t="str">
        <f t="shared" si="4"/>
        <v/>
      </c>
      <c r="G165" s="121">
        <f t="shared" si="5"/>
        <v>0</v>
      </c>
    </row>
    <row r="166" spans="1:7" ht="20.25" hidden="1" customHeight="1" x14ac:dyDescent="0.15">
      <c r="A166" s="117">
        <v>2012903</v>
      </c>
      <c r="B166" s="118" t="s">
        <v>88</v>
      </c>
      <c r="C166" s="119">
        <v>0</v>
      </c>
      <c r="D166" s="119">
        <v>0</v>
      </c>
      <c r="E166" s="119">
        <v>0</v>
      </c>
      <c r="F166" s="120" t="str">
        <f t="shared" si="4"/>
        <v/>
      </c>
      <c r="G166" s="121">
        <f t="shared" si="5"/>
        <v>0</v>
      </c>
    </row>
    <row r="167" spans="1:7" ht="20.25" hidden="1" customHeight="1" x14ac:dyDescent="0.15">
      <c r="A167" s="117">
        <v>2012906</v>
      </c>
      <c r="B167" s="118" t="s">
        <v>178</v>
      </c>
      <c r="C167" s="119">
        <v>0</v>
      </c>
      <c r="D167" s="119">
        <v>0</v>
      </c>
      <c r="E167" s="119">
        <v>0</v>
      </c>
      <c r="F167" s="120" t="str">
        <f t="shared" si="4"/>
        <v/>
      </c>
      <c r="G167" s="121">
        <f t="shared" si="5"/>
        <v>0</v>
      </c>
    </row>
    <row r="168" spans="1:7" ht="20.25" hidden="1" customHeight="1" x14ac:dyDescent="0.15">
      <c r="A168" s="117">
        <v>2012950</v>
      </c>
      <c r="B168" s="118" t="s">
        <v>95</v>
      </c>
      <c r="C168" s="119">
        <v>0</v>
      </c>
      <c r="D168" s="119">
        <v>0</v>
      </c>
      <c r="E168" s="119">
        <v>0</v>
      </c>
      <c r="F168" s="120" t="str">
        <f t="shared" si="4"/>
        <v/>
      </c>
      <c r="G168" s="121">
        <f t="shared" si="5"/>
        <v>0</v>
      </c>
    </row>
    <row r="169" spans="1:7" ht="20.25" customHeight="1" x14ac:dyDescent="0.15">
      <c r="A169" s="117">
        <v>2012999</v>
      </c>
      <c r="B169" s="118" t="s">
        <v>179</v>
      </c>
      <c r="C169" s="119">
        <v>11</v>
      </c>
      <c r="D169" s="119">
        <v>6</v>
      </c>
      <c r="E169" s="119">
        <v>0.73</v>
      </c>
      <c r="F169" s="120">
        <f t="shared" si="4"/>
        <v>6.6363636363636358</v>
      </c>
      <c r="G169" s="121">
        <f t="shared" si="5"/>
        <v>-4.7699999999999996</v>
      </c>
    </row>
    <row r="170" spans="1:7" ht="36.75" hidden="1" customHeight="1" x14ac:dyDescent="0.15">
      <c r="A170" s="114">
        <v>20131</v>
      </c>
      <c r="B170" s="114" t="s">
        <v>180</v>
      </c>
      <c r="C170" s="116">
        <f>SUM(C171:C176)</f>
        <v>0</v>
      </c>
      <c r="D170" s="116">
        <f>SUM(D171:D176)</f>
        <v>0</v>
      </c>
      <c r="E170" s="116">
        <f>SUM(E171:E176)</f>
        <v>0</v>
      </c>
      <c r="F170" s="112" t="str">
        <f t="shared" si="4"/>
        <v/>
      </c>
      <c r="G170" s="113">
        <f t="shared" si="5"/>
        <v>0</v>
      </c>
    </row>
    <row r="171" spans="1:7" ht="20.25" hidden="1" customHeight="1" x14ac:dyDescent="0.15">
      <c r="A171" s="117">
        <v>2013101</v>
      </c>
      <c r="B171" s="118" t="s">
        <v>86</v>
      </c>
      <c r="C171" s="119">
        <v>0</v>
      </c>
      <c r="D171" s="119">
        <v>0</v>
      </c>
      <c r="E171" s="119">
        <v>0</v>
      </c>
      <c r="F171" s="120" t="str">
        <f t="shared" si="4"/>
        <v/>
      </c>
      <c r="G171" s="121">
        <f t="shared" si="5"/>
        <v>0</v>
      </c>
    </row>
    <row r="172" spans="1:7" ht="20.25" hidden="1" customHeight="1" x14ac:dyDescent="0.15">
      <c r="A172" s="117">
        <v>2013102</v>
      </c>
      <c r="B172" s="118" t="s">
        <v>87</v>
      </c>
      <c r="C172" s="119">
        <v>0</v>
      </c>
      <c r="D172" s="119">
        <v>0</v>
      </c>
      <c r="E172" s="119">
        <v>0</v>
      </c>
      <c r="F172" s="120" t="str">
        <f t="shared" si="4"/>
        <v/>
      </c>
      <c r="G172" s="121">
        <f t="shared" si="5"/>
        <v>0</v>
      </c>
    </row>
    <row r="173" spans="1:7" ht="20.25" hidden="1" customHeight="1" x14ac:dyDescent="0.15">
      <c r="A173" s="117">
        <v>2013103</v>
      </c>
      <c r="B173" s="118" t="s">
        <v>88</v>
      </c>
      <c r="C173" s="119">
        <v>0</v>
      </c>
      <c r="D173" s="119">
        <v>0</v>
      </c>
      <c r="E173" s="119">
        <v>0</v>
      </c>
      <c r="F173" s="120" t="str">
        <f t="shared" si="4"/>
        <v/>
      </c>
      <c r="G173" s="121">
        <f t="shared" si="5"/>
        <v>0</v>
      </c>
    </row>
    <row r="174" spans="1:7" ht="20.25" hidden="1" customHeight="1" x14ac:dyDescent="0.15">
      <c r="A174" s="117">
        <v>2013105</v>
      </c>
      <c r="B174" s="118" t="s">
        <v>181</v>
      </c>
      <c r="C174" s="119">
        <v>0</v>
      </c>
      <c r="D174" s="119">
        <v>0</v>
      </c>
      <c r="E174" s="119">
        <v>0</v>
      </c>
      <c r="F174" s="120" t="str">
        <f t="shared" si="4"/>
        <v/>
      </c>
      <c r="G174" s="121">
        <f t="shared" si="5"/>
        <v>0</v>
      </c>
    </row>
    <row r="175" spans="1:7" ht="20.25" hidden="1" customHeight="1" x14ac:dyDescent="0.15">
      <c r="A175" s="117">
        <v>2013150</v>
      </c>
      <c r="B175" s="118" t="s">
        <v>95</v>
      </c>
      <c r="C175" s="119">
        <v>0</v>
      </c>
      <c r="D175" s="119">
        <v>0</v>
      </c>
      <c r="E175" s="119">
        <v>0</v>
      </c>
      <c r="F175" s="120" t="str">
        <f t="shared" si="4"/>
        <v/>
      </c>
      <c r="G175" s="121">
        <f t="shared" si="5"/>
        <v>0</v>
      </c>
    </row>
    <row r="176" spans="1:7" ht="33" hidden="1" customHeight="1" x14ac:dyDescent="0.15">
      <c r="A176" s="117">
        <v>2013199</v>
      </c>
      <c r="B176" s="118" t="s">
        <v>182</v>
      </c>
      <c r="C176" s="119">
        <v>0</v>
      </c>
      <c r="D176" s="119">
        <v>0</v>
      </c>
      <c r="E176" s="119">
        <v>0</v>
      </c>
      <c r="F176" s="120" t="str">
        <f t="shared" si="4"/>
        <v/>
      </c>
      <c r="G176" s="121">
        <f t="shared" si="5"/>
        <v>0</v>
      </c>
    </row>
    <row r="177" spans="1:7" ht="20.25" customHeight="1" x14ac:dyDescent="0.15">
      <c r="A177" s="114">
        <v>20132</v>
      </c>
      <c r="B177" s="114" t="s">
        <v>183</v>
      </c>
      <c r="C177" s="116">
        <f>SUM(C178:C183)</f>
        <v>30</v>
      </c>
      <c r="D177" s="116">
        <f>SUM(D178:D183)</f>
        <v>15</v>
      </c>
      <c r="E177" s="116">
        <f>SUM(E178:E183)</f>
        <v>54.75</v>
      </c>
      <c r="F177" s="112">
        <f t="shared" si="4"/>
        <v>182.5</v>
      </c>
      <c r="G177" s="113">
        <f t="shared" si="5"/>
        <v>39.75</v>
      </c>
    </row>
    <row r="178" spans="1:7" ht="20.25" hidden="1" customHeight="1" x14ac:dyDescent="0.15">
      <c r="A178" s="117">
        <v>2013201</v>
      </c>
      <c r="B178" s="118" t="s">
        <v>86</v>
      </c>
      <c r="C178" s="119">
        <v>0</v>
      </c>
      <c r="D178" s="119">
        <v>0</v>
      </c>
      <c r="E178" s="119">
        <v>0</v>
      </c>
      <c r="F178" s="120" t="str">
        <f t="shared" si="4"/>
        <v/>
      </c>
      <c r="G178" s="121">
        <f t="shared" si="5"/>
        <v>0</v>
      </c>
    </row>
    <row r="179" spans="1:7" ht="20.25" hidden="1" customHeight="1" x14ac:dyDescent="0.15">
      <c r="A179" s="117">
        <v>2013202</v>
      </c>
      <c r="B179" s="118" t="s">
        <v>87</v>
      </c>
      <c r="C179" s="119">
        <v>0</v>
      </c>
      <c r="D179" s="119"/>
      <c r="E179" s="119">
        <v>0</v>
      </c>
      <c r="F179" s="120" t="str">
        <f t="shared" si="4"/>
        <v/>
      </c>
      <c r="G179" s="121">
        <f t="shared" si="5"/>
        <v>0</v>
      </c>
    </row>
    <row r="180" spans="1:7" ht="20.25" hidden="1" customHeight="1" x14ac:dyDescent="0.15">
      <c r="A180" s="117">
        <v>2013203</v>
      </c>
      <c r="B180" s="118" t="s">
        <v>88</v>
      </c>
      <c r="C180" s="119">
        <v>0</v>
      </c>
      <c r="D180" s="119"/>
      <c r="E180" s="119">
        <v>0</v>
      </c>
      <c r="F180" s="120" t="str">
        <f t="shared" si="4"/>
        <v/>
      </c>
      <c r="G180" s="121">
        <f t="shared" si="5"/>
        <v>0</v>
      </c>
    </row>
    <row r="181" spans="1:7" ht="20.25" hidden="1" customHeight="1" x14ac:dyDescent="0.15">
      <c r="A181" s="117">
        <v>2013204</v>
      </c>
      <c r="B181" s="118" t="s">
        <v>184</v>
      </c>
      <c r="C181" s="119">
        <v>0</v>
      </c>
      <c r="D181" s="119"/>
      <c r="E181" s="119">
        <v>0</v>
      </c>
      <c r="F181" s="120" t="str">
        <f t="shared" si="4"/>
        <v/>
      </c>
      <c r="G181" s="121">
        <f t="shared" si="5"/>
        <v>0</v>
      </c>
    </row>
    <row r="182" spans="1:7" ht="20.25" hidden="1" customHeight="1" x14ac:dyDescent="0.15">
      <c r="A182" s="117">
        <v>2013250</v>
      </c>
      <c r="B182" s="118" t="s">
        <v>95</v>
      </c>
      <c r="C182" s="119">
        <v>0</v>
      </c>
      <c r="D182" s="119"/>
      <c r="E182" s="119">
        <v>0</v>
      </c>
      <c r="F182" s="120" t="str">
        <f t="shared" si="4"/>
        <v/>
      </c>
      <c r="G182" s="121">
        <f t="shared" si="5"/>
        <v>0</v>
      </c>
    </row>
    <row r="183" spans="1:7" ht="20.25" customHeight="1" x14ac:dyDescent="0.15">
      <c r="A183" s="117">
        <v>2013299</v>
      </c>
      <c r="B183" s="118" t="s">
        <v>185</v>
      </c>
      <c r="C183" s="119">
        <v>30</v>
      </c>
      <c r="D183" s="119">
        <v>15</v>
      </c>
      <c r="E183" s="119">
        <v>54.75</v>
      </c>
      <c r="F183" s="120">
        <f t="shared" si="4"/>
        <v>182.5</v>
      </c>
      <c r="G183" s="121">
        <f t="shared" si="5"/>
        <v>39.75</v>
      </c>
    </row>
    <row r="184" spans="1:7" ht="20.25" hidden="1" customHeight="1" x14ac:dyDescent="0.15">
      <c r="A184" s="114">
        <v>20133</v>
      </c>
      <c r="B184" s="114" t="s">
        <v>186</v>
      </c>
      <c r="C184" s="116">
        <f>SUM(C185:C190)</f>
        <v>0</v>
      </c>
      <c r="D184" s="116">
        <f>SUM(D185:D190)</f>
        <v>0</v>
      </c>
      <c r="E184" s="116">
        <f>SUM(E185:E190)</f>
        <v>0</v>
      </c>
      <c r="F184" s="112" t="str">
        <f t="shared" si="4"/>
        <v/>
      </c>
      <c r="G184" s="113">
        <f t="shared" si="5"/>
        <v>0</v>
      </c>
    </row>
    <row r="185" spans="1:7" ht="20.25" hidden="1" customHeight="1" x14ac:dyDescent="0.15">
      <c r="A185" s="117">
        <v>2013301</v>
      </c>
      <c r="B185" s="118" t="s">
        <v>86</v>
      </c>
      <c r="C185" s="119">
        <v>0</v>
      </c>
      <c r="D185" s="119">
        <v>0</v>
      </c>
      <c r="E185" s="119">
        <v>0</v>
      </c>
      <c r="F185" s="120" t="str">
        <f t="shared" si="4"/>
        <v/>
      </c>
      <c r="G185" s="121">
        <f t="shared" si="5"/>
        <v>0</v>
      </c>
    </row>
    <row r="186" spans="1:7" ht="20.25" hidden="1" customHeight="1" x14ac:dyDescent="0.15">
      <c r="A186" s="117">
        <v>2013302</v>
      </c>
      <c r="B186" s="118" t="s">
        <v>87</v>
      </c>
      <c r="C186" s="119">
        <v>0</v>
      </c>
      <c r="D186" s="119">
        <v>0</v>
      </c>
      <c r="E186" s="119">
        <v>0</v>
      </c>
      <c r="F186" s="120" t="str">
        <f t="shared" si="4"/>
        <v/>
      </c>
      <c r="G186" s="121">
        <f t="shared" si="5"/>
        <v>0</v>
      </c>
    </row>
    <row r="187" spans="1:7" ht="20.25" hidden="1" customHeight="1" x14ac:dyDescent="0.15">
      <c r="A187" s="117">
        <v>2013303</v>
      </c>
      <c r="B187" s="118" t="s">
        <v>88</v>
      </c>
      <c r="C187" s="119">
        <v>0</v>
      </c>
      <c r="D187" s="119">
        <v>0</v>
      </c>
      <c r="E187" s="119">
        <v>0</v>
      </c>
      <c r="F187" s="120" t="str">
        <f t="shared" si="4"/>
        <v/>
      </c>
      <c r="G187" s="121">
        <f t="shared" si="5"/>
        <v>0</v>
      </c>
    </row>
    <row r="188" spans="1:7" ht="20.25" hidden="1" customHeight="1" x14ac:dyDescent="0.15">
      <c r="A188" s="117">
        <v>2013304</v>
      </c>
      <c r="B188" s="118" t="s">
        <v>187</v>
      </c>
      <c r="C188" s="119">
        <v>0</v>
      </c>
      <c r="D188" s="119">
        <v>0</v>
      </c>
      <c r="E188" s="119">
        <v>0</v>
      </c>
      <c r="F188" s="120" t="str">
        <f t="shared" si="4"/>
        <v/>
      </c>
      <c r="G188" s="121">
        <f t="shared" si="5"/>
        <v>0</v>
      </c>
    </row>
    <row r="189" spans="1:7" ht="20.25" hidden="1" customHeight="1" x14ac:dyDescent="0.15">
      <c r="A189" s="117">
        <v>2013350</v>
      </c>
      <c r="B189" s="118" t="s">
        <v>95</v>
      </c>
      <c r="C189" s="119">
        <v>0</v>
      </c>
      <c r="D189" s="119">
        <v>0</v>
      </c>
      <c r="E189" s="119">
        <v>0</v>
      </c>
      <c r="F189" s="120" t="str">
        <f t="shared" si="4"/>
        <v/>
      </c>
      <c r="G189" s="121">
        <f t="shared" si="5"/>
        <v>0</v>
      </c>
    </row>
    <row r="190" spans="1:7" ht="20.25" hidden="1" customHeight="1" x14ac:dyDescent="0.15">
      <c r="A190" s="117">
        <v>2013399</v>
      </c>
      <c r="B190" s="118" t="s">
        <v>188</v>
      </c>
      <c r="C190" s="119">
        <v>0</v>
      </c>
      <c r="D190" s="119">
        <v>0</v>
      </c>
      <c r="E190" s="119">
        <v>0</v>
      </c>
      <c r="F190" s="120" t="str">
        <f t="shared" si="4"/>
        <v/>
      </c>
      <c r="G190" s="121">
        <f t="shared" si="5"/>
        <v>0</v>
      </c>
    </row>
    <row r="191" spans="1:7" ht="20.25" customHeight="1" x14ac:dyDescent="0.15">
      <c r="A191" s="114">
        <v>20134</v>
      </c>
      <c r="B191" s="114" t="s">
        <v>189</v>
      </c>
      <c r="C191" s="116">
        <f>SUM(C192:C198)</f>
        <v>1</v>
      </c>
      <c r="D191" s="116">
        <f>SUM(D192:D198)</f>
        <v>1</v>
      </c>
      <c r="E191" s="116">
        <f>SUM(E192:E198)</f>
        <v>0.4</v>
      </c>
      <c r="F191" s="112">
        <f t="shared" si="4"/>
        <v>40</v>
      </c>
      <c r="G191" s="113">
        <f t="shared" si="5"/>
        <v>-9.9999999999999978E-2</v>
      </c>
    </row>
    <row r="192" spans="1:7" ht="20.25" hidden="1" customHeight="1" x14ac:dyDescent="0.15">
      <c r="A192" s="117">
        <v>2013401</v>
      </c>
      <c r="B192" s="118" t="s">
        <v>86</v>
      </c>
      <c r="C192" s="119">
        <v>0</v>
      </c>
      <c r="D192" s="119">
        <v>0</v>
      </c>
      <c r="E192" s="119">
        <v>0</v>
      </c>
      <c r="F192" s="120" t="str">
        <f t="shared" si="4"/>
        <v/>
      </c>
      <c r="G192" s="121">
        <f t="shared" si="5"/>
        <v>0</v>
      </c>
    </row>
    <row r="193" spans="1:7" ht="20.25" hidden="1" customHeight="1" x14ac:dyDescent="0.15">
      <c r="A193" s="117">
        <v>2013402</v>
      </c>
      <c r="B193" s="118" t="s">
        <v>87</v>
      </c>
      <c r="C193" s="119">
        <v>0</v>
      </c>
      <c r="D193" s="119">
        <v>0</v>
      </c>
      <c r="E193" s="119">
        <v>0</v>
      </c>
      <c r="F193" s="120" t="str">
        <f t="shared" si="4"/>
        <v/>
      </c>
      <c r="G193" s="121">
        <f t="shared" si="5"/>
        <v>0</v>
      </c>
    </row>
    <row r="194" spans="1:7" ht="20.25" hidden="1" customHeight="1" x14ac:dyDescent="0.15">
      <c r="A194" s="117">
        <v>2013403</v>
      </c>
      <c r="B194" s="118" t="s">
        <v>88</v>
      </c>
      <c r="C194" s="119">
        <v>0</v>
      </c>
      <c r="D194" s="119">
        <v>0</v>
      </c>
      <c r="E194" s="119">
        <v>0</v>
      </c>
      <c r="F194" s="120" t="str">
        <f t="shared" si="4"/>
        <v/>
      </c>
      <c r="G194" s="121">
        <f t="shared" si="5"/>
        <v>0</v>
      </c>
    </row>
    <row r="195" spans="1:7" ht="20.25" hidden="1" customHeight="1" x14ac:dyDescent="0.15">
      <c r="A195" s="117">
        <v>2013404</v>
      </c>
      <c r="B195" s="118" t="s">
        <v>190</v>
      </c>
      <c r="C195" s="119">
        <v>0</v>
      </c>
      <c r="D195" s="119">
        <v>0</v>
      </c>
      <c r="E195" s="119">
        <v>0</v>
      </c>
      <c r="F195" s="120" t="str">
        <f t="shared" si="4"/>
        <v/>
      </c>
      <c r="G195" s="121">
        <f t="shared" si="5"/>
        <v>0</v>
      </c>
    </row>
    <row r="196" spans="1:7" ht="20.25" hidden="1" customHeight="1" x14ac:dyDescent="0.15">
      <c r="A196" s="117">
        <v>2013405</v>
      </c>
      <c r="B196" s="118" t="s">
        <v>191</v>
      </c>
      <c r="C196" s="119">
        <v>0</v>
      </c>
      <c r="D196" s="119">
        <v>0</v>
      </c>
      <c r="E196" s="119">
        <v>0</v>
      </c>
      <c r="F196" s="120" t="str">
        <f t="shared" si="4"/>
        <v/>
      </c>
      <c r="G196" s="121">
        <f t="shared" si="5"/>
        <v>0</v>
      </c>
    </row>
    <row r="197" spans="1:7" ht="20.25" hidden="1" customHeight="1" x14ac:dyDescent="0.15">
      <c r="A197" s="117">
        <v>2013450</v>
      </c>
      <c r="B197" s="118" t="s">
        <v>95</v>
      </c>
      <c r="C197" s="119">
        <v>0</v>
      </c>
      <c r="D197" s="119">
        <v>0</v>
      </c>
      <c r="E197" s="119">
        <v>0</v>
      </c>
      <c r="F197" s="120" t="str">
        <f t="shared" si="4"/>
        <v/>
      </c>
      <c r="G197" s="121">
        <f t="shared" si="5"/>
        <v>0</v>
      </c>
    </row>
    <row r="198" spans="1:7" ht="20.25" customHeight="1" x14ac:dyDescent="0.15">
      <c r="A198" s="117">
        <v>2013499</v>
      </c>
      <c r="B198" s="118" t="s">
        <v>192</v>
      </c>
      <c r="C198" s="119">
        <v>1</v>
      </c>
      <c r="D198" s="119">
        <v>1</v>
      </c>
      <c r="E198" s="119">
        <v>0.4</v>
      </c>
      <c r="F198" s="120">
        <f t="shared" si="4"/>
        <v>40</v>
      </c>
      <c r="G198" s="121">
        <f t="shared" si="5"/>
        <v>-9.9999999999999978E-2</v>
      </c>
    </row>
    <row r="199" spans="1:7" ht="20.25" hidden="1" customHeight="1" x14ac:dyDescent="0.15">
      <c r="A199" s="114">
        <v>20135</v>
      </c>
      <c r="B199" s="114" t="s">
        <v>193</v>
      </c>
      <c r="C199" s="116">
        <f>SUM(C200:C204)</f>
        <v>0</v>
      </c>
      <c r="D199" s="116">
        <f>SUM(D200:D204)</f>
        <v>0</v>
      </c>
      <c r="E199" s="116">
        <f>SUM(E200:E204)</f>
        <v>0</v>
      </c>
      <c r="F199" s="112" t="str">
        <f t="shared" ref="F199:F264" si="6">IFERROR(E199/C199*100,"")</f>
        <v/>
      </c>
      <c r="G199" s="113">
        <f t="shared" ref="G199:G264" si="7">E199-C199/2</f>
        <v>0</v>
      </c>
    </row>
    <row r="200" spans="1:7" ht="20.25" hidden="1" customHeight="1" x14ac:dyDescent="0.15">
      <c r="A200" s="117">
        <v>2013501</v>
      </c>
      <c r="B200" s="118" t="s">
        <v>86</v>
      </c>
      <c r="C200" s="119">
        <v>0</v>
      </c>
      <c r="D200" s="119">
        <v>0</v>
      </c>
      <c r="E200" s="119">
        <v>0</v>
      </c>
      <c r="F200" s="112" t="str">
        <f t="shared" si="6"/>
        <v/>
      </c>
      <c r="G200" s="113">
        <f t="shared" si="7"/>
        <v>0</v>
      </c>
    </row>
    <row r="201" spans="1:7" ht="20.25" hidden="1" customHeight="1" x14ac:dyDescent="0.15">
      <c r="A201" s="117">
        <v>2013502</v>
      </c>
      <c r="B201" s="118" t="s">
        <v>87</v>
      </c>
      <c r="C201" s="119">
        <v>0</v>
      </c>
      <c r="D201" s="119">
        <v>0</v>
      </c>
      <c r="E201" s="119">
        <v>0</v>
      </c>
      <c r="F201" s="112" t="str">
        <f t="shared" si="6"/>
        <v/>
      </c>
      <c r="G201" s="113">
        <f t="shared" si="7"/>
        <v>0</v>
      </c>
    </row>
    <row r="202" spans="1:7" ht="20.25" hidden="1" customHeight="1" x14ac:dyDescent="0.15">
      <c r="A202" s="117">
        <v>2013503</v>
      </c>
      <c r="B202" s="118" t="s">
        <v>88</v>
      </c>
      <c r="C202" s="119">
        <v>0</v>
      </c>
      <c r="D202" s="119">
        <v>0</v>
      </c>
      <c r="E202" s="119">
        <v>0</v>
      </c>
      <c r="F202" s="112" t="str">
        <f t="shared" si="6"/>
        <v/>
      </c>
      <c r="G202" s="113">
        <f t="shared" si="7"/>
        <v>0</v>
      </c>
    </row>
    <row r="203" spans="1:7" ht="20.25" hidden="1" customHeight="1" x14ac:dyDescent="0.15">
      <c r="A203" s="117">
        <v>2013550</v>
      </c>
      <c r="B203" s="118" t="s">
        <v>95</v>
      </c>
      <c r="C203" s="119">
        <v>0</v>
      </c>
      <c r="D203" s="119">
        <v>0</v>
      </c>
      <c r="E203" s="119">
        <v>0</v>
      </c>
      <c r="F203" s="112" t="str">
        <f t="shared" si="6"/>
        <v/>
      </c>
      <c r="G203" s="113">
        <f t="shared" si="7"/>
        <v>0</v>
      </c>
    </row>
    <row r="204" spans="1:7" ht="20.25" hidden="1" customHeight="1" x14ac:dyDescent="0.15">
      <c r="A204" s="117">
        <v>2013599</v>
      </c>
      <c r="B204" s="118" t="s">
        <v>194</v>
      </c>
      <c r="C204" s="119">
        <v>0</v>
      </c>
      <c r="D204" s="119">
        <v>0</v>
      </c>
      <c r="E204" s="119">
        <v>0</v>
      </c>
      <c r="F204" s="112" t="str">
        <f t="shared" si="6"/>
        <v/>
      </c>
      <c r="G204" s="113">
        <f t="shared" si="7"/>
        <v>0</v>
      </c>
    </row>
    <row r="205" spans="1:7" ht="20.25" hidden="1" customHeight="1" x14ac:dyDescent="0.15">
      <c r="A205" s="114">
        <v>20136</v>
      </c>
      <c r="B205" s="114" t="s">
        <v>195</v>
      </c>
      <c r="C205" s="116">
        <f>SUM(C206:C210)</f>
        <v>0</v>
      </c>
      <c r="D205" s="116">
        <f>SUM(D206:D210)</f>
        <v>0</v>
      </c>
      <c r="E205" s="116">
        <f>SUM(E206:E210)</f>
        <v>0</v>
      </c>
      <c r="F205" s="112" t="str">
        <f t="shared" si="6"/>
        <v/>
      </c>
      <c r="G205" s="113">
        <f t="shared" si="7"/>
        <v>0</v>
      </c>
    </row>
    <row r="206" spans="1:7" ht="20.25" hidden="1" customHeight="1" x14ac:dyDescent="0.15">
      <c r="A206" s="117">
        <v>2013601</v>
      </c>
      <c r="B206" s="118" t="s">
        <v>86</v>
      </c>
      <c r="C206" s="119">
        <v>0</v>
      </c>
      <c r="D206" s="119">
        <v>0</v>
      </c>
      <c r="E206" s="119">
        <v>0</v>
      </c>
      <c r="F206" s="112" t="str">
        <f t="shared" si="6"/>
        <v/>
      </c>
      <c r="G206" s="113">
        <f t="shared" si="7"/>
        <v>0</v>
      </c>
    </row>
    <row r="207" spans="1:7" ht="20.25" hidden="1" customHeight="1" x14ac:dyDescent="0.15">
      <c r="A207" s="117">
        <v>2013602</v>
      </c>
      <c r="B207" s="118" t="s">
        <v>87</v>
      </c>
      <c r="C207" s="119">
        <v>0</v>
      </c>
      <c r="D207" s="119">
        <v>0</v>
      </c>
      <c r="E207" s="119">
        <v>0</v>
      </c>
      <c r="F207" s="112" t="str">
        <f t="shared" si="6"/>
        <v/>
      </c>
      <c r="G207" s="113">
        <f t="shared" si="7"/>
        <v>0</v>
      </c>
    </row>
    <row r="208" spans="1:7" ht="20.25" hidden="1" customHeight="1" x14ac:dyDescent="0.15">
      <c r="A208" s="117">
        <v>2013603</v>
      </c>
      <c r="B208" s="118" t="s">
        <v>88</v>
      </c>
      <c r="C208" s="119">
        <v>0</v>
      </c>
      <c r="D208" s="119">
        <v>0</v>
      </c>
      <c r="E208" s="119">
        <v>0</v>
      </c>
      <c r="F208" s="112" t="str">
        <f t="shared" si="6"/>
        <v/>
      </c>
      <c r="G208" s="113">
        <f t="shared" si="7"/>
        <v>0</v>
      </c>
    </row>
    <row r="209" spans="1:7" ht="20.25" hidden="1" customHeight="1" x14ac:dyDescent="0.15">
      <c r="A209" s="117">
        <v>2013650</v>
      </c>
      <c r="B209" s="118" t="s">
        <v>95</v>
      </c>
      <c r="C209" s="119">
        <v>0</v>
      </c>
      <c r="D209" s="119">
        <v>0</v>
      </c>
      <c r="E209" s="119">
        <v>0</v>
      </c>
      <c r="F209" s="112" t="str">
        <f t="shared" si="6"/>
        <v/>
      </c>
      <c r="G209" s="113">
        <f t="shared" si="7"/>
        <v>0</v>
      </c>
    </row>
    <row r="210" spans="1:7" ht="20.25" hidden="1" customHeight="1" x14ac:dyDescent="0.15">
      <c r="A210" s="117">
        <v>2013699</v>
      </c>
      <c r="B210" s="118" t="s">
        <v>196</v>
      </c>
      <c r="C210" s="119">
        <v>0</v>
      </c>
      <c r="D210" s="119">
        <v>0</v>
      </c>
      <c r="E210" s="119">
        <v>0</v>
      </c>
      <c r="F210" s="112" t="str">
        <f t="shared" si="6"/>
        <v/>
      </c>
      <c r="G210" s="113">
        <f t="shared" si="7"/>
        <v>0</v>
      </c>
    </row>
    <row r="211" spans="1:7" ht="20.25" hidden="1" customHeight="1" x14ac:dyDescent="0.15">
      <c r="A211" s="114">
        <v>20137</v>
      </c>
      <c r="B211" s="114" t="s">
        <v>197</v>
      </c>
      <c r="C211" s="116">
        <f>SUM(C212:C217)</f>
        <v>0</v>
      </c>
      <c r="D211" s="116">
        <f>SUM(D212:D217)</f>
        <v>0</v>
      </c>
      <c r="E211" s="116">
        <f>SUM(E212:E217)</f>
        <v>0</v>
      </c>
      <c r="F211" s="112" t="str">
        <f t="shared" si="6"/>
        <v/>
      </c>
      <c r="G211" s="113">
        <f t="shared" si="7"/>
        <v>0</v>
      </c>
    </row>
    <row r="212" spans="1:7" ht="20.25" hidden="1" customHeight="1" x14ac:dyDescent="0.15">
      <c r="A212" s="117">
        <v>2013701</v>
      </c>
      <c r="B212" s="118" t="s">
        <v>86</v>
      </c>
      <c r="C212" s="119">
        <v>0</v>
      </c>
      <c r="D212" s="119">
        <v>0</v>
      </c>
      <c r="E212" s="119">
        <v>0</v>
      </c>
      <c r="F212" s="120" t="str">
        <f t="shared" si="6"/>
        <v/>
      </c>
      <c r="G212" s="121">
        <f t="shared" si="7"/>
        <v>0</v>
      </c>
    </row>
    <row r="213" spans="1:7" ht="20.25" hidden="1" customHeight="1" x14ac:dyDescent="0.15">
      <c r="A213" s="117">
        <v>2013702</v>
      </c>
      <c r="B213" s="118" t="s">
        <v>87</v>
      </c>
      <c r="C213" s="119">
        <v>0</v>
      </c>
      <c r="D213" s="119">
        <v>0</v>
      </c>
      <c r="E213" s="119">
        <v>0</v>
      </c>
      <c r="F213" s="120" t="str">
        <f t="shared" si="6"/>
        <v/>
      </c>
      <c r="G213" s="121">
        <f t="shared" si="7"/>
        <v>0</v>
      </c>
    </row>
    <row r="214" spans="1:7" ht="20.25" hidden="1" customHeight="1" x14ac:dyDescent="0.15">
      <c r="A214" s="117">
        <v>2013703</v>
      </c>
      <c r="B214" s="118" t="s">
        <v>88</v>
      </c>
      <c r="C214" s="119">
        <v>0</v>
      </c>
      <c r="D214" s="119">
        <v>0</v>
      </c>
      <c r="E214" s="119">
        <v>0</v>
      </c>
      <c r="F214" s="120" t="str">
        <f t="shared" si="6"/>
        <v/>
      </c>
      <c r="G214" s="121">
        <f t="shared" si="7"/>
        <v>0</v>
      </c>
    </row>
    <row r="215" spans="1:7" ht="20.25" hidden="1" customHeight="1" x14ac:dyDescent="0.15">
      <c r="A215" s="117">
        <v>2013704</v>
      </c>
      <c r="B215" s="118" t="s">
        <v>198</v>
      </c>
      <c r="C215" s="119">
        <v>0</v>
      </c>
      <c r="D215" s="119">
        <v>0</v>
      </c>
      <c r="E215" s="119">
        <v>0</v>
      </c>
      <c r="F215" s="120" t="str">
        <f t="shared" si="6"/>
        <v/>
      </c>
      <c r="G215" s="121">
        <f t="shared" si="7"/>
        <v>0</v>
      </c>
    </row>
    <row r="216" spans="1:7" ht="20.25" hidden="1" customHeight="1" x14ac:dyDescent="0.15">
      <c r="A216" s="117">
        <v>2013750</v>
      </c>
      <c r="B216" s="118" t="s">
        <v>95</v>
      </c>
      <c r="C216" s="119">
        <v>0</v>
      </c>
      <c r="D216" s="119">
        <v>0</v>
      </c>
      <c r="E216" s="119">
        <v>0</v>
      </c>
      <c r="F216" s="120" t="str">
        <f t="shared" si="6"/>
        <v/>
      </c>
      <c r="G216" s="121">
        <f t="shared" si="7"/>
        <v>0</v>
      </c>
    </row>
    <row r="217" spans="1:7" ht="20.25" hidden="1" customHeight="1" x14ac:dyDescent="0.15">
      <c r="A217" s="117">
        <v>2013799</v>
      </c>
      <c r="B217" s="118" t="s">
        <v>199</v>
      </c>
      <c r="C217" s="119">
        <v>0</v>
      </c>
      <c r="D217" s="119">
        <v>0</v>
      </c>
      <c r="E217" s="119">
        <v>0</v>
      </c>
      <c r="F217" s="120" t="str">
        <f t="shared" si="6"/>
        <v/>
      </c>
      <c r="G217" s="121">
        <f t="shared" si="7"/>
        <v>0</v>
      </c>
    </row>
    <row r="218" spans="1:7" ht="20.25" hidden="1" customHeight="1" x14ac:dyDescent="0.15">
      <c r="A218" s="114">
        <v>20138</v>
      </c>
      <c r="B218" s="114" t="s">
        <v>200</v>
      </c>
      <c r="C218" s="116">
        <f>SUM(C219:C232)</f>
        <v>0</v>
      </c>
      <c r="D218" s="116">
        <f>SUM(D219:D232)</f>
        <v>0</v>
      </c>
      <c r="E218" s="116">
        <f>SUM(E219:E232)</f>
        <v>0</v>
      </c>
      <c r="F218" s="112" t="str">
        <f t="shared" si="6"/>
        <v/>
      </c>
      <c r="G218" s="113">
        <f t="shared" si="7"/>
        <v>0</v>
      </c>
    </row>
    <row r="219" spans="1:7" ht="20.25" hidden="1" customHeight="1" x14ac:dyDescent="0.15">
      <c r="A219" s="117">
        <v>2013801</v>
      </c>
      <c r="B219" s="118" t="s">
        <v>86</v>
      </c>
      <c r="C219" s="119">
        <v>0</v>
      </c>
      <c r="D219" s="119">
        <v>0</v>
      </c>
      <c r="E219" s="119">
        <v>0</v>
      </c>
      <c r="F219" s="120" t="str">
        <f t="shared" si="6"/>
        <v/>
      </c>
      <c r="G219" s="121">
        <f t="shared" si="7"/>
        <v>0</v>
      </c>
    </row>
    <row r="220" spans="1:7" ht="20.25" hidden="1" customHeight="1" x14ac:dyDescent="0.15">
      <c r="A220" s="117">
        <v>2013802</v>
      </c>
      <c r="B220" s="118" t="s">
        <v>87</v>
      </c>
      <c r="C220" s="119">
        <v>0</v>
      </c>
      <c r="D220" s="119">
        <v>0</v>
      </c>
      <c r="E220" s="119">
        <v>0</v>
      </c>
      <c r="F220" s="120" t="str">
        <f t="shared" si="6"/>
        <v/>
      </c>
      <c r="G220" s="121">
        <f t="shared" si="7"/>
        <v>0</v>
      </c>
    </row>
    <row r="221" spans="1:7" ht="20.25" hidden="1" customHeight="1" x14ac:dyDescent="0.15">
      <c r="A221" s="117">
        <v>2013803</v>
      </c>
      <c r="B221" s="118" t="s">
        <v>88</v>
      </c>
      <c r="C221" s="119">
        <v>0</v>
      </c>
      <c r="D221" s="119">
        <v>0</v>
      </c>
      <c r="E221" s="119">
        <v>0</v>
      </c>
      <c r="F221" s="120" t="str">
        <f t="shared" si="6"/>
        <v/>
      </c>
      <c r="G221" s="121">
        <f t="shared" si="7"/>
        <v>0</v>
      </c>
    </row>
    <row r="222" spans="1:7" ht="20.25" hidden="1" customHeight="1" x14ac:dyDescent="0.15">
      <c r="A222" s="117">
        <v>2013804</v>
      </c>
      <c r="B222" s="118" t="s">
        <v>201</v>
      </c>
      <c r="C222" s="119">
        <v>0</v>
      </c>
      <c r="D222" s="119">
        <v>0</v>
      </c>
      <c r="E222" s="119">
        <v>0</v>
      </c>
      <c r="F222" s="120" t="str">
        <f t="shared" si="6"/>
        <v/>
      </c>
      <c r="G222" s="121">
        <f t="shared" si="7"/>
        <v>0</v>
      </c>
    </row>
    <row r="223" spans="1:7" ht="20.25" hidden="1" customHeight="1" x14ac:dyDescent="0.15">
      <c r="A223" s="117">
        <v>2013805</v>
      </c>
      <c r="B223" s="118" t="s">
        <v>202</v>
      </c>
      <c r="C223" s="119">
        <v>0</v>
      </c>
      <c r="D223" s="119">
        <v>0</v>
      </c>
      <c r="E223" s="119">
        <v>0</v>
      </c>
      <c r="F223" s="120" t="str">
        <f t="shared" si="6"/>
        <v/>
      </c>
      <c r="G223" s="121">
        <f t="shared" si="7"/>
        <v>0</v>
      </c>
    </row>
    <row r="224" spans="1:7" ht="20.25" hidden="1" customHeight="1" x14ac:dyDescent="0.15">
      <c r="A224" s="117">
        <v>2013808</v>
      </c>
      <c r="B224" s="118" t="s">
        <v>127</v>
      </c>
      <c r="C224" s="119">
        <v>0</v>
      </c>
      <c r="D224" s="119">
        <v>0</v>
      </c>
      <c r="E224" s="119">
        <v>0</v>
      </c>
      <c r="F224" s="120" t="str">
        <f t="shared" si="6"/>
        <v/>
      </c>
      <c r="G224" s="121">
        <f t="shared" si="7"/>
        <v>0</v>
      </c>
    </row>
    <row r="225" spans="1:7" ht="20.25" hidden="1" customHeight="1" x14ac:dyDescent="0.15">
      <c r="A225" s="117">
        <v>2013810</v>
      </c>
      <c r="B225" s="118" t="s">
        <v>203</v>
      </c>
      <c r="C225" s="119">
        <v>0</v>
      </c>
      <c r="D225" s="119">
        <v>0</v>
      </c>
      <c r="E225" s="119">
        <v>0</v>
      </c>
      <c r="F225" s="120" t="str">
        <f t="shared" si="6"/>
        <v/>
      </c>
      <c r="G225" s="121">
        <f t="shared" si="7"/>
        <v>0</v>
      </c>
    </row>
    <row r="226" spans="1:7" ht="20.25" hidden="1" customHeight="1" x14ac:dyDescent="0.15">
      <c r="A226" s="117">
        <v>2013812</v>
      </c>
      <c r="B226" s="118" t="s">
        <v>204</v>
      </c>
      <c r="C226" s="119">
        <v>0</v>
      </c>
      <c r="D226" s="119">
        <v>0</v>
      </c>
      <c r="E226" s="119">
        <v>0</v>
      </c>
      <c r="F226" s="120" t="str">
        <f t="shared" si="6"/>
        <v/>
      </c>
      <c r="G226" s="121">
        <f t="shared" si="7"/>
        <v>0</v>
      </c>
    </row>
    <row r="227" spans="1:7" ht="20.25" hidden="1" customHeight="1" x14ac:dyDescent="0.15">
      <c r="A227" s="117">
        <v>2013813</v>
      </c>
      <c r="B227" s="118" t="s">
        <v>205</v>
      </c>
      <c r="C227" s="119">
        <v>0</v>
      </c>
      <c r="D227" s="119">
        <v>0</v>
      </c>
      <c r="E227" s="119">
        <v>0</v>
      </c>
      <c r="F227" s="120" t="str">
        <f t="shared" si="6"/>
        <v/>
      </c>
      <c r="G227" s="121">
        <f t="shared" si="7"/>
        <v>0</v>
      </c>
    </row>
    <row r="228" spans="1:7" ht="20.25" hidden="1" customHeight="1" x14ac:dyDescent="0.15">
      <c r="A228" s="117">
        <v>2013814</v>
      </c>
      <c r="B228" s="118" t="s">
        <v>206</v>
      </c>
      <c r="C228" s="119">
        <v>0</v>
      </c>
      <c r="D228" s="119">
        <v>0</v>
      </c>
      <c r="E228" s="119">
        <v>0</v>
      </c>
      <c r="F228" s="120" t="str">
        <f t="shared" si="6"/>
        <v/>
      </c>
      <c r="G228" s="121">
        <f t="shared" si="7"/>
        <v>0</v>
      </c>
    </row>
    <row r="229" spans="1:7" ht="20.25" hidden="1" customHeight="1" x14ac:dyDescent="0.15">
      <c r="A229" s="117">
        <v>2013815</v>
      </c>
      <c r="B229" s="118" t="s">
        <v>207</v>
      </c>
      <c r="C229" s="119">
        <v>0</v>
      </c>
      <c r="D229" s="119">
        <v>0</v>
      </c>
      <c r="E229" s="119">
        <v>0</v>
      </c>
      <c r="F229" s="120" t="str">
        <f t="shared" si="6"/>
        <v/>
      </c>
      <c r="G229" s="121">
        <f t="shared" si="7"/>
        <v>0</v>
      </c>
    </row>
    <row r="230" spans="1:7" ht="20.25" hidden="1" customHeight="1" x14ac:dyDescent="0.15">
      <c r="A230" s="117">
        <v>2013816</v>
      </c>
      <c r="B230" s="118" t="s">
        <v>208</v>
      </c>
      <c r="C230" s="119">
        <v>0</v>
      </c>
      <c r="D230" s="119">
        <v>0</v>
      </c>
      <c r="E230" s="119">
        <v>0</v>
      </c>
      <c r="F230" s="120" t="str">
        <f t="shared" si="6"/>
        <v/>
      </c>
      <c r="G230" s="121">
        <f t="shared" si="7"/>
        <v>0</v>
      </c>
    </row>
    <row r="231" spans="1:7" ht="20.25" hidden="1" customHeight="1" x14ac:dyDescent="0.15">
      <c r="A231" s="117">
        <v>2013850</v>
      </c>
      <c r="B231" s="118" t="s">
        <v>95</v>
      </c>
      <c r="C231" s="119">
        <v>0</v>
      </c>
      <c r="D231" s="119">
        <v>0</v>
      </c>
      <c r="E231" s="119">
        <v>0</v>
      </c>
      <c r="F231" s="120" t="str">
        <f t="shared" si="6"/>
        <v/>
      </c>
      <c r="G231" s="121">
        <f t="shared" si="7"/>
        <v>0</v>
      </c>
    </row>
    <row r="232" spans="1:7" ht="20.25" hidden="1" customHeight="1" x14ac:dyDescent="0.15">
      <c r="A232" s="117">
        <v>2013899</v>
      </c>
      <c r="B232" s="118" t="s">
        <v>209</v>
      </c>
      <c r="C232" s="119">
        <v>0</v>
      </c>
      <c r="D232" s="119">
        <v>0</v>
      </c>
      <c r="E232" s="119">
        <v>0</v>
      </c>
      <c r="F232" s="120" t="str">
        <f t="shared" si="6"/>
        <v/>
      </c>
      <c r="G232" s="121">
        <f t="shared" si="7"/>
        <v>0</v>
      </c>
    </row>
    <row r="233" spans="1:7" ht="20.25" customHeight="1" x14ac:dyDescent="0.15">
      <c r="A233" s="114">
        <v>20140</v>
      </c>
      <c r="B233" s="114" t="s">
        <v>1300</v>
      </c>
      <c r="C233" s="119">
        <f>C234</f>
        <v>0</v>
      </c>
      <c r="D233" s="119">
        <f>D234</f>
        <v>0</v>
      </c>
      <c r="E233" s="119">
        <f>E234</f>
        <v>1</v>
      </c>
      <c r="F233" s="112"/>
      <c r="G233" s="121"/>
    </row>
    <row r="234" spans="1:7" ht="20.25" customHeight="1" x14ac:dyDescent="0.15">
      <c r="A234" s="117">
        <v>2014004</v>
      </c>
      <c r="B234" s="118" t="s">
        <v>1301</v>
      </c>
      <c r="C234" s="119">
        <v>0</v>
      </c>
      <c r="D234" s="119">
        <v>0</v>
      </c>
      <c r="E234" s="119">
        <v>1</v>
      </c>
      <c r="F234" s="120"/>
      <c r="G234" s="121"/>
    </row>
    <row r="235" spans="1:7" ht="20.25" hidden="1" customHeight="1" x14ac:dyDescent="0.15">
      <c r="A235" s="114">
        <v>20199</v>
      </c>
      <c r="B235" s="114" t="s">
        <v>210</v>
      </c>
      <c r="C235" s="119">
        <f>SUM(C236:C237)</f>
        <v>0</v>
      </c>
      <c r="D235" s="119">
        <f>SUM(D236:D237)</f>
        <v>0</v>
      </c>
      <c r="E235" s="119">
        <f>SUM(E236:E237)</f>
        <v>0</v>
      </c>
      <c r="F235" s="112" t="str">
        <f t="shared" si="6"/>
        <v/>
      </c>
      <c r="G235" s="113">
        <f t="shared" si="7"/>
        <v>0</v>
      </c>
    </row>
    <row r="236" spans="1:7" ht="20.25" hidden="1" customHeight="1" x14ac:dyDescent="0.15">
      <c r="A236" s="117">
        <v>2019901</v>
      </c>
      <c r="B236" s="118" t="s">
        <v>211</v>
      </c>
      <c r="C236" s="116">
        <v>0</v>
      </c>
      <c r="D236" s="116">
        <v>0</v>
      </c>
      <c r="E236" s="116">
        <v>0</v>
      </c>
      <c r="F236" s="112" t="str">
        <f t="shared" si="6"/>
        <v/>
      </c>
      <c r="G236" s="113">
        <f t="shared" si="7"/>
        <v>0</v>
      </c>
    </row>
    <row r="237" spans="1:7" ht="20.25" hidden="1" customHeight="1" x14ac:dyDescent="0.15">
      <c r="A237" s="117">
        <v>2019999</v>
      </c>
      <c r="B237" s="118" t="s">
        <v>212</v>
      </c>
      <c r="C237" s="119">
        <v>0</v>
      </c>
      <c r="D237" s="119">
        <v>0</v>
      </c>
      <c r="E237" s="119">
        <v>0</v>
      </c>
      <c r="F237" s="120" t="str">
        <f t="shared" si="6"/>
        <v/>
      </c>
      <c r="G237" s="121">
        <f t="shared" si="7"/>
        <v>0</v>
      </c>
    </row>
    <row r="238" spans="1:7" ht="20.25" hidden="1" customHeight="1" x14ac:dyDescent="0.15">
      <c r="A238" s="114">
        <v>202</v>
      </c>
      <c r="B238" s="114" t="s">
        <v>213</v>
      </c>
      <c r="C238" s="116">
        <f>C239+C246+C249+C252+C258+C263+C265+C270+C276</f>
        <v>0</v>
      </c>
      <c r="D238" s="116">
        <f>D239+D246+D249+D252+D258+D263+D265+D270+D276</f>
        <v>0</v>
      </c>
      <c r="E238" s="116">
        <f>E239+E246+E249+E252+E258+E263+E265+E270+E276</f>
        <v>0</v>
      </c>
      <c r="F238" s="112" t="str">
        <f t="shared" si="6"/>
        <v/>
      </c>
      <c r="G238" s="113">
        <f t="shared" si="7"/>
        <v>0</v>
      </c>
    </row>
    <row r="239" spans="1:7" ht="20.25" hidden="1" customHeight="1" x14ac:dyDescent="0.15">
      <c r="A239" s="114">
        <v>20201</v>
      </c>
      <c r="B239" s="114" t="s">
        <v>214</v>
      </c>
      <c r="C239" s="116">
        <f>SUM(C240:C245)</f>
        <v>0</v>
      </c>
      <c r="D239" s="116">
        <f>SUM(D240:D245)</f>
        <v>0</v>
      </c>
      <c r="E239" s="116">
        <f>SUM(E240:E245)</f>
        <v>0</v>
      </c>
      <c r="F239" s="112" t="str">
        <f t="shared" si="6"/>
        <v/>
      </c>
      <c r="G239" s="113">
        <f t="shared" si="7"/>
        <v>0</v>
      </c>
    </row>
    <row r="240" spans="1:7" ht="20.25" hidden="1" customHeight="1" x14ac:dyDescent="0.15">
      <c r="A240" s="117">
        <v>2020101</v>
      </c>
      <c r="B240" s="118" t="s">
        <v>86</v>
      </c>
      <c r="C240" s="119">
        <v>0</v>
      </c>
      <c r="D240" s="119">
        <v>0</v>
      </c>
      <c r="E240" s="119">
        <v>0</v>
      </c>
      <c r="F240" s="112" t="str">
        <f t="shared" si="6"/>
        <v/>
      </c>
      <c r="G240" s="113">
        <f t="shared" si="7"/>
        <v>0</v>
      </c>
    </row>
    <row r="241" spans="1:7" ht="20.25" hidden="1" customHeight="1" x14ac:dyDescent="0.15">
      <c r="A241" s="117">
        <v>2020102</v>
      </c>
      <c r="B241" s="118" t="s">
        <v>87</v>
      </c>
      <c r="C241" s="119">
        <v>0</v>
      </c>
      <c r="D241" s="119">
        <v>0</v>
      </c>
      <c r="E241" s="119">
        <v>0</v>
      </c>
      <c r="F241" s="112" t="str">
        <f t="shared" si="6"/>
        <v/>
      </c>
      <c r="G241" s="113">
        <f t="shared" si="7"/>
        <v>0</v>
      </c>
    </row>
    <row r="242" spans="1:7" ht="20.25" hidden="1" customHeight="1" x14ac:dyDescent="0.15">
      <c r="A242" s="117">
        <v>2020103</v>
      </c>
      <c r="B242" s="118" t="s">
        <v>88</v>
      </c>
      <c r="C242" s="119">
        <v>0</v>
      </c>
      <c r="D242" s="119">
        <v>0</v>
      </c>
      <c r="E242" s="119">
        <v>0</v>
      </c>
      <c r="F242" s="112" t="str">
        <f t="shared" si="6"/>
        <v/>
      </c>
      <c r="G242" s="113">
        <f t="shared" si="7"/>
        <v>0</v>
      </c>
    </row>
    <row r="243" spans="1:7" ht="20.25" hidden="1" customHeight="1" x14ac:dyDescent="0.15">
      <c r="A243" s="117">
        <v>2020104</v>
      </c>
      <c r="B243" s="118" t="s">
        <v>181</v>
      </c>
      <c r="C243" s="119">
        <v>0</v>
      </c>
      <c r="D243" s="119">
        <v>0</v>
      </c>
      <c r="E243" s="119">
        <v>0</v>
      </c>
      <c r="F243" s="112" t="str">
        <f t="shared" si="6"/>
        <v/>
      </c>
      <c r="G243" s="113">
        <f t="shared" si="7"/>
        <v>0</v>
      </c>
    </row>
    <row r="244" spans="1:7" ht="20.25" hidden="1" customHeight="1" x14ac:dyDescent="0.15">
      <c r="A244" s="117">
        <v>2020150</v>
      </c>
      <c r="B244" s="118" t="s">
        <v>95</v>
      </c>
      <c r="C244" s="119">
        <v>0</v>
      </c>
      <c r="D244" s="119">
        <v>0</v>
      </c>
      <c r="E244" s="119">
        <v>0</v>
      </c>
      <c r="F244" s="112" t="str">
        <f t="shared" si="6"/>
        <v/>
      </c>
      <c r="G244" s="113">
        <f t="shared" si="7"/>
        <v>0</v>
      </c>
    </row>
    <row r="245" spans="1:7" ht="20.25" hidden="1" customHeight="1" x14ac:dyDescent="0.15">
      <c r="A245" s="117">
        <v>2020199</v>
      </c>
      <c r="B245" s="118" t="s">
        <v>215</v>
      </c>
      <c r="C245" s="119">
        <v>0</v>
      </c>
      <c r="D245" s="119">
        <v>0</v>
      </c>
      <c r="E245" s="119">
        <v>0</v>
      </c>
      <c r="F245" s="112" t="str">
        <f t="shared" si="6"/>
        <v/>
      </c>
      <c r="G245" s="113">
        <f t="shared" si="7"/>
        <v>0</v>
      </c>
    </row>
    <row r="246" spans="1:7" ht="20.25" hidden="1" customHeight="1" x14ac:dyDescent="0.15">
      <c r="A246" s="114">
        <v>20202</v>
      </c>
      <c r="B246" s="114" t="s">
        <v>216</v>
      </c>
      <c r="C246" s="116">
        <f>C247+C248</f>
        <v>0</v>
      </c>
      <c r="D246" s="116">
        <f>D247+D248</f>
        <v>0</v>
      </c>
      <c r="E246" s="116">
        <f>E247+E248</f>
        <v>0</v>
      </c>
      <c r="F246" s="112" t="str">
        <f t="shared" si="6"/>
        <v/>
      </c>
      <c r="G246" s="113">
        <f t="shared" si="7"/>
        <v>0</v>
      </c>
    </row>
    <row r="247" spans="1:7" ht="20.25" hidden="1" customHeight="1" x14ac:dyDescent="0.15">
      <c r="A247" s="117">
        <v>2020201</v>
      </c>
      <c r="B247" s="118" t="s">
        <v>217</v>
      </c>
      <c r="C247" s="119">
        <v>0</v>
      </c>
      <c r="D247" s="119">
        <v>0</v>
      </c>
      <c r="E247" s="119">
        <v>0</v>
      </c>
      <c r="F247" s="112" t="str">
        <f t="shared" si="6"/>
        <v/>
      </c>
      <c r="G247" s="113">
        <f t="shared" si="7"/>
        <v>0</v>
      </c>
    </row>
    <row r="248" spans="1:7" ht="20.25" hidden="1" customHeight="1" x14ac:dyDescent="0.15">
      <c r="A248" s="117">
        <v>2020202</v>
      </c>
      <c r="B248" s="118" t="s">
        <v>218</v>
      </c>
      <c r="C248" s="119">
        <v>0</v>
      </c>
      <c r="D248" s="119">
        <v>0</v>
      </c>
      <c r="E248" s="119">
        <v>0</v>
      </c>
      <c r="F248" s="112" t="str">
        <f t="shared" si="6"/>
        <v/>
      </c>
      <c r="G248" s="113">
        <f t="shared" si="7"/>
        <v>0</v>
      </c>
    </row>
    <row r="249" spans="1:7" ht="20.25" hidden="1" customHeight="1" x14ac:dyDescent="0.15">
      <c r="A249" s="114">
        <v>20203</v>
      </c>
      <c r="B249" s="114" t="s">
        <v>219</v>
      </c>
      <c r="C249" s="116">
        <f>C250+C251</f>
        <v>0</v>
      </c>
      <c r="D249" s="116">
        <f>D250+D251</f>
        <v>0</v>
      </c>
      <c r="E249" s="116">
        <f>E250+E251</f>
        <v>0</v>
      </c>
      <c r="F249" s="112" t="str">
        <f t="shared" si="6"/>
        <v/>
      </c>
      <c r="G249" s="113">
        <f t="shared" si="7"/>
        <v>0</v>
      </c>
    </row>
    <row r="250" spans="1:7" ht="20.25" hidden="1" customHeight="1" x14ac:dyDescent="0.15">
      <c r="A250" s="117">
        <v>2020304</v>
      </c>
      <c r="B250" s="118" t="s">
        <v>220</v>
      </c>
      <c r="C250" s="119">
        <v>0</v>
      </c>
      <c r="D250" s="119">
        <v>0</v>
      </c>
      <c r="E250" s="119">
        <v>0</v>
      </c>
      <c r="F250" s="112" t="str">
        <f t="shared" si="6"/>
        <v/>
      </c>
      <c r="G250" s="113">
        <f t="shared" si="7"/>
        <v>0</v>
      </c>
    </row>
    <row r="251" spans="1:7" ht="20.25" hidden="1" customHeight="1" x14ac:dyDescent="0.15">
      <c r="A251" s="117">
        <v>2020306</v>
      </c>
      <c r="B251" s="118" t="s">
        <v>221</v>
      </c>
      <c r="C251" s="119">
        <v>0</v>
      </c>
      <c r="D251" s="119">
        <v>0</v>
      </c>
      <c r="E251" s="119">
        <v>0</v>
      </c>
      <c r="F251" s="112" t="str">
        <f t="shared" si="6"/>
        <v/>
      </c>
      <c r="G251" s="113">
        <f t="shared" si="7"/>
        <v>0</v>
      </c>
    </row>
    <row r="252" spans="1:7" ht="20.25" hidden="1" customHeight="1" x14ac:dyDescent="0.15">
      <c r="A252" s="114">
        <v>20204</v>
      </c>
      <c r="B252" s="114" t="s">
        <v>222</v>
      </c>
      <c r="C252" s="116">
        <f>SUM(C253:C257)</f>
        <v>0</v>
      </c>
      <c r="D252" s="116">
        <f>SUM(D253:D257)</f>
        <v>0</v>
      </c>
      <c r="E252" s="116">
        <f>SUM(E253:E257)</f>
        <v>0</v>
      </c>
      <c r="F252" s="112" t="str">
        <f t="shared" si="6"/>
        <v/>
      </c>
      <c r="G252" s="113">
        <f t="shared" si="7"/>
        <v>0</v>
      </c>
    </row>
    <row r="253" spans="1:7" ht="20.25" hidden="1" customHeight="1" x14ac:dyDescent="0.15">
      <c r="A253" s="117">
        <v>2020401</v>
      </c>
      <c r="B253" s="118" t="s">
        <v>223</v>
      </c>
      <c r="C253" s="119">
        <v>0</v>
      </c>
      <c r="D253" s="119">
        <v>0</v>
      </c>
      <c r="E253" s="119">
        <v>0</v>
      </c>
      <c r="F253" s="112" t="str">
        <f t="shared" si="6"/>
        <v/>
      </c>
      <c r="G253" s="113">
        <f t="shared" si="7"/>
        <v>0</v>
      </c>
    </row>
    <row r="254" spans="1:7" ht="20.25" hidden="1" customHeight="1" x14ac:dyDescent="0.15">
      <c r="A254" s="117">
        <v>2020402</v>
      </c>
      <c r="B254" s="118" t="s">
        <v>224</v>
      </c>
      <c r="C254" s="119">
        <v>0</v>
      </c>
      <c r="D254" s="119">
        <v>0</v>
      </c>
      <c r="E254" s="119">
        <v>0</v>
      </c>
      <c r="F254" s="112" t="str">
        <f t="shared" si="6"/>
        <v/>
      </c>
      <c r="G254" s="113">
        <f t="shared" si="7"/>
        <v>0</v>
      </c>
    </row>
    <row r="255" spans="1:7" ht="20.25" hidden="1" customHeight="1" x14ac:dyDescent="0.15">
      <c r="A255" s="117">
        <v>2020403</v>
      </c>
      <c r="B255" s="118" t="s">
        <v>225</v>
      </c>
      <c r="C255" s="119">
        <v>0</v>
      </c>
      <c r="D255" s="119">
        <v>0</v>
      </c>
      <c r="E255" s="119">
        <v>0</v>
      </c>
      <c r="F255" s="112" t="str">
        <f t="shared" si="6"/>
        <v/>
      </c>
      <c r="G255" s="113">
        <f t="shared" si="7"/>
        <v>0</v>
      </c>
    </row>
    <row r="256" spans="1:7" ht="20.25" hidden="1" customHeight="1" x14ac:dyDescent="0.15">
      <c r="A256" s="117">
        <v>2020404</v>
      </c>
      <c r="B256" s="118" t="s">
        <v>226</v>
      </c>
      <c r="C256" s="119">
        <v>0</v>
      </c>
      <c r="D256" s="119">
        <v>0</v>
      </c>
      <c r="E256" s="119">
        <v>0</v>
      </c>
      <c r="F256" s="112" t="str">
        <f t="shared" si="6"/>
        <v/>
      </c>
      <c r="G256" s="113">
        <f t="shared" si="7"/>
        <v>0</v>
      </c>
    </row>
    <row r="257" spans="1:7" ht="20.25" hidden="1" customHeight="1" x14ac:dyDescent="0.15">
      <c r="A257" s="117">
        <v>2020499</v>
      </c>
      <c r="B257" s="118" t="s">
        <v>227</v>
      </c>
      <c r="C257" s="119">
        <v>0</v>
      </c>
      <c r="D257" s="119">
        <v>0</v>
      </c>
      <c r="E257" s="119">
        <v>0</v>
      </c>
      <c r="F257" s="112" t="str">
        <f t="shared" si="6"/>
        <v/>
      </c>
      <c r="G257" s="113">
        <f t="shared" si="7"/>
        <v>0</v>
      </c>
    </row>
    <row r="258" spans="1:7" ht="20.25" hidden="1" customHeight="1" x14ac:dyDescent="0.15">
      <c r="A258" s="114">
        <v>20205</v>
      </c>
      <c r="B258" s="114" t="s">
        <v>228</v>
      </c>
      <c r="C258" s="116">
        <f>SUM(C259:C262)</f>
        <v>0</v>
      </c>
      <c r="D258" s="116">
        <f>SUM(D259:D262)</f>
        <v>0</v>
      </c>
      <c r="E258" s="116">
        <f>SUM(E259:E262)</f>
        <v>0</v>
      </c>
      <c r="F258" s="112" t="str">
        <f t="shared" si="6"/>
        <v/>
      </c>
      <c r="G258" s="113">
        <f t="shared" si="7"/>
        <v>0</v>
      </c>
    </row>
    <row r="259" spans="1:7" ht="20.25" hidden="1" customHeight="1" x14ac:dyDescent="0.15">
      <c r="A259" s="117">
        <v>2020503</v>
      </c>
      <c r="B259" s="118" t="s">
        <v>229</v>
      </c>
      <c r="C259" s="119">
        <v>0</v>
      </c>
      <c r="D259" s="119">
        <v>0</v>
      </c>
      <c r="E259" s="119">
        <v>0</v>
      </c>
      <c r="F259" s="112" t="str">
        <f t="shared" si="6"/>
        <v/>
      </c>
      <c r="G259" s="113">
        <f t="shared" si="7"/>
        <v>0</v>
      </c>
    </row>
    <row r="260" spans="1:7" ht="20.25" hidden="1" customHeight="1" x14ac:dyDescent="0.15">
      <c r="A260" s="117">
        <v>2020504</v>
      </c>
      <c r="B260" s="118" t="s">
        <v>230</v>
      </c>
      <c r="C260" s="119">
        <v>0</v>
      </c>
      <c r="D260" s="119">
        <v>0</v>
      </c>
      <c r="E260" s="119">
        <v>0</v>
      </c>
      <c r="F260" s="112" t="str">
        <f t="shared" si="6"/>
        <v/>
      </c>
      <c r="G260" s="113">
        <f t="shared" si="7"/>
        <v>0</v>
      </c>
    </row>
    <row r="261" spans="1:7" ht="20.25" hidden="1" customHeight="1" x14ac:dyDescent="0.15">
      <c r="A261" s="117">
        <v>2020505</v>
      </c>
      <c r="B261" s="118" t="s">
        <v>231</v>
      </c>
      <c r="C261" s="119">
        <v>0</v>
      </c>
      <c r="D261" s="119">
        <v>0</v>
      </c>
      <c r="E261" s="119">
        <v>0</v>
      </c>
      <c r="F261" s="112" t="str">
        <f t="shared" si="6"/>
        <v/>
      </c>
      <c r="G261" s="113">
        <f t="shared" si="7"/>
        <v>0</v>
      </c>
    </row>
    <row r="262" spans="1:7" ht="20.25" hidden="1" customHeight="1" x14ac:dyDescent="0.15">
      <c r="A262" s="117">
        <v>2020599</v>
      </c>
      <c r="B262" s="118" t="s">
        <v>232</v>
      </c>
      <c r="C262" s="119">
        <v>0</v>
      </c>
      <c r="D262" s="119">
        <v>0</v>
      </c>
      <c r="E262" s="119">
        <v>0</v>
      </c>
      <c r="F262" s="112" t="str">
        <f t="shared" si="6"/>
        <v/>
      </c>
      <c r="G262" s="113">
        <f t="shared" si="7"/>
        <v>0</v>
      </c>
    </row>
    <row r="263" spans="1:7" ht="20.25" hidden="1" customHeight="1" x14ac:dyDescent="0.15">
      <c r="A263" s="114">
        <v>20206</v>
      </c>
      <c r="B263" s="114" t="s">
        <v>233</v>
      </c>
      <c r="C263" s="116">
        <f>C264</f>
        <v>0</v>
      </c>
      <c r="D263" s="116">
        <f>D264</f>
        <v>0</v>
      </c>
      <c r="E263" s="116">
        <f>E264</f>
        <v>0</v>
      </c>
      <c r="F263" s="112" t="str">
        <f t="shared" si="6"/>
        <v/>
      </c>
      <c r="G263" s="113">
        <f t="shared" si="7"/>
        <v>0</v>
      </c>
    </row>
    <row r="264" spans="1:7" ht="20.25" hidden="1" customHeight="1" x14ac:dyDescent="0.15">
      <c r="A264" s="117">
        <v>2020601</v>
      </c>
      <c r="B264" s="118" t="s">
        <v>234</v>
      </c>
      <c r="C264" s="119">
        <v>0</v>
      </c>
      <c r="D264" s="119">
        <v>0</v>
      </c>
      <c r="E264" s="119">
        <v>0</v>
      </c>
      <c r="F264" s="112" t="str">
        <f t="shared" si="6"/>
        <v/>
      </c>
      <c r="G264" s="113">
        <f t="shared" si="7"/>
        <v>0</v>
      </c>
    </row>
    <row r="265" spans="1:7" ht="20.25" hidden="1" customHeight="1" x14ac:dyDescent="0.15">
      <c r="A265" s="114">
        <v>20207</v>
      </c>
      <c r="B265" s="114" t="s">
        <v>235</v>
      </c>
      <c r="C265" s="116">
        <f>C266+C267+C268+C269</f>
        <v>0</v>
      </c>
      <c r="D265" s="116">
        <f>D266+D267+D268+D269</f>
        <v>0</v>
      </c>
      <c r="E265" s="116">
        <f>E266+E267+E268+E269</f>
        <v>0</v>
      </c>
      <c r="F265" s="112" t="str">
        <f t="shared" ref="F265:F328" si="8">IFERROR(E265/C265*100,"")</f>
        <v/>
      </c>
      <c r="G265" s="113">
        <f t="shared" ref="G265:G328" si="9">E265-C265/2</f>
        <v>0</v>
      </c>
    </row>
    <row r="266" spans="1:7" ht="20.25" hidden="1" customHeight="1" x14ac:dyDescent="0.15">
      <c r="A266" s="117">
        <v>2020701</v>
      </c>
      <c r="B266" s="118" t="s">
        <v>236</v>
      </c>
      <c r="C266" s="119">
        <v>0</v>
      </c>
      <c r="D266" s="119">
        <v>0</v>
      </c>
      <c r="E266" s="119">
        <v>0</v>
      </c>
      <c r="F266" s="112" t="str">
        <f t="shared" si="8"/>
        <v/>
      </c>
      <c r="G266" s="113">
        <f t="shared" si="9"/>
        <v>0</v>
      </c>
    </row>
    <row r="267" spans="1:7" ht="20.25" hidden="1" customHeight="1" x14ac:dyDescent="0.15">
      <c r="A267" s="117">
        <v>2020702</v>
      </c>
      <c r="B267" s="118" t="s">
        <v>237</v>
      </c>
      <c r="C267" s="119">
        <v>0</v>
      </c>
      <c r="D267" s="119">
        <v>0</v>
      </c>
      <c r="E267" s="119">
        <v>0</v>
      </c>
      <c r="F267" s="112" t="str">
        <f t="shared" si="8"/>
        <v/>
      </c>
      <c r="G267" s="113">
        <f t="shared" si="9"/>
        <v>0</v>
      </c>
    </row>
    <row r="268" spans="1:7" ht="20.25" hidden="1" customHeight="1" x14ac:dyDescent="0.15">
      <c r="A268" s="117">
        <v>2020703</v>
      </c>
      <c r="B268" s="118" t="s">
        <v>238</v>
      </c>
      <c r="C268" s="119">
        <v>0</v>
      </c>
      <c r="D268" s="119">
        <v>0</v>
      </c>
      <c r="E268" s="119">
        <v>0</v>
      </c>
      <c r="F268" s="112" t="str">
        <f t="shared" si="8"/>
        <v/>
      </c>
      <c r="G268" s="113">
        <f t="shared" si="9"/>
        <v>0</v>
      </c>
    </row>
    <row r="269" spans="1:7" ht="20.25" hidden="1" customHeight="1" x14ac:dyDescent="0.15">
      <c r="A269" s="117">
        <v>2020799</v>
      </c>
      <c r="B269" s="118" t="s">
        <v>239</v>
      </c>
      <c r="C269" s="119">
        <v>0</v>
      </c>
      <c r="D269" s="119">
        <v>0</v>
      </c>
      <c r="E269" s="119">
        <v>0</v>
      </c>
      <c r="F269" s="112" t="str">
        <f t="shared" si="8"/>
        <v/>
      </c>
      <c r="G269" s="113">
        <f t="shared" si="9"/>
        <v>0</v>
      </c>
    </row>
    <row r="270" spans="1:7" ht="20.25" hidden="1" customHeight="1" x14ac:dyDescent="0.15">
      <c r="A270" s="114">
        <v>20208</v>
      </c>
      <c r="B270" s="114" t="s">
        <v>240</v>
      </c>
      <c r="C270" s="116">
        <f>SUM(C271:C275)</f>
        <v>0</v>
      </c>
      <c r="D270" s="116">
        <f>SUM(D271:D275)</f>
        <v>0</v>
      </c>
      <c r="E270" s="116">
        <f>SUM(E271:E275)</f>
        <v>0</v>
      </c>
      <c r="F270" s="112" t="str">
        <f t="shared" si="8"/>
        <v/>
      </c>
      <c r="G270" s="113">
        <f t="shared" si="9"/>
        <v>0</v>
      </c>
    </row>
    <row r="271" spans="1:7" ht="20.25" hidden="1" customHeight="1" x14ac:dyDescent="0.15">
      <c r="A271" s="117">
        <v>2020801</v>
      </c>
      <c r="B271" s="118" t="s">
        <v>86</v>
      </c>
      <c r="C271" s="119">
        <v>0</v>
      </c>
      <c r="D271" s="119">
        <v>0</v>
      </c>
      <c r="E271" s="119">
        <v>0</v>
      </c>
      <c r="F271" s="112" t="str">
        <f t="shared" si="8"/>
        <v/>
      </c>
      <c r="G271" s="113">
        <f t="shared" si="9"/>
        <v>0</v>
      </c>
    </row>
    <row r="272" spans="1:7" ht="20.25" hidden="1" customHeight="1" x14ac:dyDescent="0.15">
      <c r="A272" s="117">
        <v>2020802</v>
      </c>
      <c r="B272" s="118" t="s">
        <v>87</v>
      </c>
      <c r="C272" s="119">
        <v>0</v>
      </c>
      <c r="D272" s="119">
        <v>0</v>
      </c>
      <c r="E272" s="119">
        <v>0</v>
      </c>
      <c r="F272" s="112" t="str">
        <f t="shared" si="8"/>
        <v/>
      </c>
      <c r="G272" s="113">
        <f t="shared" si="9"/>
        <v>0</v>
      </c>
    </row>
    <row r="273" spans="1:11" ht="20.25" hidden="1" customHeight="1" x14ac:dyDescent="0.15">
      <c r="A273" s="117">
        <v>2020803</v>
      </c>
      <c r="B273" s="118" t="s">
        <v>88</v>
      </c>
      <c r="C273" s="119">
        <v>0</v>
      </c>
      <c r="D273" s="119">
        <v>0</v>
      </c>
      <c r="E273" s="119">
        <v>0</v>
      </c>
      <c r="F273" s="112" t="str">
        <f t="shared" si="8"/>
        <v/>
      </c>
      <c r="G273" s="113">
        <f t="shared" si="9"/>
        <v>0</v>
      </c>
    </row>
    <row r="274" spans="1:11" ht="20.25" hidden="1" customHeight="1" x14ac:dyDescent="0.15">
      <c r="A274" s="117">
        <v>2020850</v>
      </c>
      <c r="B274" s="118" t="s">
        <v>95</v>
      </c>
      <c r="C274" s="119">
        <v>0</v>
      </c>
      <c r="D274" s="119">
        <v>0</v>
      </c>
      <c r="E274" s="119">
        <v>0</v>
      </c>
      <c r="F274" s="112" t="str">
        <f t="shared" si="8"/>
        <v/>
      </c>
      <c r="G274" s="113">
        <f t="shared" si="9"/>
        <v>0</v>
      </c>
    </row>
    <row r="275" spans="1:11" ht="20.25" hidden="1" customHeight="1" x14ac:dyDescent="0.15">
      <c r="A275" s="117">
        <v>2020899</v>
      </c>
      <c r="B275" s="118" t="s">
        <v>241</v>
      </c>
      <c r="C275" s="119">
        <v>0</v>
      </c>
      <c r="D275" s="119">
        <v>0</v>
      </c>
      <c r="E275" s="119">
        <v>0</v>
      </c>
      <c r="F275" s="112" t="str">
        <f t="shared" si="8"/>
        <v/>
      </c>
      <c r="G275" s="113">
        <f t="shared" si="9"/>
        <v>0</v>
      </c>
    </row>
    <row r="276" spans="1:11" ht="20.25" hidden="1" customHeight="1" x14ac:dyDescent="0.15">
      <c r="A276" s="114">
        <v>20299</v>
      </c>
      <c r="B276" s="114" t="s">
        <v>242</v>
      </c>
      <c r="C276" s="116">
        <f>C277</f>
        <v>0</v>
      </c>
      <c r="D276" s="116">
        <f>D277</f>
        <v>0</v>
      </c>
      <c r="E276" s="116">
        <f>E277</f>
        <v>0</v>
      </c>
      <c r="F276" s="112" t="str">
        <f t="shared" si="8"/>
        <v/>
      </c>
      <c r="G276" s="113">
        <f t="shared" si="9"/>
        <v>0</v>
      </c>
    </row>
    <row r="277" spans="1:11" ht="20.25" hidden="1" customHeight="1" x14ac:dyDescent="0.15">
      <c r="A277" s="117">
        <v>2029999</v>
      </c>
      <c r="B277" s="118" t="s">
        <v>243</v>
      </c>
      <c r="C277" s="119">
        <v>0</v>
      </c>
      <c r="D277" s="119">
        <v>0</v>
      </c>
      <c r="E277" s="119">
        <v>0</v>
      </c>
      <c r="F277" s="112" t="str">
        <f t="shared" si="8"/>
        <v/>
      </c>
      <c r="G277" s="113">
        <f t="shared" si="9"/>
        <v>0</v>
      </c>
    </row>
    <row r="278" spans="1:11" ht="20.25" customHeight="1" x14ac:dyDescent="0.15">
      <c r="A278" s="114">
        <v>203</v>
      </c>
      <c r="B278" s="114" t="s">
        <v>244</v>
      </c>
      <c r="C278" s="116">
        <f>C279+C281+C283+C285+C295</f>
        <v>36</v>
      </c>
      <c r="D278" s="116">
        <f>D279+D281+D283+D285+D295</f>
        <v>36</v>
      </c>
      <c r="E278" s="116">
        <f>E279+E281+E283+E285+E295</f>
        <v>8.5500000000000007</v>
      </c>
      <c r="F278" s="112">
        <f t="shared" si="8"/>
        <v>23.75</v>
      </c>
      <c r="G278" s="113">
        <f t="shared" si="9"/>
        <v>-9.4499999999999993</v>
      </c>
    </row>
    <row r="279" spans="1:11" ht="20.25" hidden="1" customHeight="1" x14ac:dyDescent="0.15">
      <c r="A279" s="114">
        <v>20301</v>
      </c>
      <c r="B279" s="114" t="s">
        <v>245</v>
      </c>
      <c r="C279" s="116">
        <f>C280</f>
        <v>0</v>
      </c>
      <c r="D279" s="116">
        <f>D280</f>
        <v>0</v>
      </c>
      <c r="E279" s="116">
        <f>E280</f>
        <v>0</v>
      </c>
      <c r="F279" s="112" t="str">
        <f t="shared" si="8"/>
        <v/>
      </c>
      <c r="G279" s="113">
        <f t="shared" si="9"/>
        <v>0</v>
      </c>
    </row>
    <row r="280" spans="1:11" ht="20.25" hidden="1" customHeight="1" x14ac:dyDescent="0.15">
      <c r="A280" s="117">
        <v>2030101</v>
      </c>
      <c r="B280" s="118" t="s">
        <v>246</v>
      </c>
      <c r="C280" s="119">
        <v>0</v>
      </c>
      <c r="D280" s="119">
        <v>0</v>
      </c>
      <c r="E280" s="119">
        <v>0</v>
      </c>
      <c r="F280" s="112" t="str">
        <f t="shared" si="8"/>
        <v/>
      </c>
      <c r="G280" s="113">
        <f t="shared" si="9"/>
        <v>0</v>
      </c>
    </row>
    <row r="281" spans="1:11" ht="20.25" hidden="1" customHeight="1" x14ac:dyDescent="0.15">
      <c r="A281" s="114">
        <v>20304</v>
      </c>
      <c r="B281" s="114" t="s">
        <v>247</v>
      </c>
      <c r="C281" s="116">
        <f>C282</f>
        <v>0</v>
      </c>
      <c r="D281" s="116">
        <f>D282</f>
        <v>0</v>
      </c>
      <c r="E281" s="116">
        <f>E282</f>
        <v>0</v>
      </c>
      <c r="F281" s="112" t="str">
        <f t="shared" si="8"/>
        <v/>
      </c>
      <c r="G281" s="113">
        <f t="shared" si="9"/>
        <v>0</v>
      </c>
    </row>
    <row r="282" spans="1:11" s="97" customFormat="1" ht="20.25" hidden="1" customHeight="1" x14ac:dyDescent="0.15">
      <c r="A282" s="123">
        <v>2030401</v>
      </c>
      <c r="B282" s="124" t="s">
        <v>248</v>
      </c>
      <c r="C282" s="119">
        <v>0</v>
      </c>
      <c r="D282" s="119">
        <v>0</v>
      </c>
      <c r="E282" s="119">
        <v>0</v>
      </c>
      <c r="F282" s="112" t="str">
        <f t="shared" si="8"/>
        <v/>
      </c>
      <c r="G282" s="113">
        <f t="shared" si="9"/>
        <v>0</v>
      </c>
      <c r="K282" s="125"/>
    </row>
    <row r="283" spans="1:11" ht="20.25" hidden="1" customHeight="1" x14ac:dyDescent="0.15">
      <c r="A283" s="114">
        <v>20305</v>
      </c>
      <c r="B283" s="114" t="s">
        <v>249</v>
      </c>
      <c r="C283" s="116">
        <f>C284</f>
        <v>0</v>
      </c>
      <c r="D283" s="116">
        <f>D284</f>
        <v>0</v>
      </c>
      <c r="E283" s="116">
        <f>E284</f>
        <v>0</v>
      </c>
      <c r="F283" s="112" t="str">
        <f t="shared" si="8"/>
        <v/>
      </c>
      <c r="G283" s="113">
        <f t="shared" si="9"/>
        <v>0</v>
      </c>
    </row>
    <row r="284" spans="1:11" ht="20.25" hidden="1" customHeight="1" x14ac:dyDescent="0.15">
      <c r="A284" s="117">
        <v>2030501</v>
      </c>
      <c r="B284" s="118" t="s">
        <v>250</v>
      </c>
      <c r="C284" s="119">
        <v>0</v>
      </c>
      <c r="D284" s="119">
        <v>0</v>
      </c>
      <c r="E284" s="119">
        <v>0</v>
      </c>
      <c r="F284" s="112" t="str">
        <f t="shared" si="8"/>
        <v/>
      </c>
      <c r="G284" s="113">
        <f t="shared" si="9"/>
        <v>0</v>
      </c>
    </row>
    <row r="285" spans="1:11" ht="20.25" customHeight="1" x14ac:dyDescent="0.15">
      <c r="A285" s="114">
        <v>20306</v>
      </c>
      <c r="B285" s="114" t="s">
        <v>251</v>
      </c>
      <c r="C285" s="116">
        <f>SUM(C286:C294)</f>
        <v>21</v>
      </c>
      <c r="D285" s="116">
        <f>SUM(D286:D294)</f>
        <v>21</v>
      </c>
      <c r="E285" s="116">
        <f>SUM(E286:E294)</f>
        <v>5.1100000000000003</v>
      </c>
      <c r="F285" s="112">
        <f t="shared" si="8"/>
        <v>24.333333333333336</v>
      </c>
      <c r="G285" s="113">
        <f t="shared" si="9"/>
        <v>-5.39</v>
      </c>
    </row>
    <row r="286" spans="1:11" ht="20.25" customHeight="1" x14ac:dyDescent="0.15">
      <c r="A286" s="117">
        <v>2030601</v>
      </c>
      <c r="B286" s="118" t="s">
        <v>252</v>
      </c>
      <c r="C286" s="119">
        <v>13</v>
      </c>
      <c r="D286" s="119">
        <v>13</v>
      </c>
      <c r="E286" s="119">
        <v>3.31</v>
      </c>
      <c r="F286" s="120">
        <f t="shared" si="8"/>
        <v>25.461538461538463</v>
      </c>
      <c r="G286" s="121">
        <f t="shared" si="9"/>
        <v>-3.19</v>
      </c>
    </row>
    <row r="287" spans="1:11" ht="20.25" hidden="1" customHeight="1" x14ac:dyDescent="0.15">
      <c r="A287" s="117">
        <v>2030602</v>
      </c>
      <c r="B287" s="118" t="s">
        <v>253</v>
      </c>
      <c r="C287" s="119">
        <v>0</v>
      </c>
      <c r="D287" s="119">
        <v>0</v>
      </c>
      <c r="E287" s="119">
        <v>0</v>
      </c>
      <c r="F287" s="120" t="str">
        <f t="shared" si="8"/>
        <v/>
      </c>
      <c r="G287" s="121">
        <f t="shared" si="9"/>
        <v>0</v>
      </c>
    </row>
    <row r="288" spans="1:11" ht="20.25" hidden="1" customHeight="1" x14ac:dyDescent="0.15">
      <c r="A288" s="117">
        <v>2030603</v>
      </c>
      <c r="B288" s="118" t="s">
        <v>254</v>
      </c>
      <c r="C288" s="119">
        <v>0</v>
      </c>
      <c r="D288" s="119">
        <v>0</v>
      </c>
      <c r="E288" s="119">
        <v>0</v>
      </c>
      <c r="F288" s="120" t="str">
        <f t="shared" si="8"/>
        <v/>
      </c>
      <c r="G288" s="121">
        <f t="shared" si="9"/>
        <v>0</v>
      </c>
    </row>
    <row r="289" spans="1:7" ht="20.25" hidden="1" customHeight="1" x14ac:dyDescent="0.15">
      <c r="A289" s="117">
        <v>2030604</v>
      </c>
      <c r="B289" s="118" t="s">
        <v>255</v>
      </c>
      <c r="C289" s="119">
        <v>0</v>
      </c>
      <c r="D289" s="119">
        <v>0</v>
      </c>
      <c r="E289" s="119">
        <v>0</v>
      </c>
      <c r="F289" s="120" t="str">
        <f t="shared" si="8"/>
        <v/>
      </c>
      <c r="G289" s="121">
        <f t="shared" si="9"/>
        <v>0</v>
      </c>
    </row>
    <row r="290" spans="1:7" ht="20.25" hidden="1" customHeight="1" x14ac:dyDescent="0.15">
      <c r="A290" s="117">
        <v>2030605</v>
      </c>
      <c r="B290" s="118" t="s">
        <v>256</v>
      </c>
      <c r="C290" s="119">
        <v>0</v>
      </c>
      <c r="D290" s="119">
        <v>0</v>
      </c>
      <c r="E290" s="119">
        <v>0</v>
      </c>
      <c r="F290" s="120" t="str">
        <f t="shared" si="8"/>
        <v/>
      </c>
      <c r="G290" s="121">
        <f t="shared" si="9"/>
        <v>0</v>
      </c>
    </row>
    <row r="291" spans="1:7" ht="20.25" hidden="1" customHeight="1" x14ac:dyDescent="0.15">
      <c r="A291" s="117">
        <v>2030606</v>
      </c>
      <c r="B291" s="118" t="s">
        <v>257</v>
      </c>
      <c r="C291" s="119">
        <v>0</v>
      </c>
      <c r="D291" s="119">
        <v>0</v>
      </c>
      <c r="E291" s="119">
        <v>0</v>
      </c>
      <c r="F291" s="120" t="str">
        <f t="shared" si="8"/>
        <v/>
      </c>
      <c r="G291" s="121">
        <f t="shared" si="9"/>
        <v>0</v>
      </c>
    </row>
    <row r="292" spans="1:7" ht="20.25" customHeight="1" x14ac:dyDescent="0.15">
      <c r="A292" s="117">
        <v>2030607</v>
      </c>
      <c r="B292" s="118" t="s">
        <v>258</v>
      </c>
      <c r="C292" s="119">
        <v>8</v>
      </c>
      <c r="D292" s="119">
        <v>8</v>
      </c>
      <c r="E292" s="119">
        <v>1.8</v>
      </c>
      <c r="F292" s="120">
        <f t="shared" si="8"/>
        <v>22.5</v>
      </c>
      <c r="G292" s="121">
        <f t="shared" si="9"/>
        <v>-2.2000000000000002</v>
      </c>
    </row>
    <row r="293" spans="1:7" ht="20.25" hidden="1" customHeight="1" x14ac:dyDescent="0.15">
      <c r="A293" s="117">
        <v>2030608</v>
      </c>
      <c r="B293" s="118" t="s">
        <v>259</v>
      </c>
      <c r="C293" s="119">
        <v>0</v>
      </c>
      <c r="D293" s="119">
        <v>0</v>
      </c>
      <c r="E293" s="119">
        <v>0</v>
      </c>
      <c r="F293" s="120" t="str">
        <f t="shared" si="8"/>
        <v/>
      </c>
      <c r="G293" s="121">
        <f t="shared" si="9"/>
        <v>0</v>
      </c>
    </row>
    <row r="294" spans="1:7" ht="20.25" hidden="1" customHeight="1" x14ac:dyDescent="0.15">
      <c r="A294" s="117">
        <v>2030699</v>
      </c>
      <c r="B294" s="118" t="s">
        <v>260</v>
      </c>
      <c r="C294" s="119">
        <v>0</v>
      </c>
      <c r="D294" s="119">
        <v>0</v>
      </c>
      <c r="E294" s="119">
        <v>0</v>
      </c>
      <c r="F294" s="120" t="str">
        <f t="shared" si="8"/>
        <v/>
      </c>
      <c r="G294" s="121">
        <f t="shared" si="9"/>
        <v>0</v>
      </c>
    </row>
    <row r="295" spans="1:7" ht="20.25" customHeight="1" x14ac:dyDescent="0.15">
      <c r="A295" s="114">
        <v>20399</v>
      </c>
      <c r="B295" s="114" t="s">
        <v>261</v>
      </c>
      <c r="C295" s="116">
        <f>C296</f>
        <v>15</v>
      </c>
      <c r="D295" s="116">
        <f>D296</f>
        <v>15</v>
      </c>
      <c r="E295" s="116">
        <f>E296</f>
        <v>3.44</v>
      </c>
      <c r="F295" s="112">
        <f t="shared" si="8"/>
        <v>22.933333333333334</v>
      </c>
      <c r="G295" s="113">
        <f t="shared" si="9"/>
        <v>-4.0600000000000005</v>
      </c>
    </row>
    <row r="296" spans="1:7" ht="20.25" customHeight="1" x14ac:dyDescent="0.15">
      <c r="A296" s="117">
        <v>2039999</v>
      </c>
      <c r="B296" s="118" t="s">
        <v>262</v>
      </c>
      <c r="C296" s="119">
        <v>15</v>
      </c>
      <c r="D296" s="119">
        <v>15</v>
      </c>
      <c r="E296" s="119">
        <v>3.44</v>
      </c>
      <c r="F296" s="120">
        <f t="shared" si="8"/>
        <v>22.933333333333334</v>
      </c>
      <c r="G296" s="121">
        <f t="shared" si="9"/>
        <v>-4.0600000000000005</v>
      </c>
    </row>
    <row r="297" spans="1:7" ht="20.25" customHeight="1" x14ac:dyDescent="0.15">
      <c r="A297" s="114">
        <v>204</v>
      </c>
      <c r="B297" s="114" t="s">
        <v>263</v>
      </c>
      <c r="C297" s="116">
        <f>C298+C301+C312+C319+C327+C336+C350+C360+C370+C378+C384</f>
        <v>883</v>
      </c>
      <c r="D297" s="116">
        <f>D298+D301+D312+D319+D327+D336+D350+D360+D370+D378+D384</f>
        <v>878</v>
      </c>
      <c r="E297" s="116">
        <f>E298+E301+E312+E319+E327+E336+E350+E360+E370+E378+E384</f>
        <v>853</v>
      </c>
      <c r="F297" s="112">
        <f t="shared" si="8"/>
        <v>96.602491506228759</v>
      </c>
      <c r="G297" s="113">
        <f t="shared" si="9"/>
        <v>411.5</v>
      </c>
    </row>
    <row r="298" spans="1:7" ht="20.25" hidden="1" customHeight="1" x14ac:dyDescent="0.15">
      <c r="A298" s="114">
        <v>20401</v>
      </c>
      <c r="B298" s="114" t="s">
        <v>264</v>
      </c>
      <c r="C298" s="116">
        <f>SUM(C299:C300)</f>
        <v>0</v>
      </c>
      <c r="D298" s="116">
        <f>SUM(D299:D300)</f>
        <v>0</v>
      </c>
      <c r="E298" s="116">
        <f>SUM(E299:E300)</f>
        <v>0</v>
      </c>
      <c r="F298" s="112" t="str">
        <f t="shared" si="8"/>
        <v/>
      </c>
      <c r="G298" s="113">
        <f t="shared" si="9"/>
        <v>0</v>
      </c>
    </row>
    <row r="299" spans="1:7" ht="20.25" hidden="1" customHeight="1" x14ac:dyDescent="0.15">
      <c r="A299" s="117">
        <v>2040101</v>
      </c>
      <c r="B299" s="118" t="s">
        <v>265</v>
      </c>
      <c r="C299" s="119">
        <v>0</v>
      </c>
      <c r="D299" s="119">
        <v>0</v>
      </c>
      <c r="E299" s="119">
        <v>0</v>
      </c>
      <c r="F299" s="120" t="str">
        <f t="shared" si="8"/>
        <v/>
      </c>
      <c r="G299" s="121">
        <f t="shared" si="9"/>
        <v>0</v>
      </c>
    </row>
    <row r="300" spans="1:7" ht="20.25" hidden="1" customHeight="1" x14ac:dyDescent="0.15">
      <c r="A300" s="117">
        <v>2040199</v>
      </c>
      <c r="B300" s="118" t="s">
        <v>266</v>
      </c>
      <c r="C300" s="119">
        <v>0</v>
      </c>
      <c r="D300" s="119">
        <v>0</v>
      </c>
      <c r="E300" s="119">
        <v>0</v>
      </c>
      <c r="F300" s="120" t="str">
        <f t="shared" si="8"/>
        <v/>
      </c>
      <c r="G300" s="121">
        <f t="shared" si="9"/>
        <v>0</v>
      </c>
    </row>
    <row r="301" spans="1:7" ht="20.25" customHeight="1" x14ac:dyDescent="0.15">
      <c r="A301" s="114">
        <v>20402</v>
      </c>
      <c r="B301" s="114" t="s">
        <v>267</v>
      </c>
      <c r="C301" s="116">
        <f>SUM(C302:C311)</f>
        <v>771</v>
      </c>
      <c r="D301" s="116">
        <f>SUM(D302:D311)</f>
        <v>771</v>
      </c>
      <c r="E301" s="116">
        <f>SUM(E302:E311)</f>
        <v>754.63</v>
      </c>
      <c r="F301" s="112">
        <f t="shared" si="8"/>
        <v>97.876783398184173</v>
      </c>
      <c r="G301" s="113">
        <f t="shared" si="9"/>
        <v>369.13</v>
      </c>
    </row>
    <row r="302" spans="1:7" ht="20.25" customHeight="1" x14ac:dyDescent="0.15">
      <c r="A302" s="117">
        <v>2040201</v>
      </c>
      <c r="B302" s="118" t="s">
        <v>86</v>
      </c>
      <c r="C302" s="119">
        <v>492</v>
      </c>
      <c r="D302" s="119">
        <v>492</v>
      </c>
      <c r="E302" s="119">
        <v>490.31</v>
      </c>
      <c r="F302" s="120">
        <f t="shared" si="8"/>
        <v>99.65650406504065</v>
      </c>
      <c r="G302" s="121">
        <f t="shared" si="9"/>
        <v>244.31</v>
      </c>
    </row>
    <row r="303" spans="1:7" ht="20.25" hidden="1" customHeight="1" x14ac:dyDescent="0.15">
      <c r="A303" s="117">
        <v>2040202</v>
      </c>
      <c r="B303" s="118" t="s">
        <v>87</v>
      </c>
      <c r="C303" s="119">
        <v>0</v>
      </c>
      <c r="D303" s="119">
        <v>0</v>
      </c>
      <c r="E303" s="119"/>
      <c r="F303" s="120" t="str">
        <f t="shared" si="8"/>
        <v/>
      </c>
      <c r="G303" s="121">
        <f t="shared" si="9"/>
        <v>0</v>
      </c>
    </row>
    <row r="304" spans="1:7" ht="20.25" hidden="1" customHeight="1" x14ac:dyDescent="0.15">
      <c r="A304" s="117">
        <v>2040203</v>
      </c>
      <c r="B304" s="118" t="s">
        <v>88</v>
      </c>
      <c r="C304" s="119">
        <v>0</v>
      </c>
      <c r="D304" s="119">
        <v>0</v>
      </c>
      <c r="E304" s="119"/>
      <c r="F304" s="120" t="str">
        <f t="shared" si="8"/>
        <v/>
      </c>
      <c r="G304" s="121">
        <f t="shared" si="9"/>
        <v>0</v>
      </c>
    </row>
    <row r="305" spans="1:7" ht="20.25" hidden="1" customHeight="1" x14ac:dyDescent="0.15">
      <c r="A305" s="117">
        <v>2040219</v>
      </c>
      <c r="B305" s="118" t="s">
        <v>127</v>
      </c>
      <c r="C305" s="119">
        <v>0</v>
      </c>
      <c r="D305" s="119">
        <v>0</v>
      </c>
      <c r="E305" s="119"/>
      <c r="F305" s="120" t="str">
        <f t="shared" si="8"/>
        <v/>
      </c>
      <c r="G305" s="121">
        <f t="shared" si="9"/>
        <v>0</v>
      </c>
    </row>
    <row r="306" spans="1:7" ht="20.25" hidden="1" customHeight="1" x14ac:dyDescent="0.15">
      <c r="A306" s="117">
        <v>2040220</v>
      </c>
      <c r="B306" s="118" t="s">
        <v>268</v>
      </c>
      <c r="C306" s="119">
        <v>0</v>
      </c>
      <c r="D306" s="119">
        <v>0</v>
      </c>
      <c r="E306" s="119"/>
      <c r="F306" s="120" t="str">
        <f t="shared" si="8"/>
        <v/>
      </c>
      <c r="G306" s="121">
        <f t="shared" si="9"/>
        <v>0</v>
      </c>
    </row>
    <row r="307" spans="1:7" ht="20.25" hidden="1" customHeight="1" x14ac:dyDescent="0.15">
      <c r="A307" s="117">
        <v>2040221</v>
      </c>
      <c r="B307" s="118" t="s">
        <v>269</v>
      </c>
      <c r="C307" s="119">
        <v>0</v>
      </c>
      <c r="D307" s="119">
        <v>0</v>
      </c>
      <c r="E307" s="119"/>
      <c r="F307" s="120" t="str">
        <f t="shared" si="8"/>
        <v/>
      </c>
      <c r="G307" s="121">
        <f t="shared" si="9"/>
        <v>0</v>
      </c>
    </row>
    <row r="308" spans="1:7" ht="20.25" hidden="1" customHeight="1" x14ac:dyDescent="0.15">
      <c r="A308" s="117">
        <v>2040222</v>
      </c>
      <c r="B308" s="118" t="s">
        <v>270</v>
      </c>
      <c r="C308" s="119">
        <v>0</v>
      </c>
      <c r="D308" s="119">
        <v>0</v>
      </c>
      <c r="E308" s="119"/>
      <c r="F308" s="120" t="str">
        <f t="shared" si="8"/>
        <v/>
      </c>
      <c r="G308" s="121">
        <f t="shared" si="9"/>
        <v>0</v>
      </c>
    </row>
    <row r="309" spans="1:7" ht="20.25" hidden="1" customHeight="1" x14ac:dyDescent="0.15">
      <c r="A309" s="117">
        <v>2040223</v>
      </c>
      <c r="B309" s="118" t="s">
        <v>271</v>
      </c>
      <c r="C309" s="119">
        <v>0</v>
      </c>
      <c r="D309" s="119">
        <v>0</v>
      </c>
      <c r="E309" s="119"/>
      <c r="F309" s="120" t="str">
        <f t="shared" si="8"/>
        <v/>
      </c>
      <c r="G309" s="121">
        <f t="shared" si="9"/>
        <v>0</v>
      </c>
    </row>
    <row r="310" spans="1:7" ht="20.25" hidden="1" customHeight="1" x14ac:dyDescent="0.15">
      <c r="A310" s="117">
        <v>2040250</v>
      </c>
      <c r="B310" s="118" t="s">
        <v>95</v>
      </c>
      <c r="C310" s="119">
        <v>0</v>
      </c>
      <c r="D310" s="119">
        <v>0</v>
      </c>
      <c r="E310" s="119"/>
      <c r="F310" s="120" t="str">
        <f t="shared" si="8"/>
        <v/>
      </c>
      <c r="G310" s="121">
        <f t="shared" si="9"/>
        <v>0</v>
      </c>
    </row>
    <row r="311" spans="1:7" ht="20.25" customHeight="1" x14ac:dyDescent="0.15">
      <c r="A311" s="117">
        <v>2040299</v>
      </c>
      <c r="B311" s="118" t="s">
        <v>272</v>
      </c>
      <c r="C311" s="119">
        <v>279</v>
      </c>
      <c r="D311" s="119">
        <v>279</v>
      </c>
      <c r="E311" s="119">
        <v>264.32</v>
      </c>
      <c r="F311" s="120">
        <f t="shared" si="8"/>
        <v>94.738351254480278</v>
      </c>
      <c r="G311" s="121">
        <f t="shared" si="9"/>
        <v>124.82</v>
      </c>
    </row>
    <row r="312" spans="1:7" ht="20.25" hidden="1" customHeight="1" x14ac:dyDescent="0.15">
      <c r="A312" s="114">
        <v>20403</v>
      </c>
      <c r="B312" s="114" t="s">
        <v>273</v>
      </c>
      <c r="C312" s="116">
        <f>SUM(C313:C318)</f>
        <v>0</v>
      </c>
      <c r="D312" s="116">
        <f>SUM(D313:D318)</f>
        <v>0</v>
      </c>
      <c r="E312" s="116">
        <f>SUM(E313:E318)</f>
        <v>0</v>
      </c>
      <c r="F312" s="112" t="str">
        <f t="shared" si="8"/>
        <v/>
      </c>
      <c r="G312" s="113">
        <f t="shared" si="9"/>
        <v>0</v>
      </c>
    </row>
    <row r="313" spans="1:7" ht="20.25" hidden="1" customHeight="1" x14ac:dyDescent="0.15">
      <c r="A313" s="117">
        <v>2040301</v>
      </c>
      <c r="B313" s="118" t="s">
        <v>86</v>
      </c>
      <c r="C313" s="119">
        <v>0</v>
      </c>
      <c r="D313" s="119">
        <v>0</v>
      </c>
      <c r="E313" s="119">
        <v>0</v>
      </c>
      <c r="F313" s="120" t="str">
        <f t="shared" si="8"/>
        <v/>
      </c>
      <c r="G313" s="121">
        <f t="shared" si="9"/>
        <v>0</v>
      </c>
    </row>
    <row r="314" spans="1:7" ht="20.25" hidden="1" customHeight="1" x14ac:dyDescent="0.15">
      <c r="A314" s="117">
        <v>2040302</v>
      </c>
      <c r="B314" s="118" t="s">
        <v>87</v>
      </c>
      <c r="C314" s="119">
        <v>0</v>
      </c>
      <c r="D314" s="119">
        <v>0</v>
      </c>
      <c r="E314" s="119">
        <v>0</v>
      </c>
      <c r="F314" s="120" t="str">
        <f t="shared" si="8"/>
        <v/>
      </c>
      <c r="G314" s="121">
        <f t="shared" si="9"/>
        <v>0</v>
      </c>
    </row>
    <row r="315" spans="1:7" ht="20.25" hidden="1" customHeight="1" x14ac:dyDescent="0.15">
      <c r="A315" s="117">
        <v>2040303</v>
      </c>
      <c r="B315" s="118" t="s">
        <v>88</v>
      </c>
      <c r="C315" s="119">
        <v>0</v>
      </c>
      <c r="D315" s="119">
        <v>0</v>
      </c>
      <c r="E315" s="119">
        <v>0</v>
      </c>
      <c r="F315" s="120" t="str">
        <f t="shared" si="8"/>
        <v/>
      </c>
      <c r="G315" s="121">
        <f t="shared" si="9"/>
        <v>0</v>
      </c>
    </row>
    <row r="316" spans="1:7" ht="20.25" hidden="1" customHeight="1" x14ac:dyDescent="0.15">
      <c r="A316" s="117">
        <v>2040304</v>
      </c>
      <c r="B316" s="118" t="s">
        <v>274</v>
      </c>
      <c r="C316" s="119">
        <v>0</v>
      </c>
      <c r="D316" s="119">
        <v>0</v>
      </c>
      <c r="E316" s="119">
        <v>0</v>
      </c>
      <c r="F316" s="120" t="str">
        <f t="shared" si="8"/>
        <v/>
      </c>
      <c r="G316" s="121">
        <f t="shared" si="9"/>
        <v>0</v>
      </c>
    </row>
    <row r="317" spans="1:7" ht="20.25" hidden="1" customHeight="1" x14ac:dyDescent="0.15">
      <c r="A317" s="117">
        <v>2040350</v>
      </c>
      <c r="B317" s="118" t="s">
        <v>95</v>
      </c>
      <c r="C317" s="119">
        <v>0</v>
      </c>
      <c r="D317" s="119">
        <v>0</v>
      </c>
      <c r="E317" s="119">
        <v>0</v>
      </c>
      <c r="F317" s="120" t="str">
        <f t="shared" si="8"/>
        <v/>
      </c>
      <c r="G317" s="121">
        <f t="shared" si="9"/>
        <v>0</v>
      </c>
    </row>
    <row r="318" spans="1:7" ht="20.25" hidden="1" customHeight="1" x14ac:dyDescent="0.15">
      <c r="A318" s="117">
        <v>2040399</v>
      </c>
      <c r="B318" s="118" t="s">
        <v>275</v>
      </c>
      <c r="C318" s="119">
        <v>0</v>
      </c>
      <c r="D318" s="119">
        <v>0</v>
      </c>
      <c r="E318" s="119">
        <v>0</v>
      </c>
      <c r="F318" s="120" t="str">
        <f t="shared" si="8"/>
        <v/>
      </c>
      <c r="G318" s="121">
        <f t="shared" si="9"/>
        <v>0</v>
      </c>
    </row>
    <row r="319" spans="1:7" ht="20.25" hidden="1" customHeight="1" x14ac:dyDescent="0.15">
      <c r="A319" s="114">
        <v>20404</v>
      </c>
      <c r="B319" s="114" t="s">
        <v>276</v>
      </c>
      <c r="C319" s="116">
        <f>SUM(C320:C326)</f>
        <v>0</v>
      </c>
      <c r="D319" s="116">
        <f>SUM(D320:D326)</f>
        <v>0</v>
      </c>
      <c r="E319" s="116">
        <f>SUM(E320:E326)</f>
        <v>0</v>
      </c>
      <c r="F319" s="112" t="str">
        <f t="shared" si="8"/>
        <v/>
      </c>
      <c r="G319" s="113">
        <f t="shared" si="9"/>
        <v>0</v>
      </c>
    </row>
    <row r="320" spans="1:7" ht="20.25" hidden="1" customHeight="1" x14ac:dyDescent="0.15">
      <c r="A320" s="117">
        <v>2040401</v>
      </c>
      <c r="B320" s="118" t="s">
        <v>86</v>
      </c>
      <c r="C320" s="119">
        <v>0</v>
      </c>
      <c r="D320" s="119">
        <v>0</v>
      </c>
      <c r="E320" s="119">
        <v>0</v>
      </c>
      <c r="F320" s="120" t="str">
        <f t="shared" si="8"/>
        <v/>
      </c>
      <c r="G320" s="121">
        <f t="shared" si="9"/>
        <v>0</v>
      </c>
    </row>
    <row r="321" spans="1:7" ht="20.25" hidden="1" customHeight="1" x14ac:dyDescent="0.15">
      <c r="A321" s="117">
        <v>2040402</v>
      </c>
      <c r="B321" s="118" t="s">
        <v>87</v>
      </c>
      <c r="C321" s="119">
        <v>0</v>
      </c>
      <c r="D321" s="119">
        <v>0</v>
      </c>
      <c r="E321" s="119">
        <v>0</v>
      </c>
      <c r="F321" s="120" t="str">
        <f t="shared" si="8"/>
        <v/>
      </c>
      <c r="G321" s="121">
        <f t="shared" si="9"/>
        <v>0</v>
      </c>
    </row>
    <row r="322" spans="1:7" ht="20.25" hidden="1" customHeight="1" x14ac:dyDescent="0.15">
      <c r="A322" s="117">
        <v>2040403</v>
      </c>
      <c r="B322" s="118" t="s">
        <v>88</v>
      </c>
      <c r="C322" s="119">
        <v>0</v>
      </c>
      <c r="D322" s="119">
        <v>0</v>
      </c>
      <c r="E322" s="119">
        <v>0</v>
      </c>
      <c r="F322" s="120" t="str">
        <f t="shared" si="8"/>
        <v/>
      </c>
      <c r="G322" s="121">
        <f t="shared" si="9"/>
        <v>0</v>
      </c>
    </row>
    <row r="323" spans="1:7" ht="20.25" hidden="1" customHeight="1" x14ac:dyDescent="0.15">
      <c r="A323" s="117">
        <v>2040409</v>
      </c>
      <c r="B323" s="118" t="s">
        <v>277</v>
      </c>
      <c r="C323" s="119">
        <v>0</v>
      </c>
      <c r="D323" s="119">
        <v>0</v>
      </c>
      <c r="E323" s="119">
        <v>0</v>
      </c>
      <c r="F323" s="112" t="str">
        <f t="shared" si="8"/>
        <v/>
      </c>
      <c r="G323" s="113">
        <f t="shared" si="9"/>
        <v>0</v>
      </c>
    </row>
    <row r="324" spans="1:7" ht="20.25" hidden="1" customHeight="1" x14ac:dyDescent="0.15">
      <c r="A324" s="117">
        <v>2040410</v>
      </c>
      <c r="B324" s="118" t="s">
        <v>278</v>
      </c>
      <c r="C324" s="119">
        <v>0</v>
      </c>
      <c r="D324" s="119">
        <v>0</v>
      </c>
      <c r="E324" s="119">
        <v>0</v>
      </c>
      <c r="F324" s="112" t="str">
        <f t="shared" si="8"/>
        <v/>
      </c>
      <c r="G324" s="113">
        <f t="shared" si="9"/>
        <v>0</v>
      </c>
    </row>
    <row r="325" spans="1:7" ht="20.25" hidden="1" customHeight="1" x14ac:dyDescent="0.15">
      <c r="A325" s="117">
        <v>2040450</v>
      </c>
      <c r="B325" s="118" t="s">
        <v>95</v>
      </c>
      <c r="C325" s="119">
        <v>0</v>
      </c>
      <c r="D325" s="119">
        <v>0</v>
      </c>
      <c r="E325" s="119">
        <v>0</v>
      </c>
      <c r="F325" s="112" t="str">
        <f t="shared" si="8"/>
        <v/>
      </c>
      <c r="G325" s="113">
        <f t="shared" si="9"/>
        <v>0</v>
      </c>
    </row>
    <row r="326" spans="1:7" ht="20.25" hidden="1" customHeight="1" x14ac:dyDescent="0.15">
      <c r="A326" s="117">
        <v>2040499</v>
      </c>
      <c r="B326" s="118" t="s">
        <v>279</v>
      </c>
      <c r="C326" s="119">
        <v>0</v>
      </c>
      <c r="D326" s="119">
        <v>0</v>
      </c>
      <c r="E326" s="119">
        <v>0</v>
      </c>
      <c r="F326" s="112" t="str">
        <f t="shared" si="8"/>
        <v/>
      </c>
      <c r="G326" s="113">
        <f t="shared" si="9"/>
        <v>0</v>
      </c>
    </row>
    <row r="327" spans="1:7" ht="20.25" hidden="1" customHeight="1" x14ac:dyDescent="0.15">
      <c r="A327" s="114">
        <v>20405</v>
      </c>
      <c r="B327" s="114" t="s">
        <v>280</v>
      </c>
      <c r="C327" s="116">
        <f>SUM(C328:C335)</f>
        <v>0</v>
      </c>
      <c r="D327" s="116">
        <f>SUM(D328:D335)</f>
        <v>0</v>
      </c>
      <c r="E327" s="116">
        <f>SUM(E328:E335)</f>
        <v>0</v>
      </c>
      <c r="F327" s="112" t="str">
        <f t="shared" si="8"/>
        <v/>
      </c>
      <c r="G327" s="113">
        <f t="shared" si="9"/>
        <v>0</v>
      </c>
    </row>
    <row r="328" spans="1:7" ht="20.25" hidden="1" customHeight="1" x14ac:dyDescent="0.15">
      <c r="A328" s="117">
        <v>2040501</v>
      </c>
      <c r="B328" s="118" t="s">
        <v>86</v>
      </c>
      <c r="C328" s="119">
        <v>0</v>
      </c>
      <c r="D328" s="119">
        <v>0</v>
      </c>
      <c r="E328" s="119">
        <v>0</v>
      </c>
      <c r="F328" s="120" t="str">
        <f t="shared" si="8"/>
        <v/>
      </c>
      <c r="G328" s="121">
        <f t="shared" si="9"/>
        <v>0</v>
      </c>
    </row>
    <row r="329" spans="1:7" ht="20.25" hidden="1" customHeight="1" x14ac:dyDescent="0.15">
      <c r="A329" s="117">
        <v>2040502</v>
      </c>
      <c r="B329" s="118" t="s">
        <v>87</v>
      </c>
      <c r="C329" s="119">
        <v>0</v>
      </c>
      <c r="D329" s="119">
        <v>0</v>
      </c>
      <c r="E329" s="119">
        <v>0</v>
      </c>
      <c r="F329" s="120" t="str">
        <f t="shared" ref="F329:F392" si="10">IFERROR(E329/C329*100,"")</f>
        <v/>
      </c>
      <c r="G329" s="121">
        <f t="shared" ref="G329:G392" si="11">E329-C329/2</f>
        <v>0</v>
      </c>
    </row>
    <row r="330" spans="1:7" ht="20.25" hidden="1" customHeight="1" x14ac:dyDescent="0.15">
      <c r="A330" s="117">
        <v>2040503</v>
      </c>
      <c r="B330" s="118" t="s">
        <v>88</v>
      </c>
      <c r="C330" s="119">
        <v>0</v>
      </c>
      <c r="D330" s="119">
        <v>0</v>
      </c>
      <c r="E330" s="119">
        <v>0</v>
      </c>
      <c r="F330" s="120" t="str">
        <f t="shared" si="10"/>
        <v/>
      </c>
      <c r="G330" s="121">
        <f t="shared" si="11"/>
        <v>0</v>
      </c>
    </row>
    <row r="331" spans="1:7" ht="20.25" hidden="1" customHeight="1" x14ac:dyDescent="0.15">
      <c r="A331" s="117">
        <v>2040504</v>
      </c>
      <c r="B331" s="118" t="s">
        <v>281</v>
      </c>
      <c r="C331" s="119">
        <v>0</v>
      </c>
      <c r="D331" s="119">
        <v>0</v>
      </c>
      <c r="E331" s="119">
        <v>0</v>
      </c>
      <c r="F331" s="112" t="str">
        <f t="shared" si="10"/>
        <v/>
      </c>
      <c r="G331" s="113">
        <f t="shared" si="11"/>
        <v>0</v>
      </c>
    </row>
    <row r="332" spans="1:7" ht="20.25" hidden="1" customHeight="1" x14ac:dyDescent="0.15">
      <c r="A332" s="117">
        <v>2040505</v>
      </c>
      <c r="B332" s="118" t="s">
        <v>282</v>
      </c>
      <c r="C332" s="119">
        <v>0</v>
      </c>
      <c r="D332" s="119">
        <v>0</v>
      </c>
      <c r="E332" s="119">
        <v>0</v>
      </c>
      <c r="F332" s="112" t="str">
        <f t="shared" si="10"/>
        <v/>
      </c>
      <c r="G332" s="113">
        <f t="shared" si="11"/>
        <v>0</v>
      </c>
    </row>
    <row r="333" spans="1:7" ht="20.25" hidden="1" customHeight="1" x14ac:dyDescent="0.15">
      <c r="A333" s="117">
        <v>2040506</v>
      </c>
      <c r="B333" s="118" t="s">
        <v>283</v>
      </c>
      <c r="C333" s="119">
        <v>0</v>
      </c>
      <c r="D333" s="119">
        <v>0</v>
      </c>
      <c r="E333" s="119">
        <v>0</v>
      </c>
      <c r="F333" s="112" t="str">
        <f t="shared" si="10"/>
        <v/>
      </c>
      <c r="G333" s="113">
        <f t="shared" si="11"/>
        <v>0</v>
      </c>
    </row>
    <row r="334" spans="1:7" ht="20.25" hidden="1" customHeight="1" x14ac:dyDescent="0.15">
      <c r="A334" s="117">
        <v>2040550</v>
      </c>
      <c r="B334" s="118" t="s">
        <v>95</v>
      </c>
      <c r="C334" s="119">
        <v>0</v>
      </c>
      <c r="D334" s="119">
        <v>0</v>
      </c>
      <c r="E334" s="119">
        <v>0</v>
      </c>
      <c r="F334" s="112" t="str">
        <f t="shared" si="10"/>
        <v/>
      </c>
      <c r="G334" s="113">
        <f t="shared" si="11"/>
        <v>0</v>
      </c>
    </row>
    <row r="335" spans="1:7" ht="20.25" hidden="1" customHeight="1" x14ac:dyDescent="0.15">
      <c r="A335" s="117">
        <v>2040599</v>
      </c>
      <c r="B335" s="118" t="s">
        <v>284</v>
      </c>
      <c r="C335" s="119">
        <v>0</v>
      </c>
      <c r="D335" s="119">
        <v>0</v>
      </c>
      <c r="E335" s="119">
        <v>0</v>
      </c>
      <c r="F335" s="112" t="str">
        <f t="shared" si="10"/>
        <v/>
      </c>
      <c r="G335" s="113">
        <f t="shared" si="11"/>
        <v>0</v>
      </c>
    </row>
    <row r="336" spans="1:7" ht="20.25" customHeight="1" x14ac:dyDescent="0.15">
      <c r="A336" s="114">
        <v>20406</v>
      </c>
      <c r="B336" s="114" t="s">
        <v>285</v>
      </c>
      <c r="C336" s="116">
        <f>SUM(C337:C349)</f>
        <v>62</v>
      </c>
      <c r="D336" s="116">
        <f>SUM(D337:D349)</f>
        <v>62</v>
      </c>
      <c r="E336" s="116">
        <f>SUM(E337:E349)</f>
        <v>54.800000000000004</v>
      </c>
      <c r="F336" s="112">
        <f t="shared" si="10"/>
        <v>88.387096774193552</v>
      </c>
      <c r="G336" s="113">
        <f t="shared" si="11"/>
        <v>23.800000000000004</v>
      </c>
    </row>
    <row r="337" spans="1:7" ht="20.25" customHeight="1" x14ac:dyDescent="0.15">
      <c r="A337" s="117">
        <v>2040601</v>
      </c>
      <c r="B337" s="118" t="s">
        <v>86</v>
      </c>
      <c r="C337" s="119">
        <v>38</v>
      </c>
      <c r="D337" s="119">
        <v>38</v>
      </c>
      <c r="E337" s="119">
        <v>33.11</v>
      </c>
      <c r="F337" s="120">
        <f t="shared" si="10"/>
        <v>87.131578947368411</v>
      </c>
      <c r="G337" s="121">
        <f t="shared" si="11"/>
        <v>14.11</v>
      </c>
    </row>
    <row r="338" spans="1:7" ht="20.25" hidden="1" customHeight="1" x14ac:dyDescent="0.15">
      <c r="A338" s="117">
        <v>2040602</v>
      </c>
      <c r="B338" s="118" t="s">
        <v>87</v>
      </c>
      <c r="C338" s="119">
        <v>0</v>
      </c>
      <c r="D338" s="119">
        <v>0</v>
      </c>
      <c r="E338" s="119"/>
      <c r="F338" s="120" t="str">
        <f t="shared" si="10"/>
        <v/>
      </c>
      <c r="G338" s="121">
        <f t="shared" si="11"/>
        <v>0</v>
      </c>
    </row>
    <row r="339" spans="1:7" ht="20.25" hidden="1" customHeight="1" x14ac:dyDescent="0.15">
      <c r="A339" s="117">
        <v>2040603</v>
      </c>
      <c r="B339" s="118" t="s">
        <v>88</v>
      </c>
      <c r="C339" s="119">
        <v>0</v>
      </c>
      <c r="D339" s="119">
        <v>0</v>
      </c>
      <c r="E339" s="119"/>
      <c r="F339" s="120" t="str">
        <f t="shared" si="10"/>
        <v/>
      </c>
      <c r="G339" s="121">
        <f t="shared" si="11"/>
        <v>0</v>
      </c>
    </row>
    <row r="340" spans="1:7" ht="20.25" customHeight="1" x14ac:dyDescent="0.15">
      <c r="A340" s="117">
        <v>2040604</v>
      </c>
      <c r="B340" s="118" t="s">
        <v>286</v>
      </c>
      <c r="C340" s="119">
        <v>14</v>
      </c>
      <c r="D340" s="119">
        <v>14</v>
      </c>
      <c r="E340" s="119">
        <v>14.45</v>
      </c>
      <c r="F340" s="120">
        <f t="shared" si="10"/>
        <v>103.21428571428571</v>
      </c>
      <c r="G340" s="121">
        <f t="shared" si="11"/>
        <v>7.4499999999999993</v>
      </c>
    </row>
    <row r="341" spans="1:7" ht="20.25" hidden="1" customHeight="1" x14ac:dyDescent="0.15">
      <c r="A341" s="117">
        <v>2040605</v>
      </c>
      <c r="B341" s="118" t="s">
        <v>287</v>
      </c>
      <c r="C341" s="119">
        <v>0</v>
      </c>
      <c r="D341" s="119">
        <v>0</v>
      </c>
      <c r="E341" s="119"/>
      <c r="F341" s="120" t="str">
        <f t="shared" si="10"/>
        <v/>
      </c>
      <c r="G341" s="121">
        <f t="shared" si="11"/>
        <v>0</v>
      </c>
    </row>
    <row r="342" spans="1:7" ht="20.25" hidden="1" customHeight="1" x14ac:dyDescent="0.15">
      <c r="A342" s="117">
        <v>2040606</v>
      </c>
      <c r="B342" s="118" t="s">
        <v>288</v>
      </c>
      <c r="C342" s="119">
        <v>0</v>
      </c>
      <c r="D342" s="119">
        <v>0</v>
      </c>
      <c r="E342" s="119"/>
      <c r="F342" s="120" t="str">
        <f t="shared" si="10"/>
        <v/>
      </c>
      <c r="G342" s="121">
        <f t="shared" si="11"/>
        <v>0</v>
      </c>
    </row>
    <row r="343" spans="1:7" ht="20.25" hidden="1" customHeight="1" x14ac:dyDescent="0.15">
      <c r="A343" s="117">
        <v>2040607</v>
      </c>
      <c r="B343" s="118" t="s">
        <v>289</v>
      </c>
      <c r="C343" s="119">
        <v>0</v>
      </c>
      <c r="D343" s="119">
        <v>0</v>
      </c>
      <c r="E343" s="119"/>
      <c r="F343" s="120" t="str">
        <f t="shared" si="10"/>
        <v/>
      </c>
      <c r="G343" s="121">
        <f t="shared" si="11"/>
        <v>0</v>
      </c>
    </row>
    <row r="344" spans="1:7" ht="20.25" hidden="1" customHeight="1" x14ac:dyDescent="0.15">
      <c r="A344" s="117">
        <v>2040608</v>
      </c>
      <c r="B344" s="118" t="s">
        <v>290</v>
      </c>
      <c r="C344" s="119">
        <v>0</v>
      </c>
      <c r="D344" s="119">
        <v>0</v>
      </c>
      <c r="E344" s="119"/>
      <c r="F344" s="120" t="str">
        <f t="shared" si="10"/>
        <v/>
      </c>
      <c r="G344" s="121">
        <f t="shared" si="11"/>
        <v>0</v>
      </c>
    </row>
    <row r="345" spans="1:7" ht="20.25" customHeight="1" x14ac:dyDescent="0.15">
      <c r="A345" s="117">
        <v>2040610</v>
      </c>
      <c r="B345" s="118" t="s">
        <v>291</v>
      </c>
      <c r="C345" s="119">
        <v>7</v>
      </c>
      <c r="D345" s="119">
        <v>7</v>
      </c>
      <c r="E345" s="119">
        <v>7</v>
      </c>
      <c r="F345" s="120">
        <f t="shared" si="10"/>
        <v>100</v>
      </c>
      <c r="G345" s="121">
        <f t="shared" si="11"/>
        <v>3.5</v>
      </c>
    </row>
    <row r="346" spans="1:7" ht="20.25" hidden="1" customHeight="1" x14ac:dyDescent="0.15">
      <c r="A346" s="117">
        <v>2040612</v>
      </c>
      <c r="B346" s="118" t="s">
        <v>292</v>
      </c>
      <c r="C346" s="119">
        <v>0</v>
      </c>
      <c r="D346" s="119">
        <v>0</v>
      </c>
      <c r="E346" s="119"/>
      <c r="F346" s="120" t="str">
        <f t="shared" si="10"/>
        <v/>
      </c>
      <c r="G346" s="121">
        <f t="shared" si="11"/>
        <v>0</v>
      </c>
    </row>
    <row r="347" spans="1:7" ht="20.25" hidden="1" customHeight="1" x14ac:dyDescent="0.15">
      <c r="A347" s="117">
        <v>2040613</v>
      </c>
      <c r="B347" s="118" t="s">
        <v>127</v>
      </c>
      <c r="C347" s="119">
        <v>0</v>
      </c>
      <c r="D347" s="119">
        <v>0</v>
      </c>
      <c r="E347" s="119"/>
      <c r="F347" s="120" t="str">
        <f t="shared" si="10"/>
        <v/>
      </c>
      <c r="G347" s="121">
        <f t="shared" si="11"/>
        <v>0</v>
      </c>
    </row>
    <row r="348" spans="1:7" ht="20.25" hidden="1" customHeight="1" x14ac:dyDescent="0.15">
      <c r="A348" s="117">
        <v>2040650</v>
      </c>
      <c r="B348" s="118" t="s">
        <v>95</v>
      </c>
      <c r="C348" s="119">
        <v>0</v>
      </c>
      <c r="D348" s="119">
        <v>0</v>
      </c>
      <c r="E348" s="119"/>
      <c r="F348" s="120" t="str">
        <f t="shared" si="10"/>
        <v/>
      </c>
      <c r="G348" s="121">
        <f t="shared" si="11"/>
        <v>0</v>
      </c>
    </row>
    <row r="349" spans="1:7" ht="20.25" customHeight="1" x14ac:dyDescent="0.15">
      <c r="A349" s="117">
        <v>2040699</v>
      </c>
      <c r="B349" s="118" t="s">
        <v>293</v>
      </c>
      <c r="C349" s="119">
        <v>3</v>
      </c>
      <c r="D349" s="119">
        <v>3</v>
      </c>
      <c r="E349" s="119">
        <v>0.24</v>
      </c>
      <c r="F349" s="120">
        <f t="shared" si="10"/>
        <v>8</v>
      </c>
      <c r="G349" s="121">
        <f t="shared" si="11"/>
        <v>-1.26</v>
      </c>
    </row>
    <row r="350" spans="1:7" ht="20.25" hidden="1" customHeight="1" x14ac:dyDescent="0.15">
      <c r="A350" s="114">
        <v>20407</v>
      </c>
      <c r="B350" s="114" t="s">
        <v>294</v>
      </c>
      <c r="C350" s="116">
        <f>SUM(C351:C359)</f>
        <v>0</v>
      </c>
      <c r="D350" s="116">
        <f>SUM(D351:D359)</f>
        <v>0</v>
      </c>
      <c r="E350" s="116">
        <f>SUM(E352:E359)</f>
        <v>0</v>
      </c>
      <c r="F350" s="112" t="str">
        <f t="shared" si="10"/>
        <v/>
      </c>
      <c r="G350" s="113">
        <f t="shared" si="11"/>
        <v>0</v>
      </c>
    </row>
    <row r="351" spans="1:7" ht="20.25" hidden="1" customHeight="1" x14ac:dyDescent="0.15">
      <c r="A351" s="117">
        <v>2040701</v>
      </c>
      <c r="B351" s="118" t="s">
        <v>86</v>
      </c>
      <c r="C351" s="119">
        <v>0</v>
      </c>
      <c r="D351" s="119">
        <v>0</v>
      </c>
      <c r="E351" s="126">
        <v>0</v>
      </c>
      <c r="F351" s="112" t="str">
        <f>IFERROR(E352/C351*100,"")</f>
        <v/>
      </c>
      <c r="G351" s="113">
        <f>E352-C351/2</f>
        <v>0</v>
      </c>
    </row>
    <row r="352" spans="1:7" ht="20.25" hidden="1" customHeight="1" x14ac:dyDescent="0.15">
      <c r="A352" s="117">
        <v>2040702</v>
      </c>
      <c r="B352" s="118" t="s">
        <v>87</v>
      </c>
      <c r="C352" s="119">
        <v>0</v>
      </c>
      <c r="D352" s="119">
        <v>0</v>
      </c>
      <c r="E352" s="127">
        <v>0</v>
      </c>
      <c r="F352" s="112" t="str">
        <f>IFERROR(#REF!/C352*100,"")</f>
        <v/>
      </c>
      <c r="G352" s="113" t="e">
        <f>#REF!-C352/2</f>
        <v>#REF!</v>
      </c>
    </row>
    <row r="353" spans="1:7" ht="20.25" hidden="1" customHeight="1" x14ac:dyDescent="0.15">
      <c r="A353" s="117">
        <v>2040703</v>
      </c>
      <c r="B353" s="118" t="s">
        <v>88</v>
      </c>
      <c r="C353" s="119">
        <v>0</v>
      </c>
      <c r="D353" s="119">
        <v>0</v>
      </c>
      <c r="E353" s="127">
        <v>0</v>
      </c>
      <c r="F353" s="112" t="str">
        <f t="shared" si="10"/>
        <v/>
      </c>
      <c r="G353" s="113">
        <f t="shared" si="11"/>
        <v>0</v>
      </c>
    </row>
    <row r="354" spans="1:7" ht="20.25" hidden="1" customHeight="1" x14ac:dyDescent="0.15">
      <c r="A354" s="117">
        <v>2040704</v>
      </c>
      <c r="B354" s="118" t="s">
        <v>295</v>
      </c>
      <c r="C354" s="119">
        <v>0</v>
      </c>
      <c r="D354" s="119">
        <v>0</v>
      </c>
      <c r="E354" s="127">
        <v>0</v>
      </c>
      <c r="F354" s="112" t="str">
        <f t="shared" si="10"/>
        <v/>
      </c>
      <c r="G354" s="113">
        <f t="shared" si="11"/>
        <v>0</v>
      </c>
    </row>
    <row r="355" spans="1:7" ht="20.25" hidden="1" customHeight="1" x14ac:dyDescent="0.15">
      <c r="A355" s="117">
        <v>2040705</v>
      </c>
      <c r="B355" s="118" t="s">
        <v>296</v>
      </c>
      <c r="C355" s="119">
        <v>0</v>
      </c>
      <c r="D355" s="119">
        <v>0</v>
      </c>
      <c r="E355" s="127">
        <v>0</v>
      </c>
      <c r="F355" s="112" t="str">
        <f t="shared" si="10"/>
        <v/>
      </c>
      <c r="G355" s="113">
        <f t="shared" si="11"/>
        <v>0</v>
      </c>
    </row>
    <row r="356" spans="1:7" ht="20.25" hidden="1" customHeight="1" x14ac:dyDescent="0.15">
      <c r="A356" s="117">
        <v>2040706</v>
      </c>
      <c r="B356" s="118" t="s">
        <v>297</v>
      </c>
      <c r="C356" s="119">
        <v>0</v>
      </c>
      <c r="D356" s="119">
        <v>0</v>
      </c>
      <c r="E356" s="127">
        <v>0</v>
      </c>
      <c r="F356" s="112" t="str">
        <f t="shared" si="10"/>
        <v/>
      </c>
      <c r="G356" s="113">
        <f t="shared" si="11"/>
        <v>0</v>
      </c>
    </row>
    <row r="357" spans="1:7" ht="20.25" hidden="1" customHeight="1" x14ac:dyDescent="0.15">
      <c r="A357" s="117">
        <v>2040707</v>
      </c>
      <c r="B357" s="118" t="s">
        <v>127</v>
      </c>
      <c r="C357" s="119">
        <v>0</v>
      </c>
      <c r="D357" s="119">
        <v>0</v>
      </c>
      <c r="E357" s="127">
        <v>0</v>
      </c>
      <c r="F357" s="112" t="str">
        <f t="shared" si="10"/>
        <v/>
      </c>
      <c r="G357" s="113">
        <f t="shared" si="11"/>
        <v>0</v>
      </c>
    </row>
    <row r="358" spans="1:7" ht="20.25" hidden="1" customHeight="1" x14ac:dyDescent="0.15">
      <c r="A358" s="117">
        <v>2040750</v>
      </c>
      <c r="B358" s="118" t="s">
        <v>95</v>
      </c>
      <c r="C358" s="119">
        <v>0</v>
      </c>
      <c r="D358" s="119">
        <v>0</v>
      </c>
      <c r="E358" s="127">
        <v>0</v>
      </c>
      <c r="F358" s="112" t="str">
        <f t="shared" si="10"/>
        <v/>
      </c>
      <c r="G358" s="113">
        <f t="shared" si="11"/>
        <v>0</v>
      </c>
    </row>
    <row r="359" spans="1:7" ht="20.25" hidden="1" customHeight="1" x14ac:dyDescent="0.15">
      <c r="A359" s="117">
        <v>2040799</v>
      </c>
      <c r="B359" s="118" t="s">
        <v>298</v>
      </c>
      <c r="C359" s="119">
        <v>0</v>
      </c>
      <c r="D359" s="119">
        <v>0</v>
      </c>
      <c r="E359" s="127">
        <v>0</v>
      </c>
      <c r="F359" s="112" t="str">
        <f t="shared" si="10"/>
        <v/>
      </c>
      <c r="G359" s="113">
        <f t="shared" si="11"/>
        <v>0</v>
      </c>
    </row>
    <row r="360" spans="1:7" ht="20.25" hidden="1" customHeight="1" x14ac:dyDescent="0.15">
      <c r="A360" s="114">
        <v>20408</v>
      </c>
      <c r="B360" s="114" t="s">
        <v>299</v>
      </c>
      <c r="C360" s="116">
        <f>SUM(C361:C369)</f>
        <v>0</v>
      </c>
      <c r="D360" s="116">
        <f>SUM(D361:D369)</f>
        <v>0</v>
      </c>
      <c r="E360" s="116">
        <f>SUM(E361:E369)</f>
        <v>0</v>
      </c>
      <c r="F360" s="112" t="str">
        <f t="shared" si="10"/>
        <v/>
      </c>
      <c r="G360" s="113">
        <f t="shared" si="11"/>
        <v>0</v>
      </c>
    </row>
    <row r="361" spans="1:7" ht="20.25" hidden="1" customHeight="1" x14ac:dyDescent="0.15">
      <c r="A361" s="117">
        <v>2040801</v>
      </c>
      <c r="B361" s="118" t="s">
        <v>86</v>
      </c>
      <c r="C361" s="119">
        <v>0</v>
      </c>
      <c r="D361" s="119">
        <v>0</v>
      </c>
      <c r="E361" s="119">
        <v>0</v>
      </c>
      <c r="F361" s="120" t="str">
        <f t="shared" si="10"/>
        <v/>
      </c>
      <c r="G361" s="121">
        <f t="shared" si="11"/>
        <v>0</v>
      </c>
    </row>
    <row r="362" spans="1:7" ht="20.25" hidden="1" customHeight="1" x14ac:dyDescent="0.15">
      <c r="A362" s="117">
        <v>2040802</v>
      </c>
      <c r="B362" s="118" t="s">
        <v>87</v>
      </c>
      <c r="C362" s="119">
        <v>0</v>
      </c>
      <c r="D362" s="119">
        <v>0</v>
      </c>
      <c r="E362" s="119">
        <v>0</v>
      </c>
      <c r="F362" s="120" t="str">
        <f t="shared" si="10"/>
        <v/>
      </c>
      <c r="G362" s="121">
        <f t="shared" si="11"/>
        <v>0</v>
      </c>
    </row>
    <row r="363" spans="1:7" ht="20.25" hidden="1" customHeight="1" x14ac:dyDescent="0.15">
      <c r="A363" s="117">
        <v>2040803</v>
      </c>
      <c r="B363" s="118" t="s">
        <v>88</v>
      </c>
      <c r="C363" s="119">
        <v>0</v>
      </c>
      <c r="D363" s="119">
        <v>0</v>
      </c>
      <c r="E363" s="119">
        <v>0</v>
      </c>
      <c r="F363" s="120" t="str">
        <f t="shared" si="10"/>
        <v/>
      </c>
      <c r="G363" s="121">
        <f t="shared" si="11"/>
        <v>0</v>
      </c>
    </row>
    <row r="364" spans="1:7" ht="20.25" hidden="1" customHeight="1" x14ac:dyDescent="0.15">
      <c r="A364" s="117">
        <v>2040804</v>
      </c>
      <c r="B364" s="118" t="s">
        <v>300</v>
      </c>
      <c r="C364" s="119">
        <v>0</v>
      </c>
      <c r="D364" s="119">
        <v>0</v>
      </c>
      <c r="E364" s="119">
        <v>0</v>
      </c>
      <c r="F364" s="120" t="str">
        <f t="shared" si="10"/>
        <v/>
      </c>
      <c r="G364" s="121">
        <f t="shared" si="11"/>
        <v>0</v>
      </c>
    </row>
    <row r="365" spans="1:7" ht="20.25" hidden="1" customHeight="1" x14ac:dyDescent="0.15">
      <c r="A365" s="117">
        <v>2040805</v>
      </c>
      <c r="B365" s="118" t="s">
        <v>301</v>
      </c>
      <c r="C365" s="119">
        <v>0</v>
      </c>
      <c r="D365" s="119">
        <v>0</v>
      </c>
      <c r="E365" s="119">
        <v>0</v>
      </c>
      <c r="F365" s="120" t="str">
        <f t="shared" si="10"/>
        <v/>
      </c>
      <c r="G365" s="121">
        <f t="shared" si="11"/>
        <v>0</v>
      </c>
    </row>
    <row r="366" spans="1:7" ht="20.25" hidden="1" customHeight="1" x14ac:dyDescent="0.15">
      <c r="A366" s="117">
        <v>2040806</v>
      </c>
      <c r="B366" s="118" t="s">
        <v>302</v>
      </c>
      <c r="C366" s="119">
        <v>0</v>
      </c>
      <c r="D366" s="119">
        <v>0</v>
      </c>
      <c r="E366" s="119">
        <v>0</v>
      </c>
      <c r="F366" s="120" t="str">
        <f t="shared" si="10"/>
        <v/>
      </c>
      <c r="G366" s="121">
        <f t="shared" si="11"/>
        <v>0</v>
      </c>
    </row>
    <row r="367" spans="1:7" ht="20.25" hidden="1" customHeight="1" x14ac:dyDescent="0.15">
      <c r="A367" s="117">
        <v>2040807</v>
      </c>
      <c r="B367" s="118" t="s">
        <v>127</v>
      </c>
      <c r="C367" s="119">
        <v>0</v>
      </c>
      <c r="D367" s="119">
        <v>0</v>
      </c>
      <c r="E367" s="119">
        <v>0</v>
      </c>
      <c r="F367" s="112" t="str">
        <f t="shared" si="10"/>
        <v/>
      </c>
      <c r="G367" s="113">
        <f t="shared" si="11"/>
        <v>0</v>
      </c>
    </row>
    <row r="368" spans="1:7" ht="20.25" hidden="1" customHeight="1" x14ac:dyDescent="0.15">
      <c r="A368" s="117">
        <v>2040850</v>
      </c>
      <c r="B368" s="118" t="s">
        <v>95</v>
      </c>
      <c r="C368" s="119">
        <v>0</v>
      </c>
      <c r="D368" s="119">
        <v>0</v>
      </c>
      <c r="E368" s="119">
        <v>0</v>
      </c>
      <c r="F368" s="112" t="str">
        <f t="shared" si="10"/>
        <v/>
      </c>
      <c r="G368" s="113">
        <f t="shared" si="11"/>
        <v>0</v>
      </c>
    </row>
    <row r="369" spans="1:7" ht="20.25" hidden="1" customHeight="1" x14ac:dyDescent="0.15">
      <c r="A369" s="117">
        <v>2040899</v>
      </c>
      <c r="B369" s="118" t="s">
        <v>303</v>
      </c>
      <c r="C369" s="119">
        <v>0</v>
      </c>
      <c r="D369" s="119">
        <v>0</v>
      </c>
      <c r="E369" s="119">
        <v>0</v>
      </c>
      <c r="F369" s="112" t="str">
        <f t="shared" si="10"/>
        <v/>
      </c>
      <c r="G369" s="113">
        <f t="shared" si="11"/>
        <v>0</v>
      </c>
    </row>
    <row r="370" spans="1:7" ht="20.25" hidden="1" customHeight="1" x14ac:dyDescent="0.15">
      <c r="A370" s="114">
        <v>20409</v>
      </c>
      <c r="B370" s="114" t="s">
        <v>304</v>
      </c>
      <c r="C370" s="116">
        <f>SUM(C371:C377)</f>
        <v>0</v>
      </c>
      <c r="D370" s="116">
        <f>SUM(D371:D377)</f>
        <v>0</v>
      </c>
      <c r="E370" s="116">
        <f>SUM(E371:E377)</f>
        <v>0</v>
      </c>
      <c r="F370" s="112" t="str">
        <f t="shared" si="10"/>
        <v/>
      </c>
      <c r="G370" s="113">
        <f t="shared" si="11"/>
        <v>0</v>
      </c>
    </row>
    <row r="371" spans="1:7" ht="20.25" hidden="1" customHeight="1" x14ac:dyDescent="0.15">
      <c r="A371" s="117">
        <v>2040901</v>
      </c>
      <c r="B371" s="118" t="s">
        <v>86</v>
      </c>
      <c r="C371" s="119">
        <v>0</v>
      </c>
      <c r="D371" s="119">
        <v>0</v>
      </c>
      <c r="E371" s="119">
        <v>0</v>
      </c>
      <c r="F371" s="112" t="str">
        <f t="shared" si="10"/>
        <v/>
      </c>
      <c r="G371" s="113">
        <f t="shared" si="11"/>
        <v>0</v>
      </c>
    </row>
    <row r="372" spans="1:7" ht="20.25" hidden="1" customHeight="1" x14ac:dyDescent="0.15">
      <c r="A372" s="117">
        <v>2040902</v>
      </c>
      <c r="B372" s="118" t="s">
        <v>87</v>
      </c>
      <c r="C372" s="119">
        <v>0</v>
      </c>
      <c r="D372" s="119">
        <v>0</v>
      </c>
      <c r="E372" s="119">
        <v>0</v>
      </c>
      <c r="F372" s="112" t="str">
        <f t="shared" si="10"/>
        <v/>
      </c>
      <c r="G372" s="113">
        <f t="shared" si="11"/>
        <v>0</v>
      </c>
    </row>
    <row r="373" spans="1:7" ht="20.25" hidden="1" customHeight="1" x14ac:dyDescent="0.15">
      <c r="A373" s="117">
        <v>2040903</v>
      </c>
      <c r="B373" s="118" t="s">
        <v>88</v>
      </c>
      <c r="C373" s="119">
        <v>0</v>
      </c>
      <c r="D373" s="119">
        <v>0</v>
      </c>
      <c r="E373" s="119">
        <v>0</v>
      </c>
      <c r="F373" s="112" t="str">
        <f t="shared" si="10"/>
        <v/>
      </c>
      <c r="G373" s="113">
        <f t="shared" si="11"/>
        <v>0</v>
      </c>
    </row>
    <row r="374" spans="1:7" ht="20.25" hidden="1" customHeight="1" x14ac:dyDescent="0.15">
      <c r="A374" s="117">
        <v>2040904</v>
      </c>
      <c r="B374" s="118" t="s">
        <v>305</v>
      </c>
      <c r="C374" s="119">
        <v>0</v>
      </c>
      <c r="D374" s="119">
        <v>0</v>
      </c>
      <c r="E374" s="119">
        <v>0</v>
      </c>
      <c r="F374" s="112" t="str">
        <f t="shared" si="10"/>
        <v/>
      </c>
      <c r="G374" s="113">
        <f t="shared" si="11"/>
        <v>0</v>
      </c>
    </row>
    <row r="375" spans="1:7" ht="20.25" hidden="1" customHeight="1" x14ac:dyDescent="0.15">
      <c r="A375" s="117">
        <v>2040905</v>
      </c>
      <c r="B375" s="118" t="s">
        <v>306</v>
      </c>
      <c r="C375" s="119">
        <v>0</v>
      </c>
      <c r="D375" s="119">
        <v>0</v>
      </c>
      <c r="E375" s="119">
        <v>0</v>
      </c>
      <c r="F375" s="112" t="str">
        <f t="shared" si="10"/>
        <v/>
      </c>
      <c r="G375" s="113">
        <f t="shared" si="11"/>
        <v>0</v>
      </c>
    </row>
    <row r="376" spans="1:7" ht="20.25" hidden="1" customHeight="1" x14ac:dyDescent="0.15">
      <c r="A376" s="117">
        <v>2040950</v>
      </c>
      <c r="B376" s="118" t="s">
        <v>95</v>
      </c>
      <c r="C376" s="119">
        <v>0</v>
      </c>
      <c r="D376" s="119">
        <v>0</v>
      </c>
      <c r="E376" s="119">
        <v>0</v>
      </c>
      <c r="F376" s="112" t="str">
        <f t="shared" si="10"/>
        <v/>
      </c>
      <c r="G376" s="113">
        <f t="shared" si="11"/>
        <v>0</v>
      </c>
    </row>
    <row r="377" spans="1:7" ht="20.25" hidden="1" customHeight="1" x14ac:dyDescent="0.15">
      <c r="A377" s="117">
        <v>2040999</v>
      </c>
      <c r="B377" s="118" t="s">
        <v>307</v>
      </c>
      <c r="C377" s="119">
        <v>0</v>
      </c>
      <c r="D377" s="119">
        <v>0</v>
      </c>
      <c r="E377" s="119">
        <v>0</v>
      </c>
      <c r="F377" s="112" t="str">
        <f t="shared" si="10"/>
        <v/>
      </c>
      <c r="G377" s="113">
        <f t="shared" si="11"/>
        <v>0</v>
      </c>
    </row>
    <row r="378" spans="1:7" ht="20.25" hidden="1" customHeight="1" x14ac:dyDescent="0.15">
      <c r="A378" s="114">
        <v>20410</v>
      </c>
      <c r="B378" s="114" t="s">
        <v>308</v>
      </c>
      <c r="C378" s="116">
        <f>SUM(C379:C383)</f>
        <v>0</v>
      </c>
      <c r="D378" s="116">
        <f>SUM(D379:D383)</f>
        <v>0</v>
      </c>
      <c r="E378" s="116">
        <f>SUM(E379:E383)</f>
        <v>0</v>
      </c>
      <c r="F378" s="112" t="str">
        <f t="shared" si="10"/>
        <v/>
      </c>
      <c r="G378" s="113">
        <f t="shared" si="11"/>
        <v>0</v>
      </c>
    </row>
    <row r="379" spans="1:7" ht="20.25" hidden="1" customHeight="1" x14ac:dyDescent="0.15">
      <c r="A379" s="117">
        <v>2041001</v>
      </c>
      <c r="B379" s="118" t="s">
        <v>86</v>
      </c>
      <c r="C379" s="119">
        <v>0</v>
      </c>
      <c r="D379" s="119">
        <v>0</v>
      </c>
      <c r="E379" s="119">
        <v>0</v>
      </c>
      <c r="F379" s="120" t="str">
        <f t="shared" si="10"/>
        <v/>
      </c>
      <c r="G379" s="121">
        <f t="shared" si="11"/>
        <v>0</v>
      </c>
    </row>
    <row r="380" spans="1:7" ht="21" hidden="1" customHeight="1" x14ac:dyDescent="0.15">
      <c r="A380" s="117">
        <v>2041002</v>
      </c>
      <c r="B380" s="118" t="s">
        <v>87</v>
      </c>
      <c r="C380" s="119">
        <v>0</v>
      </c>
      <c r="D380" s="119">
        <v>0</v>
      </c>
      <c r="E380" s="119">
        <v>0</v>
      </c>
      <c r="F380" s="112" t="str">
        <f t="shared" si="10"/>
        <v/>
      </c>
      <c r="G380" s="113">
        <f t="shared" si="11"/>
        <v>0</v>
      </c>
    </row>
    <row r="381" spans="1:7" ht="20.25" hidden="1" customHeight="1" x14ac:dyDescent="0.15">
      <c r="A381" s="117">
        <v>2041006</v>
      </c>
      <c r="B381" s="118" t="s">
        <v>127</v>
      </c>
      <c r="C381" s="119">
        <v>0</v>
      </c>
      <c r="D381" s="119">
        <v>0</v>
      </c>
      <c r="E381" s="119">
        <v>0</v>
      </c>
      <c r="F381" s="112" t="str">
        <f t="shared" si="10"/>
        <v/>
      </c>
      <c r="G381" s="113">
        <f t="shared" si="11"/>
        <v>0</v>
      </c>
    </row>
    <row r="382" spans="1:7" ht="20.25" hidden="1" customHeight="1" x14ac:dyDescent="0.15">
      <c r="A382" s="117">
        <v>2041007</v>
      </c>
      <c r="B382" s="118" t="s">
        <v>309</v>
      </c>
      <c r="C382" s="119">
        <v>0</v>
      </c>
      <c r="D382" s="119">
        <v>0</v>
      </c>
      <c r="E382" s="119">
        <v>0</v>
      </c>
      <c r="F382" s="112" t="str">
        <f t="shared" si="10"/>
        <v/>
      </c>
      <c r="G382" s="113">
        <f t="shared" si="11"/>
        <v>0</v>
      </c>
    </row>
    <row r="383" spans="1:7" ht="20.25" hidden="1" customHeight="1" x14ac:dyDescent="0.15">
      <c r="A383" s="117">
        <v>2041099</v>
      </c>
      <c r="B383" s="118" t="s">
        <v>310</v>
      </c>
      <c r="C383" s="119">
        <v>0</v>
      </c>
      <c r="D383" s="119">
        <v>0</v>
      </c>
      <c r="E383" s="119">
        <v>0</v>
      </c>
      <c r="F383" s="112" t="str">
        <f t="shared" si="10"/>
        <v/>
      </c>
      <c r="G383" s="113">
        <f t="shared" si="11"/>
        <v>0</v>
      </c>
    </row>
    <row r="384" spans="1:7" ht="20.25" customHeight="1" x14ac:dyDescent="0.15">
      <c r="A384" s="114">
        <v>20499</v>
      </c>
      <c r="B384" s="114" t="s">
        <v>311</v>
      </c>
      <c r="C384" s="116">
        <f>C386+C385</f>
        <v>50</v>
      </c>
      <c r="D384" s="116">
        <f>D386+D385</f>
        <v>45</v>
      </c>
      <c r="E384" s="116">
        <f>E386+E385</f>
        <v>43.57</v>
      </c>
      <c r="F384" s="112">
        <f t="shared" si="10"/>
        <v>87.14</v>
      </c>
      <c r="G384" s="113">
        <f t="shared" si="11"/>
        <v>18.57</v>
      </c>
    </row>
    <row r="385" spans="1:11" s="97" customFormat="1" ht="20.25" hidden="1" customHeight="1" x14ac:dyDescent="0.15">
      <c r="A385" s="123">
        <v>2049902</v>
      </c>
      <c r="B385" s="124" t="s">
        <v>312</v>
      </c>
      <c r="C385" s="119">
        <v>0</v>
      </c>
      <c r="D385" s="119">
        <v>0</v>
      </c>
      <c r="E385" s="119">
        <v>0</v>
      </c>
      <c r="F385" s="112" t="str">
        <f t="shared" si="10"/>
        <v/>
      </c>
      <c r="G385" s="113">
        <f t="shared" si="11"/>
        <v>0</v>
      </c>
      <c r="K385" s="125"/>
    </row>
    <row r="386" spans="1:11" ht="20.25" customHeight="1" x14ac:dyDescent="0.15">
      <c r="A386" s="117">
        <v>2049999</v>
      </c>
      <c r="B386" s="118" t="s">
        <v>313</v>
      </c>
      <c r="C386" s="119">
        <v>50</v>
      </c>
      <c r="D386" s="119">
        <v>45</v>
      </c>
      <c r="E386" s="119">
        <v>43.57</v>
      </c>
      <c r="F386" s="120">
        <f t="shared" si="10"/>
        <v>87.14</v>
      </c>
      <c r="G386" s="121">
        <f t="shared" si="11"/>
        <v>18.57</v>
      </c>
    </row>
    <row r="387" spans="1:11" ht="20.25" customHeight="1" x14ac:dyDescent="0.15">
      <c r="A387" s="114">
        <v>205</v>
      </c>
      <c r="B387" s="114" t="s">
        <v>314</v>
      </c>
      <c r="C387" s="116">
        <f>C388+C393+C400+C406+C412+C416+C420+C424+C430+C437</f>
        <v>5739</v>
      </c>
      <c r="D387" s="116">
        <f>D388+D393+D400+D406+D412+D416+D420+D424+D430+D437</f>
        <v>5812</v>
      </c>
      <c r="E387" s="116">
        <f>E388+E393+E400+E406+E412+E416+E420+E424+E430+E437</f>
        <v>6119.2300000000005</v>
      </c>
      <c r="F387" s="112">
        <f t="shared" si="10"/>
        <v>106.62537027356682</v>
      </c>
      <c r="G387" s="113">
        <f t="shared" si="11"/>
        <v>3249.7300000000005</v>
      </c>
    </row>
    <row r="388" spans="1:11" ht="20.25" hidden="1" customHeight="1" x14ac:dyDescent="0.15">
      <c r="A388" s="114">
        <v>20501</v>
      </c>
      <c r="B388" s="114" t="s">
        <v>315</v>
      </c>
      <c r="C388" s="116">
        <f>SUM(C389:C392)</f>
        <v>0</v>
      </c>
      <c r="D388" s="116">
        <f>SUM(D389:D392)</f>
        <v>0</v>
      </c>
      <c r="E388" s="116">
        <f>SUM(E389:E392)</f>
        <v>0</v>
      </c>
      <c r="F388" s="112" t="str">
        <f t="shared" si="10"/>
        <v/>
      </c>
      <c r="G388" s="113">
        <f t="shared" si="11"/>
        <v>0</v>
      </c>
    </row>
    <row r="389" spans="1:11" ht="20.25" hidden="1" customHeight="1" x14ac:dyDescent="0.15">
      <c r="A389" s="117">
        <v>2050101</v>
      </c>
      <c r="B389" s="118" t="s">
        <v>86</v>
      </c>
      <c r="C389" s="119">
        <v>0</v>
      </c>
      <c r="D389" s="119">
        <v>0</v>
      </c>
      <c r="E389" s="119">
        <v>0</v>
      </c>
      <c r="F389" s="120" t="str">
        <f t="shared" si="10"/>
        <v/>
      </c>
      <c r="G389" s="121">
        <f t="shared" si="11"/>
        <v>0</v>
      </c>
    </row>
    <row r="390" spans="1:11" ht="20.25" hidden="1" customHeight="1" x14ac:dyDescent="0.15">
      <c r="A390" s="117">
        <v>2050102</v>
      </c>
      <c r="B390" s="118" t="s">
        <v>87</v>
      </c>
      <c r="C390" s="119">
        <v>0</v>
      </c>
      <c r="D390" s="119">
        <v>0</v>
      </c>
      <c r="E390" s="119">
        <v>0</v>
      </c>
      <c r="F390" s="120" t="str">
        <f t="shared" si="10"/>
        <v/>
      </c>
      <c r="G390" s="121">
        <f t="shared" si="11"/>
        <v>0</v>
      </c>
    </row>
    <row r="391" spans="1:11" ht="20.25" hidden="1" customHeight="1" x14ac:dyDescent="0.15">
      <c r="A391" s="117">
        <v>2050103</v>
      </c>
      <c r="B391" s="118" t="s">
        <v>88</v>
      </c>
      <c r="C391" s="119">
        <v>0</v>
      </c>
      <c r="D391" s="119">
        <v>0</v>
      </c>
      <c r="E391" s="119">
        <v>0</v>
      </c>
      <c r="F391" s="120" t="str">
        <f t="shared" si="10"/>
        <v/>
      </c>
      <c r="G391" s="121">
        <f t="shared" si="11"/>
        <v>0</v>
      </c>
    </row>
    <row r="392" spans="1:11" ht="20.25" hidden="1" customHeight="1" x14ac:dyDescent="0.15">
      <c r="A392" s="117">
        <v>2050199</v>
      </c>
      <c r="B392" s="118" t="s">
        <v>316</v>
      </c>
      <c r="C392" s="119">
        <v>0</v>
      </c>
      <c r="D392" s="119">
        <v>0</v>
      </c>
      <c r="E392" s="119">
        <v>0</v>
      </c>
      <c r="F392" s="120" t="str">
        <f t="shared" si="10"/>
        <v/>
      </c>
      <c r="G392" s="121">
        <f t="shared" si="11"/>
        <v>0</v>
      </c>
    </row>
    <row r="393" spans="1:11" ht="20.25" customHeight="1" x14ac:dyDescent="0.15">
      <c r="A393" s="114">
        <v>20502</v>
      </c>
      <c r="B393" s="114" t="s">
        <v>317</v>
      </c>
      <c r="C393" s="116">
        <f>SUM(C394:C399)</f>
        <v>5165</v>
      </c>
      <c r="D393" s="116">
        <f>SUM(D394:D399)</f>
        <v>5420</v>
      </c>
      <c r="E393" s="116">
        <f>SUM(E394:E399)</f>
        <v>6042.09</v>
      </c>
      <c r="F393" s="112">
        <f t="shared" ref="F393:F456" si="12">IFERROR(E393/C393*100,"")</f>
        <v>116.98141335914811</v>
      </c>
      <c r="G393" s="113">
        <f t="shared" ref="G393:G456" si="13">E393-C393/2</f>
        <v>3459.59</v>
      </c>
    </row>
    <row r="394" spans="1:11" ht="20.25" customHeight="1" x14ac:dyDescent="0.15">
      <c r="A394" s="117">
        <v>2050201</v>
      </c>
      <c r="B394" s="118" t="s">
        <v>318</v>
      </c>
      <c r="C394" s="119">
        <v>63</v>
      </c>
      <c r="D394" s="119">
        <v>63</v>
      </c>
      <c r="E394" s="119">
        <v>75.67</v>
      </c>
      <c r="F394" s="120">
        <f t="shared" si="12"/>
        <v>120.11111111111113</v>
      </c>
      <c r="G394" s="121">
        <f t="shared" si="13"/>
        <v>44.17</v>
      </c>
    </row>
    <row r="395" spans="1:11" ht="20.25" customHeight="1" x14ac:dyDescent="0.15">
      <c r="A395" s="117">
        <v>2050202</v>
      </c>
      <c r="B395" s="118" t="s">
        <v>319</v>
      </c>
      <c r="C395" s="119">
        <v>2220</v>
      </c>
      <c r="D395" s="119">
        <v>2470</v>
      </c>
      <c r="E395" s="119">
        <v>3202.74</v>
      </c>
      <c r="F395" s="120">
        <f t="shared" si="12"/>
        <v>144.26756756756757</v>
      </c>
      <c r="G395" s="121">
        <f t="shared" si="13"/>
        <v>2092.7399999999998</v>
      </c>
    </row>
    <row r="396" spans="1:11" ht="20.25" customHeight="1" x14ac:dyDescent="0.15">
      <c r="A396" s="117">
        <v>2050203</v>
      </c>
      <c r="B396" s="118" t="s">
        <v>320</v>
      </c>
      <c r="C396" s="119">
        <v>1454</v>
      </c>
      <c r="D396" s="119">
        <v>1621</v>
      </c>
      <c r="E396" s="119">
        <v>2285.5300000000002</v>
      </c>
      <c r="F396" s="120">
        <f t="shared" si="12"/>
        <v>157.18913342503441</v>
      </c>
      <c r="G396" s="121">
        <f t="shared" si="13"/>
        <v>1558.5300000000002</v>
      </c>
    </row>
    <row r="397" spans="1:11" ht="20.25" customHeight="1" x14ac:dyDescent="0.15">
      <c r="A397" s="117">
        <v>2050204</v>
      </c>
      <c r="B397" s="118" t="s">
        <v>321</v>
      </c>
      <c r="C397" s="119">
        <v>26</v>
      </c>
      <c r="D397" s="119">
        <v>11</v>
      </c>
      <c r="E397" s="119">
        <v>0.75</v>
      </c>
      <c r="F397" s="120">
        <f t="shared" si="12"/>
        <v>2.8846153846153846</v>
      </c>
      <c r="G397" s="121">
        <f t="shared" si="13"/>
        <v>-12.25</v>
      </c>
    </row>
    <row r="398" spans="1:11" ht="20.25" customHeight="1" x14ac:dyDescent="0.15">
      <c r="A398" s="117">
        <v>2050205</v>
      </c>
      <c r="B398" s="118" t="s">
        <v>322</v>
      </c>
      <c r="C398" s="119">
        <v>0</v>
      </c>
      <c r="D398" s="119">
        <v>3</v>
      </c>
      <c r="E398" s="119">
        <v>8.4</v>
      </c>
      <c r="F398" s="120" t="str">
        <f t="shared" si="12"/>
        <v/>
      </c>
      <c r="G398" s="121">
        <f t="shared" si="13"/>
        <v>8.4</v>
      </c>
    </row>
    <row r="399" spans="1:11" ht="20.25" customHeight="1" x14ac:dyDescent="0.15">
      <c r="A399" s="117">
        <v>2050299</v>
      </c>
      <c r="B399" s="118" t="s">
        <v>323</v>
      </c>
      <c r="C399" s="119">
        <v>1402</v>
      </c>
      <c r="D399" s="119">
        <v>1252</v>
      </c>
      <c r="E399" s="119">
        <v>469</v>
      </c>
      <c r="F399" s="120">
        <f t="shared" si="12"/>
        <v>33.452211126961487</v>
      </c>
      <c r="G399" s="121">
        <f t="shared" si="13"/>
        <v>-232</v>
      </c>
    </row>
    <row r="400" spans="1:11" ht="20.25" customHeight="1" x14ac:dyDescent="0.15">
      <c r="A400" s="114">
        <v>20503</v>
      </c>
      <c r="B400" s="114" t="s">
        <v>324</v>
      </c>
      <c r="C400" s="116">
        <f>SUM(C401:C405)</f>
        <v>23</v>
      </c>
      <c r="D400" s="116">
        <f>SUM(D401:D405)</f>
        <v>4</v>
      </c>
      <c r="E400" s="116">
        <f>SUM(E401:E405)</f>
        <v>3.3</v>
      </c>
      <c r="F400" s="112">
        <f t="shared" si="12"/>
        <v>14.347826086956522</v>
      </c>
      <c r="G400" s="113">
        <f t="shared" si="13"/>
        <v>-8.1999999999999993</v>
      </c>
    </row>
    <row r="401" spans="1:7" ht="20.25" hidden="1" customHeight="1" x14ac:dyDescent="0.15">
      <c r="A401" s="117">
        <v>2050301</v>
      </c>
      <c r="B401" s="118" t="s">
        <v>325</v>
      </c>
      <c r="C401" s="119">
        <v>0</v>
      </c>
      <c r="D401" s="119">
        <v>0</v>
      </c>
      <c r="E401" s="119">
        <v>0</v>
      </c>
      <c r="F401" s="120" t="str">
        <f t="shared" si="12"/>
        <v/>
      </c>
      <c r="G401" s="121">
        <f t="shared" si="13"/>
        <v>0</v>
      </c>
    </row>
    <row r="402" spans="1:7" ht="20.25" customHeight="1" x14ac:dyDescent="0.15">
      <c r="A402" s="117">
        <v>2050302</v>
      </c>
      <c r="B402" s="118" t="s">
        <v>326</v>
      </c>
      <c r="C402" s="119">
        <v>23</v>
      </c>
      <c r="D402" s="119">
        <v>3</v>
      </c>
      <c r="E402" s="119">
        <v>1.5</v>
      </c>
      <c r="F402" s="120">
        <f t="shared" si="12"/>
        <v>6.5217391304347823</v>
      </c>
      <c r="G402" s="121">
        <f t="shared" si="13"/>
        <v>-10</v>
      </c>
    </row>
    <row r="403" spans="1:7" ht="20.25" hidden="1" customHeight="1" x14ac:dyDescent="0.15">
      <c r="A403" s="117">
        <v>2050303</v>
      </c>
      <c r="B403" s="118" t="s">
        <v>327</v>
      </c>
      <c r="C403" s="119">
        <v>0</v>
      </c>
      <c r="D403" s="119">
        <v>0</v>
      </c>
      <c r="E403" s="119">
        <v>0</v>
      </c>
      <c r="F403" s="120" t="str">
        <f t="shared" si="12"/>
        <v/>
      </c>
      <c r="G403" s="121">
        <f t="shared" si="13"/>
        <v>0</v>
      </c>
    </row>
    <row r="404" spans="1:7" ht="20.25" customHeight="1" x14ac:dyDescent="0.15">
      <c r="A404" s="117">
        <v>2050305</v>
      </c>
      <c r="B404" s="118" t="s">
        <v>328</v>
      </c>
      <c r="C404" s="119">
        <v>0</v>
      </c>
      <c r="D404" s="119">
        <v>1</v>
      </c>
      <c r="E404" s="119">
        <v>1.8</v>
      </c>
      <c r="F404" s="120" t="str">
        <f t="shared" si="12"/>
        <v/>
      </c>
      <c r="G404" s="121">
        <f t="shared" si="13"/>
        <v>1.8</v>
      </c>
    </row>
    <row r="405" spans="1:7" ht="20.25" hidden="1" customHeight="1" x14ac:dyDescent="0.15">
      <c r="A405" s="117">
        <v>2050399</v>
      </c>
      <c r="B405" s="118" t="s">
        <v>329</v>
      </c>
      <c r="C405" s="119">
        <v>0</v>
      </c>
      <c r="D405" s="119">
        <v>0</v>
      </c>
      <c r="E405" s="119">
        <v>0</v>
      </c>
      <c r="F405" s="112" t="str">
        <f t="shared" si="12"/>
        <v/>
      </c>
      <c r="G405" s="113">
        <f t="shared" si="13"/>
        <v>0</v>
      </c>
    </row>
    <row r="406" spans="1:7" ht="20.25" hidden="1" customHeight="1" x14ac:dyDescent="0.15">
      <c r="A406" s="114">
        <v>20504</v>
      </c>
      <c r="B406" s="114" t="s">
        <v>330</v>
      </c>
      <c r="C406" s="116">
        <f>SUM(C407:C411)</f>
        <v>0</v>
      </c>
      <c r="D406" s="116">
        <f>SUM(D407:D411)</f>
        <v>0</v>
      </c>
      <c r="E406" s="116">
        <f>SUM(E407:E411)</f>
        <v>0</v>
      </c>
      <c r="F406" s="112" t="str">
        <f t="shared" si="12"/>
        <v/>
      </c>
      <c r="G406" s="113">
        <f t="shared" si="13"/>
        <v>0</v>
      </c>
    </row>
    <row r="407" spans="1:7" ht="20.25" hidden="1" customHeight="1" x14ac:dyDescent="0.15">
      <c r="A407" s="117">
        <v>2050401</v>
      </c>
      <c r="B407" s="118" t="s">
        <v>331</v>
      </c>
      <c r="C407" s="119">
        <v>0</v>
      </c>
      <c r="D407" s="119">
        <v>0</v>
      </c>
      <c r="E407" s="119">
        <v>0</v>
      </c>
      <c r="F407" s="112" t="str">
        <f t="shared" si="12"/>
        <v/>
      </c>
      <c r="G407" s="113">
        <f t="shared" si="13"/>
        <v>0</v>
      </c>
    </row>
    <row r="408" spans="1:7" ht="20.25" hidden="1" customHeight="1" x14ac:dyDescent="0.15">
      <c r="A408" s="117">
        <v>2050402</v>
      </c>
      <c r="B408" s="118" t="s">
        <v>332</v>
      </c>
      <c r="C408" s="119">
        <v>0</v>
      </c>
      <c r="D408" s="119">
        <v>0</v>
      </c>
      <c r="E408" s="119">
        <v>0</v>
      </c>
      <c r="F408" s="112" t="str">
        <f t="shared" si="12"/>
        <v/>
      </c>
      <c r="G408" s="113">
        <f t="shared" si="13"/>
        <v>0</v>
      </c>
    </row>
    <row r="409" spans="1:7" ht="20.25" hidden="1" customHeight="1" x14ac:dyDescent="0.15">
      <c r="A409" s="117">
        <v>2050403</v>
      </c>
      <c r="B409" s="118" t="s">
        <v>333</v>
      </c>
      <c r="C409" s="119">
        <v>0</v>
      </c>
      <c r="D409" s="119">
        <v>0</v>
      </c>
      <c r="E409" s="119">
        <v>0</v>
      </c>
      <c r="F409" s="112" t="str">
        <f t="shared" si="12"/>
        <v/>
      </c>
      <c r="G409" s="113">
        <f t="shared" si="13"/>
        <v>0</v>
      </c>
    </row>
    <row r="410" spans="1:7" ht="20.25" hidden="1" customHeight="1" x14ac:dyDescent="0.15">
      <c r="A410" s="117">
        <v>2050404</v>
      </c>
      <c r="B410" s="118" t="s">
        <v>334</v>
      </c>
      <c r="C410" s="119">
        <v>0</v>
      </c>
      <c r="D410" s="119">
        <v>0</v>
      </c>
      <c r="E410" s="119">
        <v>0</v>
      </c>
      <c r="F410" s="112" t="str">
        <f t="shared" si="12"/>
        <v/>
      </c>
      <c r="G410" s="113">
        <f t="shared" si="13"/>
        <v>0</v>
      </c>
    </row>
    <row r="411" spans="1:7" ht="20.25" hidden="1" customHeight="1" x14ac:dyDescent="0.15">
      <c r="A411" s="117">
        <v>2050499</v>
      </c>
      <c r="B411" s="118" t="s">
        <v>335</v>
      </c>
      <c r="C411" s="119">
        <v>0</v>
      </c>
      <c r="D411" s="119">
        <v>0</v>
      </c>
      <c r="E411" s="119">
        <v>0</v>
      </c>
      <c r="F411" s="112" t="str">
        <f t="shared" si="12"/>
        <v/>
      </c>
      <c r="G411" s="113">
        <f t="shared" si="13"/>
        <v>0</v>
      </c>
    </row>
    <row r="412" spans="1:7" ht="20.25" hidden="1" customHeight="1" x14ac:dyDescent="0.15">
      <c r="A412" s="114">
        <v>20505</v>
      </c>
      <c r="B412" s="114" t="s">
        <v>336</v>
      </c>
      <c r="C412" s="116">
        <f>SUM(C413:C415)</f>
        <v>0</v>
      </c>
      <c r="D412" s="116">
        <f>SUM(D413:D415)</f>
        <v>0</v>
      </c>
      <c r="E412" s="116">
        <f>SUM(E413:E415)</f>
        <v>0</v>
      </c>
      <c r="F412" s="112" t="str">
        <f t="shared" si="12"/>
        <v/>
      </c>
      <c r="G412" s="113">
        <f t="shared" si="13"/>
        <v>0</v>
      </c>
    </row>
    <row r="413" spans="1:7" ht="20.25" hidden="1" customHeight="1" x14ac:dyDescent="0.15">
      <c r="A413" s="117">
        <v>2050501</v>
      </c>
      <c r="B413" s="118" t="s">
        <v>337</v>
      </c>
      <c r="C413" s="119">
        <v>0</v>
      </c>
      <c r="D413" s="119">
        <v>0</v>
      </c>
      <c r="E413" s="119">
        <v>0</v>
      </c>
      <c r="F413" s="120" t="str">
        <f t="shared" si="12"/>
        <v/>
      </c>
      <c r="G413" s="121">
        <f t="shared" si="13"/>
        <v>0</v>
      </c>
    </row>
    <row r="414" spans="1:7" ht="20.25" hidden="1" customHeight="1" x14ac:dyDescent="0.15">
      <c r="A414" s="117">
        <v>2050502</v>
      </c>
      <c r="B414" s="118" t="s">
        <v>338</v>
      </c>
      <c r="C414" s="119">
        <v>0</v>
      </c>
      <c r="D414" s="119">
        <v>0</v>
      </c>
      <c r="E414" s="119">
        <v>0</v>
      </c>
      <c r="F414" s="112" t="str">
        <f t="shared" si="12"/>
        <v/>
      </c>
      <c r="G414" s="113">
        <f t="shared" si="13"/>
        <v>0</v>
      </c>
    </row>
    <row r="415" spans="1:7" ht="20.25" hidden="1" customHeight="1" x14ac:dyDescent="0.15">
      <c r="A415" s="117">
        <v>2050599</v>
      </c>
      <c r="B415" s="118" t="s">
        <v>339</v>
      </c>
      <c r="C415" s="119">
        <v>0</v>
      </c>
      <c r="D415" s="119">
        <v>0</v>
      </c>
      <c r="E415" s="119">
        <v>0</v>
      </c>
      <c r="F415" s="112" t="str">
        <f t="shared" si="12"/>
        <v/>
      </c>
      <c r="G415" s="113">
        <f t="shared" si="13"/>
        <v>0</v>
      </c>
    </row>
    <row r="416" spans="1:7" ht="20.25" hidden="1" customHeight="1" x14ac:dyDescent="0.15">
      <c r="A416" s="114">
        <v>20506</v>
      </c>
      <c r="B416" s="114" t="s">
        <v>340</v>
      </c>
      <c r="C416" s="116">
        <f>SUM(C417:C419)</f>
        <v>0</v>
      </c>
      <c r="D416" s="116">
        <f>SUM(D417:D419)</f>
        <v>0</v>
      </c>
      <c r="E416" s="116">
        <f>SUM(E417:E419)</f>
        <v>0</v>
      </c>
      <c r="F416" s="112" t="str">
        <f t="shared" si="12"/>
        <v/>
      </c>
      <c r="G416" s="113">
        <f t="shared" si="13"/>
        <v>0</v>
      </c>
    </row>
    <row r="417" spans="1:7" ht="20.25" hidden="1" customHeight="1" x14ac:dyDescent="0.15">
      <c r="A417" s="117">
        <v>2050601</v>
      </c>
      <c r="B417" s="118" t="s">
        <v>341</v>
      </c>
      <c r="C417" s="119">
        <v>0</v>
      </c>
      <c r="D417" s="119">
        <v>0</v>
      </c>
      <c r="E417" s="119">
        <v>0</v>
      </c>
      <c r="F417" s="112" t="str">
        <f t="shared" si="12"/>
        <v/>
      </c>
      <c r="G417" s="113">
        <f t="shared" si="13"/>
        <v>0</v>
      </c>
    </row>
    <row r="418" spans="1:7" ht="20.25" hidden="1" customHeight="1" x14ac:dyDescent="0.15">
      <c r="A418" s="117">
        <v>2050602</v>
      </c>
      <c r="B418" s="118" t="s">
        <v>342</v>
      </c>
      <c r="C418" s="119">
        <v>0</v>
      </c>
      <c r="D418" s="119">
        <v>0</v>
      </c>
      <c r="E418" s="119">
        <v>0</v>
      </c>
      <c r="F418" s="112" t="str">
        <f t="shared" si="12"/>
        <v/>
      </c>
      <c r="G418" s="113">
        <f t="shared" si="13"/>
        <v>0</v>
      </c>
    </row>
    <row r="419" spans="1:7" ht="20.25" hidden="1" customHeight="1" x14ac:dyDescent="0.15">
      <c r="A419" s="117">
        <v>2050699</v>
      </c>
      <c r="B419" s="118" t="s">
        <v>343</v>
      </c>
      <c r="C419" s="119">
        <v>0</v>
      </c>
      <c r="D419" s="119">
        <v>0</v>
      </c>
      <c r="E419" s="119">
        <v>0</v>
      </c>
      <c r="F419" s="112" t="str">
        <f t="shared" si="12"/>
        <v/>
      </c>
      <c r="G419" s="113">
        <f t="shared" si="13"/>
        <v>0</v>
      </c>
    </row>
    <row r="420" spans="1:7" ht="20.25" customHeight="1" x14ac:dyDescent="0.15">
      <c r="A420" s="114">
        <v>20507</v>
      </c>
      <c r="B420" s="114" t="s">
        <v>344</v>
      </c>
      <c r="C420" s="116">
        <f>SUM(C421:C423)</f>
        <v>9</v>
      </c>
      <c r="D420" s="116">
        <f>SUM(D421:D423)</f>
        <v>9</v>
      </c>
      <c r="E420" s="116">
        <f>SUM(E421:E423)</f>
        <v>6.6</v>
      </c>
      <c r="F420" s="112">
        <f t="shared" si="12"/>
        <v>73.333333333333329</v>
      </c>
      <c r="G420" s="113">
        <f t="shared" si="13"/>
        <v>2.0999999999999996</v>
      </c>
    </row>
    <row r="421" spans="1:7" ht="20.25" customHeight="1" x14ac:dyDescent="0.15">
      <c r="A421" s="117">
        <v>2050701</v>
      </c>
      <c r="B421" s="118" t="s">
        <v>345</v>
      </c>
      <c r="C421" s="119">
        <v>9</v>
      </c>
      <c r="D421" s="119">
        <v>9</v>
      </c>
      <c r="E421" s="119">
        <v>6.6</v>
      </c>
      <c r="F421" s="120">
        <f t="shared" si="12"/>
        <v>73.333333333333329</v>
      </c>
      <c r="G421" s="121">
        <f t="shared" si="13"/>
        <v>2.0999999999999996</v>
      </c>
    </row>
    <row r="422" spans="1:7" ht="20.25" hidden="1" customHeight="1" x14ac:dyDescent="0.15">
      <c r="A422" s="117">
        <v>2050702</v>
      </c>
      <c r="B422" s="118" t="s">
        <v>346</v>
      </c>
      <c r="C422" s="119">
        <v>0</v>
      </c>
      <c r="D422" s="119">
        <v>0</v>
      </c>
      <c r="E422" s="119">
        <v>0</v>
      </c>
      <c r="F422" s="120" t="str">
        <f t="shared" si="12"/>
        <v/>
      </c>
      <c r="G422" s="121">
        <f t="shared" si="13"/>
        <v>0</v>
      </c>
    </row>
    <row r="423" spans="1:7" ht="20.25" hidden="1" customHeight="1" x14ac:dyDescent="0.15">
      <c r="A423" s="117">
        <v>2050799</v>
      </c>
      <c r="B423" s="118" t="s">
        <v>347</v>
      </c>
      <c r="C423" s="119">
        <v>0</v>
      </c>
      <c r="D423" s="119">
        <v>0</v>
      </c>
      <c r="E423" s="119">
        <v>0</v>
      </c>
      <c r="F423" s="120" t="str">
        <f t="shared" si="12"/>
        <v/>
      </c>
      <c r="G423" s="121">
        <f t="shared" si="13"/>
        <v>0</v>
      </c>
    </row>
    <row r="424" spans="1:7" ht="20.25" customHeight="1" x14ac:dyDescent="0.15">
      <c r="A424" s="114">
        <v>20508</v>
      </c>
      <c r="B424" s="114" t="s">
        <v>348</v>
      </c>
      <c r="C424" s="116">
        <f>SUM(C425:C429)</f>
        <v>1</v>
      </c>
      <c r="D424" s="116">
        <f>SUM(D425:D429)</f>
        <v>1</v>
      </c>
      <c r="E424" s="116">
        <f>SUM(E425:E429)</f>
        <v>0</v>
      </c>
      <c r="F424" s="112">
        <f t="shared" si="12"/>
        <v>0</v>
      </c>
      <c r="G424" s="113">
        <f t="shared" si="13"/>
        <v>-0.5</v>
      </c>
    </row>
    <row r="425" spans="1:7" ht="20.25" hidden="1" customHeight="1" x14ac:dyDescent="0.15">
      <c r="A425" s="117">
        <v>2050801</v>
      </c>
      <c r="B425" s="118" t="s">
        <v>349</v>
      </c>
      <c r="C425" s="119">
        <v>0</v>
      </c>
      <c r="D425" s="119">
        <v>0</v>
      </c>
      <c r="E425" s="119">
        <v>0</v>
      </c>
      <c r="F425" s="120" t="str">
        <f t="shared" si="12"/>
        <v/>
      </c>
      <c r="G425" s="121">
        <f t="shared" si="13"/>
        <v>0</v>
      </c>
    </row>
    <row r="426" spans="1:7" ht="20.25" hidden="1" customHeight="1" x14ac:dyDescent="0.15">
      <c r="A426" s="117">
        <v>2050802</v>
      </c>
      <c r="B426" s="118" t="s">
        <v>350</v>
      </c>
      <c r="C426" s="119">
        <v>0</v>
      </c>
      <c r="D426" s="119">
        <v>0</v>
      </c>
      <c r="E426" s="119">
        <v>0</v>
      </c>
      <c r="F426" s="120" t="str">
        <f t="shared" si="12"/>
        <v/>
      </c>
      <c r="G426" s="121">
        <f t="shared" si="13"/>
        <v>0</v>
      </c>
    </row>
    <row r="427" spans="1:7" ht="20.25" customHeight="1" x14ac:dyDescent="0.15">
      <c r="A427" s="117">
        <v>2050803</v>
      </c>
      <c r="B427" s="118" t="s">
        <v>351</v>
      </c>
      <c r="C427" s="119">
        <v>1</v>
      </c>
      <c r="D427" s="119">
        <v>1</v>
      </c>
      <c r="E427" s="119">
        <v>0</v>
      </c>
      <c r="F427" s="120">
        <f t="shared" si="12"/>
        <v>0</v>
      </c>
      <c r="G427" s="121">
        <f t="shared" si="13"/>
        <v>-0.5</v>
      </c>
    </row>
    <row r="428" spans="1:7" ht="20.25" hidden="1" customHeight="1" x14ac:dyDescent="0.15">
      <c r="A428" s="117">
        <v>2050804</v>
      </c>
      <c r="B428" s="118" t="s">
        <v>352</v>
      </c>
      <c r="C428" s="119">
        <v>0</v>
      </c>
      <c r="D428" s="119">
        <v>0</v>
      </c>
      <c r="E428" s="119">
        <v>0</v>
      </c>
      <c r="F428" s="120" t="str">
        <f t="shared" si="12"/>
        <v/>
      </c>
      <c r="G428" s="121">
        <f t="shared" si="13"/>
        <v>0</v>
      </c>
    </row>
    <row r="429" spans="1:7" ht="20.25" hidden="1" customHeight="1" x14ac:dyDescent="0.15">
      <c r="A429" s="117">
        <v>2050899</v>
      </c>
      <c r="B429" s="118" t="s">
        <v>353</v>
      </c>
      <c r="C429" s="119">
        <v>0</v>
      </c>
      <c r="D429" s="119">
        <v>0</v>
      </c>
      <c r="E429" s="119">
        <v>0</v>
      </c>
      <c r="F429" s="120" t="str">
        <f t="shared" si="12"/>
        <v/>
      </c>
      <c r="G429" s="121">
        <f t="shared" si="13"/>
        <v>0</v>
      </c>
    </row>
    <row r="430" spans="1:7" ht="20.25" customHeight="1" x14ac:dyDescent="0.15">
      <c r="A430" s="114">
        <v>20509</v>
      </c>
      <c r="B430" s="114" t="s">
        <v>354</v>
      </c>
      <c r="C430" s="116">
        <f>SUM(C431:C436)</f>
        <v>326</v>
      </c>
      <c r="D430" s="116">
        <f>SUM(D431:D436)</f>
        <v>216</v>
      </c>
      <c r="E430" s="116">
        <f>SUM(E431:E436)</f>
        <v>0</v>
      </c>
      <c r="F430" s="112">
        <f t="shared" si="12"/>
        <v>0</v>
      </c>
      <c r="G430" s="113">
        <f t="shared" si="13"/>
        <v>-163</v>
      </c>
    </row>
    <row r="431" spans="1:7" ht="20.25" customHeight="1" x14ac:dyDescent="0.15">
      <c r="A431" s="117">
        <v>2050901</v>
      </c>
      <c r="B431" s="118" t="s">
        <v>355</v>
      </c>
      <c r="C431" s="119">
        <v>88</v>
      </c>
      <c r="D431" s="119">
        <v>28</v>
      </c>
      <c r="E431" s="119">
        <v>0</v>
      </c>
      <c r="F431" s="120">
        <f t="shared" si="12"/>
        <v>0</v>
      </c>
      <c r="G431" s="121">
        <f t="shared" si="13"/>
        <v>-44</v>
      </c>
    </row>
    <row r="432" spans="1:7" ht="20.25" hidden="1" customHeight="1" x14ac:dyDescent="0.15">
      <c r="A432" s="117">
        <v>2050902</v>
      </c>
      <c r="B432" s="118" t="s">
        <v>356</v>
      </c>
      <c r="C432" s="119">
        <v>0</v>
      </c>
      <c r="D432" s="119">
        <v>0</v>
      </c>
      <c r="E432" s="119">
        <v>0</v>
      </c>
      <c r="F432" s="120" t="str">
        <f t="shared" si="12"/>
        <v/>
      </c>
      <c r="G432" s="121">
        <f t="shared" si="13"/>
        <v>0</v>
      </c>
    </row>
    <row r="433" spans="1:7" ht="20.25" hidden="1" customHeight="1" x14ac:dyDescent="0.15">
      <c r="A433" s="117">
        <v>2050903</v>
      </c>
      <c r="B433" s="118" t="s">
        <v>357</v>
      </c>
      <c r="C433" s="119">
        <v>0</v>
      </c>
      <c r="D433" s="119">
        <v>0</v>
      </c>
      <c r="E433" s="119">
        <v>0</v>
      </c>
      <c r="F433" s="120" t="str">
        <f t="shared" si="12"/>
        <v/>
      </c>
      <c r="G433" s="121">
        <f t="shared" si="13"/>
        <v>0</v>
      </c>
    </row>
    <row r="434" spans="1:7" ht="20.25" hidden="1" customHeight="1" x14ac:dyDescent="0.15">
      <c r="A434" s="117">
        <v>2050904</v>
      </c>
      <c r="B434" s="118" t="s">
        <v>358</v>
      </c>
      <c r="C434" s="119">
        <v>0</v>
      </c>
      <c r="D434" s="119">
        <v>0</v>
      </c>
      <c r="E434" s="119">
        <v>0</v>
      </c>
      <c r="F434" s="120" t="str">
        <f t="shared" si="12"/>
        <v/>
      </c>
      <c r="G434" s="121">
        <f t="shared" si="13"/>
        <v>0</v>
      </c>
    </row>
    <row r="435" spans="1:7" ht="20.25" hidden="1" customHeight="1" x14ac:dyDescent="0.15">
      <c r="A435" s="117">
        <v>2050905</v>
      </c>
      <c r="B435" s="118" t="s">
        <v>359</v>
      </c>
      <c r="C435" s="119">
        <v>0</v>
      </c>
      <c r="D435" s="119">
        <v>0</v>
      </c>
      <c r="E435" s="119">
        <v>0</v>
      </c>
      <c r="F435" s="120" t="str">
        <f t="shared" si="12"/>
        <v/>
      </c>
      <c r="G435" s="121">
        <f t="shared" si="13"/>
        <v>0</v>
      </c>
    </row>
    <row r="436" spans="1:7" ht="20.25" customHeight="1" x14ac:dyDescent="0.15">
      <c r="A436" s="117">
        <v>2050999</v>
      </c>
      <c r="B436" s="118" t="s">
        <v>360</v>
      </c>
      <c r="C436" s="119">
        <v>238</v>
      </c>
      <c r="D436" s="119">
        <v>188</v>
      </c>
      <c r="E436" s="119">
        <v>0</v>
      </c>
      <c r="F436" s="120">
        <f t="shared" si="12"/>
        <v>0</v>
      </c>
      <c r="G436" s="121">
        <f t="shared" si="13"/>
        <v>-119</v>
      </c>
    </row>
    <row r="437" spans="1:7" ht="20.25" customHeight="1" x14ac:dyDescent="0.15">
      <c r="A437" s="114">
        <v>20599</v>
      </c>
      <c r="B437" s="114" t="s">
        <v>361</v>
      </c>
      <c r="C437" s="116">
        <f>C438</f>
        <v>215</v>
      </c>
      <c r="D437" s="116">
        <f>D438</f>
        <v>162</v>
      </c>
      <c r="E437" s="116">
        <f>E438</f>
        <v>67.239999999999995</v>
      </c>
      <c r="F437" s="112">
        <f t="shared" si="12"/>
        <v>31.27441860465116</v>
      </c>
      <c r="G437" s="113">
        <f t="shared" si="13"/>
        <v>-40.260000000000005</v>
      </c>
    </row>
    <row r="438" spans="1:7" ht="20.25" customHeight="1" x14ac:dyDescent="0.15">
      <c r="A438" s="117">
        <v>2059999</v>
      </c>
      <c r="B438" s="118" t="s">
        <v>362</v>
      </c>
      <c r="C438" s="119">
        <v>215</v>
      </c>
      <c r="D438" s="119">
        <v>162</v>
      </c>
      <c r="E438" s="119">
        <v>67.239999999999995</v>
      </c>
      <c r="F438" s="120">
        <f t="shared" si="12"/>
        <v>31.27441860465116</v>
      </c>
      <c r="G438" s="121">
        <f t="shared" si="13"/>
        <v>-40.260000000000005</v>
      </c>
    </row>
    <row r="439" spans="1:7" ht="20.25" customHeight="1" x14ac:dyDescent="0.15">
      <c r="A439" s="114">
        <v>206</v>
      </c>
      <c r="B439" s="114" t="s">
        <v>363</v>
      </c>
      <c r="C439" s="116">
        <f>C440+C445+C454+C460+C465+C470+C475+C482+C486+C490</f>
        <v>121</v>
      </c>
      <c r="D439" s="116">
        <f>D440+D445+D454+D460+D465+D470+D475+D482+D486+D490</f>
        <v>21</v>
      </c>
      <c r="E439" s="116">
        <f>E440+E445+E454+E460+E465+E470+E475+E482+E486+E490</f>
        <v>0</v>
      </c>
      <c r="F439" s="112">
        <f t="shared" si="12"/>
        <v>0</v>
      </c>
      <c r="G439" s="113">
        <f t="shared" si="13"/>
        <v>-60.5</v>
      </c>
    </row>
    <row r="440" spans="1:7" ht="20.25" hidden="1" customHeight="1" x14ac:dyDescent="0.15">
      <c r="A440" s="114">
        <v>20601</v>
      </c>
      <c r="B440" s="114" t="s">
        <v>364</v>
      </c>
      <c r="C440" s="116">
        <f>SUM(C441:C444)</f>
        <v>0</v>
      </c>
      <c r="D440" s="116">
        <f>SUM(D441:D444)</f>
        <v>0</v>
      </c>
      <c r="E440" s="116">
        <f>SUM(E441:E444)</f>
        <v>0</v>
      </c>
      <c r="F440" s="112" t="str">
        <f t="shared" si="12"/>
        <v/>
      </c>
      <c r="G440" s="113">
        <f t="shared" si="13"/>
        <v>0</v>
      </c>
    </row>
    <row r="441" spans="1:7" ht="20.25" hidden="1" customHeight="1" x14ac:dyDescent="0.15">
      <c r="A441" s="117">
        <v>2060101</v>
      </c>
      <c r="B441" s="118" t="s">
        <v>86</v>
      </c>
      <c r="C441" s="119">
        <v>0</v>
      </c>
      <c r="D441" s="119">
        <v>0</v>
      </c>
      <c r="E441" s="119">
        <v>0</v>
      </c>
      <c r="F441" s="120" t="str">
        <f t="shared" si="12"/>
        <v/>
      </c>
      <c r="G441" s="121">
        <f t="shared" si="13"/>
        <v>0</v>
      </c>
    </row>
    <row r="442" spans="1:7" ht="20.25" hidden="1" customHeight="1" x14ac:dyDescent="0.15">
      <c r="A442" s="117">
        <v>2060102</v>
      </c>
      <c r="B442" s="118" t="s">
        <v>87</v>
      </c>
      <c r="C442" s="119">
        <v>0</v>
      </c>
      <c r="D442" s="119">
        <v>0</v>
      </c>
      <c r="E442" s="119">
        <v>0</v>
      </c>
      <c r="F442" s="120" t="str">
        <f t="shared" si="12"/>
        <v/>
      </c>
      <c r="G442" s="121">
        <f t="shared" si="13"/>
        <v>0</v>
      </c>
    </row>
    <row r="443" spans="1:7" ht="20.25" hidden="1" customHeight="1" x14ac:dyDescent="0.15">
      <c r="A443" s="117">
        <v>2060103</v>
      </c>
      <c r="B443" s="118" t="s">
        <v>88</v>
      </c>
      <c r="C443" s="119">
        <v>0</v>
      </c>
      <c r="D443" s="119">
        <v>0</v>
      </c>
      <c r="E443" s="119">
        <v>0</v>
      </c>
      <c r="F443" s="112" t="str">
        <f t="shared" si="12"/>
        <v/>
      </c>
      <c r="G443" s="113">
        <f t="shared" si="13"/>
        <v>0</v>
      </c>
    </row>
    <row r="444" spans="1:7" ht="20.25" hidden="1" customHeight="1" x14ac:dyDescent="0.15">
      <c r="A444" s="117">
        <v>2060199</v>
      </c>
      <c r="B444" s="118" t="s">
        <v>365</v>
      </c>
      <c r="C444" s="119">
        <v>0</v>
      </c>
      <c r="D444" s="119">
        <v>0</v>
      </c>
      <c r="E444" s="119">
        <v>0</v>
      </c>
      <c r="F444" s="112" t="str">
        <f t="shared" si="12"/>
        <v/>
      </c>
      <c r="G444" s="113">
        <f t="shared" si="13"/>
        <v>0</v>
      </c>
    </row>
    <row r="445" spans="1:7" ht="20.25" hidden="1" customHeight="1" x14ac:dyDescent="0.15">
      <c r="A445" s="114">
        <v>20602</v>
      </c>
      <c r="B445" s="114" t="s">
        <v>366</v>
      </c>
      <c r="C445" s="116">
        <f>SUM(C446:C453)</f>
        <v>0</v>
      </c>
      <c r="D445" s="116">
        <f>SUM(D446:D453)</f>
        <v>0</v>
      </c>
      <c r="E445" s="116">
        <f>SUM(E446:E453)</f>
        <v>0</v>
      </c>
      <c r="F445" s="112" t="str">
        <f t="shared" si="12"/>
        <v/>
      </c>
      <c r="G445" s="113">
        <f t="shared" si="13"/>
        <v>0</v>
      </c>
    </row>
    <row r="446" spans="1:7" ht="20.25" hidden="1" customHeight="1" x14ac:dyDescent="0.15">
      <c r="A446" s="117">
        <v>2060201</v>
      </c>
      <c r="B446" s="118" t="s">
        <v>367</v>
      </c>
      <c r="C446" s="119">
        <v>0</v>
      </c>
      <c r="D446" s="119">
        <v>0</v>
      </c>
      <c r="E446" s="119">
        <v>0</v>
      </c>
      <c r="F446" s="112" t="str">
        <f t="shared" si="12"/>
        <v/>
      </c>
      <c r="G446" s="113">
        <f t="shared" si="13"/>
        <v>0</v>
      </c>
    </row>
    <row r="447" spans="1:7" ht="20.25" hidden="1" customHeight="1" x14ac:dyDescent="0.15">
      <c r="A447" s="117">
        <v>2060203</v>
      </c>
      <c r="B447" s="118" t="s">
        <v>368</v>
      </c>
      <c r="C447" s="119">
        <v>0</v>
      </c>
      <c r="D447" s="119">
        <v>0</v>
      </c>
      <c r="E447" s="119">
        <v>0</v>
      </c>
      <c r="F447" s="112" t="str">
        <f t="shared" si="12"/>
        <v/>
      </c>
      <c r="G447" s="113">
        <f t="shared" si="13"/>
        <v>0</v>
      </c>
    </row>
    <row r="448" spans="1:7" ht="20.25" hidden="1" customHeight="1" x14ac:dyDescent="0.15">
      <c r="A448" s="117">
        <v>2060204</v>
      </c>
      <c r="B448" s="118" t="s">
        <v>369</v>
      </c>
      <c r="C448" s="119">
        <v>0</v>
      </c>
      <c r="D448" s="119">
        <v>0</v>
      </c>
      <c r="E448" s="119">
        <v>0</v>
      </c>
      <c r="F448" s="112" t="str">
        <f t="shared" si="12"/>
        <v/>
      </c>
      <c r="G448" s="113">
        <f t="shared" si="13"/>
        <v>0</v>
      </c>
    </row>
    <row r="449" spans="1:11" ht="20.25" hidden="1" customHeight="1" x14ac:dyDescent="0.15">
      <c r="A449" s="117">
        <v>2060205</v>
      </c>
      <c r="B449" s="118" t="s">
        <v>370</v>
      </c>
      <c r="C449" s="119">
        <v>0</v>
      </c>
      <c r="D449" s="119">
        <v>0</v>
      </c>
      <c r="E449" s="119">
        <v>0</v>
      </c>
      <c r="F449" s="112" t="str">
        <f t="shared" si="12"/>
        <v/>
      </c>
      <c r="G449" s="113">
        <f t="shared" si="13"/>
        <v>0</v>
      </c>
    </row>
    <row r="450" spans="1:11" ht="20.25" hidden="1" customHeight="1" x14ac:dyDescent="0.15">
      <c r="A450" s="117">
        <v>2060206</v>
      </c>
      <c r="B450" s="118" t="s">
        <v>371</v>
      </c>
      <c r="C450" s="119">
        <v>0</v>
      </c>
      <c r="D450" s="119">
        <v>0</v>
      </c>
      <c r="E450" s="119">
        <v>0</v>
      </c>
      <c r="F450" s="112" t="str">
        <f t="shared" si="12"/>
        <v/>
      </c>
      <c r="G450" s="113">
        <f t="shared" si="13"/>
        <v>0</v>
      </c>
    </row>
    <row r="451" spans="1:11" ht="20.25" hidden="1" customHeight="1" x14ac:dyDescent="0.15">
      <c r="A451" s="117">
        <v>2060207</v>
      </c>
      <c r="B451" s="118" t="s">
        <v>372</v>
      </c>
      <c r="C451" s="119">
        <v>0</v>
      </c>
      <c r="D451" s="119">
        <v>0</v>
      </c>
      <c r="E451" s="119">
        <v>0</v>
      </c>
      <c r="F451" s="112" t="str">
        <f t="shared" si="12"/>
        <v/>
      </c>
      <c r="G451" s="113">
        <f t="shared" si="13"/>
        <v>0</v>
      </c>
    </row>
    <row r="452" spans="1:11" s="97" customFormat="1" ht="20.25" hidden="1" customHeight="1" x14ac:dyDescent="0.15">
      <c r="A452" s="123">
        <v>2060208</v>
      </c>
      <c r="B452" s="124" t="s">
        <v>373</v>
      </c>
      <c r="C452" s="119">
        <v>0</v>
      </c>
      <c r="D452" s="119">
        <v>0</v>
      </c>
      <c r="E452" s="119">
        <v>0</v>
      </c>
      <c r="F452" s="112" t="str">
        <f t="shared" si="12"/>
        <v/>
      </c>
      <c r="G452" s="113">
        <f t="shared" si="13"/>
        <v>0</v>
      </c>
      <c r="K452" s="125"/>
    </row>
    <row r="453" spans="1:11" ht="20.25" hidden="1" customHeight="1" x14ac:dyDescent="0.15">
      <c r="A453" s="117">
        <v>2060299</v>
      </c>
      <c r="B453" s="118" t="s">
        <v>374</v>
      </c>
      <c r="C453" s="119">
        <v>0</v>
      </c>
      <c r="D453" s="119">
        <v>0</v>
      </c>
      <c r="E453" s="119">
        <v>0</v>
      </c>
      <c r="F453" s="112" t="str">
        <f t="shared" si="12"/>
        <v/>
      </c>
      <c r="G453" s="113">
        <f t="shared" si="13"/>
        <v>0</v>
      </c>
    </row>
    <row r="454" spans="1:11" ht="20.25" hidden="1" customHeight="1" x14ac:dyDescent="0.15">
      <c r="A454" s="114">
        <v>20603</v>
      </c>
      <c r="B454" s="114" t="s">
        <v>375</v>
      </c>
      <c r="C454" s="116">
        <f>SUM(C455:C459)</f>
        <v>0</v>
      </c>
      <c r="D454" s="116">
        <f>SUM(D455:D459)</f>
        <v>0</v>
      </c>
      <c r="E454" s="116">
        <f>SUM(E455:E459)</f>
        <v>0</v>
      </c>
      <c r="F454" s="112" t="str">
        <f t="shared" si="12"/>
        <v/>
      </c>
      <c r="G454" s="113">
        <f t="shared" si="13"/>
        <v>0</v>
      </c>
    </row>
    <row r="455" spans="1:11" ht="20.25" hidden="1" customHeight="1" x14ac:dyDescent="0.15">
      <c r="A455" s="117">
        <v>2060301</v>
      </c>
      <c r="B455" s="118" t="s">
        <v>367</v>
      </c>
      <c r="C455" s="119">
        <v>0</v>
      </c>
      <c r="D455" s="119">
        <v>0</v>
      </c>
      <c r="E455" s="119">
        <v>0</v>
      </c>
      <c r="F455" s="112" t="str">
        <f t="shared" si="12"/>
        <v/>
      </c>
      <c r="G455" s="113">
        <f t="shared" si="13"/>
        <v>0</v>
      </c>
    </row>
    <row r="456" spans="1:11" ht="20.25" hidden="1" customHeight="1" x14ac:dyDescent="0.15">
      <c r="A456" s="117">
        <v>2060302</v>
      </c>
      <c r="B456" s="118" t="s">
        <v>376</v>
      </c>
      <c r="C456" s="119">
        <v>0</v>
      </c>
      <c r="D456" s="119">
        <v>0</v>
      </c>
      <c r="E456" s="119">
        <v>0</v>
      </c>
      <c r="F456" s="112" t="str">
        <f t="shared" si="12"/>
        <v/>
      </c>
      <c r="G456" s="113">
        <f t="shared" si="13"/>
        <v>0</v>
      </c>
    </row>
    <row r="457" spans="1:11" ht="20.25" hidden="1" customHeight="1" x14ac:dyDescent="0.15">
      <c r="A457" s="117">
        <v>2060303</v>
      </c>
      <c r="B457" s="118" t="s">
        <v>377</v>
      </c>
      <c r="C457" s="119">
        <v>0</v>
      </c>
      <c r="D457" s="119">
        <v>0</v>
      </c>
      <c r="E457" s="119">
        <v>0</v>
      </c>
      <c r="F457" s="112" t="str">
        <f t="shared" ref="F457:F520" si="14">IFERROR(E457/C457*100,"")</f>
        <v/>
      </c>
      <c r="G457" s="113">
        <f t="shared" ref="G457:G520" si="15">E457-C457/2</f>
        <v>0</v>
      </c>
    </row>
    <row r="458" spans="1:11" ht="20.25" hidden="1" customHeight="1" x14ac:dyDescent="0.15">
      <c r="A458" s="117">
        <v>2060304</v>
      </c>
      <c r="B458" s="118" t="s">
        <v>378</v>
      </c>
      <c r="C458" s="119">
        <v>0</v>
      </c>
      <c r="D458" s="119">
        <v>0</v>
      </c>
      <c r="E458" s="119">
        <v>0</v>
      </c>
      <c r="F458" s="112" t="str">
        <f t="shared" si="14"/>
        <v/>
      </c>
      <c r="G458" s="113">
        <f t="shared" si="15"/>
        <v>0</v>
      </c>
    </row>
    <row r="459" spans="1:11" ht="20.25" hidden="1" customHeight="1" x14ac:dyDescent="0.15">
      <c r="A459" s="117">
        <v>2060399</v>
      </c>
      <c r="B459" s="118" t="s">
        <v>379</v>
      </c>
      <c r="C459" s="119">
        <v>0</v>
      </c>
      <c r="D459" s="119">
        <v>0</v>
      </c>
      <c r="E459" s="119">
        <v>0</v>
      </c>
      <c r="F459" s="112" t="str">
        <f t="shared" si="14"/>
        <v/>
      </c>
      <c r="G459" s="113">
        <f t="shared" si="15"/>
        <v>0</v>
      </c>
    </row>
    <row r="460" spans="1:11" ht="20.25" hidden="1" customHeight="1" x14ac:dyDescent="0.15">
      <c r="A460" s="114">
        <v>20604</v>
      </c>
      <c r="B460" s="114" t="s">
        <v>380</v>
      </c>
      <c r="C460" s="116">
        <f>SUM(C461:C464)</f>
        <v>0</v>
      </c>
      <c r="D460" s="116">
        <f>SUM(D461:D464)</f>
        <v>0</v>
      </c>
      <c r="E460" s="116">
        <f>SUM(E461:E464)</f>
        <v>0</v>
      </c>
      <c r="F460" s="112" t="str">
        <f t="shared" si="14"/>
        <v/>
      </c>
      <c r="G460" s="113">
        <f t="shared" si="15"/>
        <v>0</v>
      </c>
    </row>
    <row r="461" spans="1:11" ht="20.25" hidden="1" customHeight="1" x14ac:dyDescent="0.15">
      <c r="A461" s="117">
        <v>2060401</v>
      </c>
      <c r="B461" s="118" t="s">
        <v>367</v>
      </c>
      <c r="C461" s="119">
        <v>0</v>
      </c>
      <c r="D461" s="119">
        <v>0</v>
      </c>
      <c r="E461" s="119">
        <v>0</v>
      </c>
      <c r="F461" s="112" t="str">
        <f t="shared" si="14"/>
        <v/>
      </c>
      <c r="G461" s="113">
        <f t="shared" si="15"/>
        <v>0</v>
      </c>
    </row>
    <row r="462" spans="1:11" ht="20.25" hidden="1" customHeight="1" x14ac:dyDescent="0.15">
      <c r="A462" s="117">
        <v>2060404</v>
      </c>
      <c r="B462" s="118" t="s">
        <v>381</v>
      </c>
      <c r="C462" s="119">
        <v>0</v>
      </c>
      <c r="D462" s="119">
        <v>0</v>
      </c>
      <c r="E462" s="119">
        <v>0</v>
      </c>
      <c r="F462" s="112" t="str">
        <f t="shared" si="14"/>
        <v/>
      </c>
      <c r="G462" s="113">
        <f t="shared" si="15"/>
        <v>0</v>
      </c>
    </row>
    <row r="463" spans="1:11" s="97" customFormat="1" ht="20.25" hidden="1" customHeight="1" x14ac:dyDescent="0.15">
      <c r="A463" s="123">
        <v>2060405</v>
      </c>
      <c r="B463" s="124" t="s">
        <v>382</v>
      </c>
      <c r="C463" s="119">
        <v>0</v>
      </c>
      <c r="D463" s="119">
        <v>0</v>
      </c>
      <c r="E463" s="119">
        <v>0</v>
      </c>
      <c r="F463" s="112" t="str">
        <f t="shared" si="14"/>
        <v/>
      </c>
      <c r="G463" s="113">
        <f t="shared" si="15"/>
        <v>0</v>
      </c>
      <c r="K463" s="125"/>
    </row>
    <row r="464" spans="1:11" ht="20.25" hidden="1" customHeight="1" x14ac:dyDescent="0.15">
      <c r="A464" s="117">
        <v>2060499</v>
      </c>
      <c r="B464" s="118" t="s">
        <v>383</v>
      </c>
      <c r="C464" s="119">
        <v>0</v>
      </c>
      <c r="D464" s="119">
        <v>0</v>
      </c>
      <c r="E464" s="119">
        <v>0</v>
      </c>
      <c r="F464" s="112" t="str">
        <f t="shared" si="14"/>
        <v/>
      </c>
      <c r="G464" s="113">
        <f t="shared" si="15"/>
        <v>0</v>
      </c>
    </row>
    <row r="465" spans="1:7" ht="20.25" hidden="1" customHeight="1" x14ac:dyDescent="0.15">
      <c r="A465" s="114">
        <v>20605</v>
      </c>
      <c r="B465" s="114" t="s">
        <v>384</v>
      </c>
      <c r="C465" s="116">
        <f>SUM(C466:C469)</f>
        <v>0</v>
      </c>
      <c r="D465" s="116">
        <f>SUM(D466:D469)</f>
        <v>0</v>
      </c>
      <c r="E465" s="116">
        <f>SUM(E466:E469)</f>
        <v>0</v>
      </c>
      <c r="F465" s="112" t="str">
        <f t="shared" si="14"/>
        <v/>
      </c>
      <c r="G465" s="113">
        <f t="shared" si="15"/>
        <v>0</v>
      </c>
    </row>
    <row r="466" spans="1:7" ht="20.25" hidden="1" customHeight="1" x14ac:dyDescent="0.15">
      <c r="A466" s="117">
        <v>2060501</v>
      </c>
      <c r="B466" s="118" t="s">
        <v>367</v>
      </c>
      <c r="C466" s="119">
        <v>0</v>
      </c>
      <c r="D466" s="119">
        <v>0</v>
      </c>
      <c r="E466" s="119">
        <v>0</v>
      </c>
      <c r="F466" s="120" t="str">
        <f t="shared" si="14"/>
        <v/>
      </c>
      <c r="G466" s="121">
        <f t="shared" si="15"/>
        <v>0</v>
      </c>
    </row>
    <row r="467" spans="1:7" ht="20.25" hidden="1" customHeight="1" x14ac:dyDescent="0.15">
      <c r="A467" s="117">
        <v>2060502</v>
      </c>
      <c r="B467" s="118" t="s">
        <v>385</v>
      </c>
      <c r="C467" s="119">
        <v>0</v>
      </c>
      <c r="D467" s="119">
        <v>0</v>
      </c>
      <c r="E467" s="119">
        <v>0</v>
      </c>
      <c r="F467" s="112" t="str">
        <f t="shared" si="14"/>
        <v/>
      </c>
      <c r="G467" s="113">
        <f t="shared" si="15"/>
        <v>0</v>
      </c>
    </row>
    <row r="468" spans="1:7" ht="20.25" hidden="1" customHeight="1" x14ac:dyDescent="0.15">
      <c r="A468" s="117">
        <v>2060503</v>
      </c>
      <c r="B468" s="118" t="s">
        <v>386</v>
      </c>
      <c r="C468" s="119">
        <v>0</v>
      </c>
      <c r="D468" s="119">
        <v>0</v>
      </c>
      <c r="E468" s="119">
        <v>0</v>
      </c>
      <c r="F468" s="112" t="str">
        <f t="shared" si="14"/>
        <v/>
      </c>
      <c r="G468" s="113">
        <f t="shared" si="15"/>
        <v>0</v>
      </c>
    </row>
    <row r="469" spans="1:7" ht="20.25" hidden="1" customHeight="1" x14ac:dyDescent="0.15">
      <c r="A469" s="117">
        <v>2060599</v>
      </c>
      <c r="B469" s="118" t="s">
        <v>387</v>
      </c>
      <c r="C469" s="119">
        <v>0</v>
      </c>
      <c r="D469" s="119">
        <v>0</v>
      </c>
      <c r="E469" s="119">
        <v>0</v>
      </c>
      <c r="F469" s="112" t="str">
        <f t="shared" si="14"/>
        <v/>
      </c>
      <c r="G469" s="113">
        <f t="shared" si="15"/>
        <v>0</v>
      </c>
    </row>
    <row r="470" spans="1:7" ht="20.25" hidden="1" customHeight="1" x14ac:dyDescent="0.15">
      <c r="A470" s="114">
        <v>20606</v>
      </c>
      <c r="B470" s="114" t="s">
        <v>388</v>
      </c>
      <c r="C470" s="116">
        <f>SUM(C471:C474)</f>
        <v>0</v>
      </c>
      <c r="D470" s="116">
        <f>SUM(D471:D474)</f>
        <v>0</v>
      </c>
      <c r="E470" s="116">
        <f>SUM(E471:E474)</f>
        <v>0</v>
      </c>
      <c r="F470" s="112" t="str">
        <f t="shared" si="14"/>
        <v/>
      </c>
      <c r="G470" s="113">
        <f t="shared" si="15"/>
        <v>0</v>
      </c>
    </row>
    <row r="471" spans="1:7" ht="20.25" hidden="1" customHeight="1" x14ac:dyDescent="0.15">
      <c r="A471" s="117">
        <v>2060601</v>
      </c>
      <c r="B471" s="118" t="s">
        <v>389</v>
      </c>
      <c r="C471" s="119">
        <v>0</v>
      </c>
      <c r="D471" s="119">
        <v>0</v>
      </c>
      <c r="E471" s="119">
        <v>0</v>
      </c>
      <c r="F471" s="112" t="str">
        <f t="shared" si="14"/>
        <v/>
      </c>
      <c r="G471" s="113">
        <f t="shared" si="15"/>
        <v>0</v>
      </c>
    </row>
    <row r="472" spans="1:7" ht="20.25" hidden="1" customHeight="1" x14ac:dyDescent="0.15">
      <c r="A472" s="117">
        <v>2060602</v>
      </c>
      <c r="B472" s="118" t="s">
        <v>390</v>
      </c>
      <c r="C472" s="119">
        <v>0</v>
      </c>
      <c r="D472" s="119">
        <v>0</v>
      </c>
      <c r="E472" s="119">
        <v>0</v>
      </c>
      <c r="F472" s="112" t="str">
        <f t="shared" si="14"/>
        <v/>
      </c>
      <c r="G472" s="113">
        <f t="shared" si="15"/>
        <v>0</v>
      </c>
    </row>
    <row r="473" spans="1:7" ht="20.25" hidden="1" customHeight="1" x14ac:dyDescent="0.15">
      <c r="A473" s="117">
        <v>2060603</v>
      </c>
      <c r="B473" s="118" t="s">
        <v>391</v>
      </c>
      <c r="C473" s="119">
        <v>0</v>
      </c>
      <c r="D473" s="119">
        <v>0</v>
      </c>
      <c r="E473" s="119">
        <v>0</v>
      </c>
      <c r="F473" s="112" t="str">
        <f t="shared" si="14"/>
        <v/>
      </c>
      <c r="G473" s="113">
        <f t="shared" si="15"/>
        <v>0</v>
      </c>
    </row>
    <row r="474" spans="1:7" ht="20.25" hidden="1" customHeight="1" x14ac:dyDescent="0.15">
      <c r="A474" s="117">
        <v>2060699</v>
      </c>
      <c r="B474" s="118" t="s">
        <v>392</v>
      </c>
      <c r="C474" s="119">
        <v>0</v>
      </c>
      <c r="D474" s="119">
        <v>0</v>
      </c>
      <c r="E474" s="119">
        <v>0</v>
      </c>
      <c r="F474" s="112" t="str">
        <f t="shared" si="14"/>
        <v/>
      </c>
      <c r="G474" s="113">
        <f t="shared" si="15"/>
        <v>0</v>
      </c>
    </row>
    <row r="475" spans="1:7" ht="20.25" hidden="1" customHeight="1" x14ac:dyDescent="0.15">
      <c r="A475" s="114">
        <v>20607</v>
      </c>
      <c r="B475" s="114" t="s">
        <v>393</v>
      </c>
      <c r="C475" s="116">
        <f>SUM(C476:C481)</f>
        <v>0</v>
      </c>
      <c r="D475" s="116">
        <f>SUM(D476:D481)</f>
        <v>0</v>
      </c>
      <c r="E475" s="116">
        <f>SUM(E476:E481)</f>
        <v>0</v>
      </c>
      <c r="F475" s="112" t="str">
        <f t="shared" si="14"/>
        <v/>
      </c>
      <c r="G475" s="113">
        <f t="shared" si="15"/>
        <v>0</v>
      </c>
    </row>
    <row r="476" spans="1:7" ht="20.25" hidden="1" customHeight="1" x14ac:dyDescent="0.15">
      <c r="A476" s="117">
        <v>2060701</v>
      </c>
      <c r="B476" s="118" t="s">
        <v>367</v>
      </c>
      <c r="C476" s="119">
        <v>0</v>
      </c>
      <c r="D476" s="119">
        <v>0</v>
      </c>
      <c r="E476" s="119">
        <v>0</v>
      </c>
      <c r="F476" s="112" t="str">
        <f t="shared" si="14"/>
        <v/>
      </c>
      <c r="G476" s="113">
        <f t="shared" si="15"/>
        <v>0</v>
      </c>
    </row>
    <row r="477" spans="1:7" ht="20.25" hidden="1" customHeight="1" x14ac:dyDescent="0.15">
      <c r="A477" s="117">
        <v>2060702</v>
      </c>
      <c r="B477" s="118" t="s">
        <v>394</v>
      </c>
      <c r="C477" s="119">
        <v>0</v>
      </c>
      <c r="D477" s="119">
        <v>0</v>
      </c>
      <c r="E477" s="119">
        <v>0</v>
      </c>
      <c r="F477" s="112" t="str">
        <f t="shared" si="14"/>
        <v/>
      </c>
      <c r="G477" s="113">
        <f t="shared" si="15"/>
        <v>0</v>
      </c>
    </row>
    <row r="478" spans="1:7" ht="20.25" hidden="1" customHeight="1" x14ac:dyDescent="0.15">
      <c r="A478" s="117">
        <v>2060703</v>
      </c>
      <c r="B478" s="118" t="s">
        <v>395</v>
      </c>
      <c r="C478" s="119">
        <v>0</v>
      </c>
      <c r="D478" s="119">
        <v>0</v>
      </c>
      <c r="E478" s="119">
        <v>0</v>
      </c>
      <c r="F478" s="112" t="str">
        <f t="shared" si="14"/>
        <v/>
      </c>
      <c r="G478" s="113">
        <f t="shared" si="15"/>
        <v>0</v>
      </c>
    </row>
    <row r="479" spans="1:7" ht="20.25" hidden="1" customHeight="1" x14ac:dyDescent="0.15">
      <c r="A479" s="117">
        <v>2060704</v>
      </c>
      <c r="B479" s="118" t="s">
        <v>396</v>
      </c>
      <c r="C479" s="119">
        <v>0</v>
      </c>
      <c r="D479" s="119">
        <v>0</v>
      </c>
      <c r="E479" s="119">
        <v>0</v>
      </c>
      <c r="F479" s="112" t="str">
        <f t="shared" si="14"/>
        <v/>
      </c>
      <c r="G479" s="113">
        <f t="shared" si="15"/>
        <v>0</v>
      </c>
    </row>
    <row r="480" spans="1:7" ht="20.25" hidden="1" customHeight="1" x14ac:dyDescent="0.15">
      <c r="A480" s="117">
        <v>2060705</v>
      </c>
      <c r="B480" s="118" t="s">
        <v>397</v>
      </c>
      <c r="C480" s="119">
        <v>0</v>
      </c>
      <c r="D480" s="119">
        <v>0</v>
      </c>
      <c r="E480" s="119">
        <v>0</v>
      </c>
      <c r="F480" s="112" t="str">
        <f t="shared" si="14"/>
        <v/>
      </c>
      <c r="G480" s="113">
        <f t="shared" si="15"/>
        <v>0</v>
      </c>
    </row>
    <row r="481" spans="1:7" ht="20.25" hidden="1" customHeight="1" x14ac:dyDescent="0.15">
      <c r="A481" s="117">
        <v>2060799</v>
      </c>
      <c r="B481" s="118" t="s">
        <v>398</v>
      </c>
      <c r="C481" s="119">
        <v>0</v>
      </c>
      <c r="D481" s="119">
        <v>0</v>
      </c>
      <c r="E481" s="119">
        <v>0</v>
      </c>
      <c r="F481" s="112" t="str">
        <f t="shared" si="14"/>
        <v/>
      </c>
      <c r="G481" s="113">
        <f t="shared" si="15"/>
        <v>0</v>
      </c>
    </row>
    <row r="482" spans="1:7" ht="20.25" hidden="1" customHeight="1" x14ac:dyDescent="0.15">
      <c r="A482" s="114">
        <v>20608</v>
      </c>
      <c r="B482" s="114" t="s">
        <v>399</v>
      </c>
      <c r="C482" s="116">
        <f>SUM(C483:C485)</f>
        <v>0</v>
      </c>
      <c r="D482" s="116">
        <f>SUM(D483:D485)</f>
        <v>0</v>
      </c>
      <c r="E482" s="116">
        <f>SUM(E483:E485)</f>
        <v>0</v>
      </c>
      <c r="F482" s="112" t="str">
        <f t="shared" si="14"/>
        <v/>
      </c>
      <c r="G482" s="113">
        <f t="shared" si="15"/>
        <v>0</v>
      </c>
    </row>
    <row r="483" spans="1:7" ht="20.25" hidden="1" customHeight="1" x14ac:dyDescent="0.15">
      <c r="A483" s="117">
        <v>2060801</v>
      </c>
      <c r="B483" s="118" t="s">
        <v>400</v>
      </c>
      <c r="C483" s="119">
        <v>0</v>
      </c>
      <c r="D483" s="119">
        <v>0</v>
      </c>
      <c r="E483" s="119">
        <v>0</v>
      </c>
      <c r="F483" s="112" t="str">
        <f t="shared" si="14"/>
        <v/>
      </c>
      <c r="G483" s="113">
        <f t="shared" si="15"/>
        <v>0</v>
      </c>
    </row>
    <row r="484" spans="1:7" ht="20.25" hidden="1" customHeight="1" x14ac:dyDescent="0.15">
      <c r="A484" s="117">
        <v>2060802</v>
      </c>
      <c r="B484" s="118" t="s">
        <v>401</v>
      </c>
      <c r="C484" s="119">
        <v>0</v>
      </c>
      <c r="D484" s="119">
        <v>0</v>
      </c>
      <c r="E484" s="119">
        <v>0</v>
      </c>
      <c r="F484" s="112" t="str">
        <f t="shared" si="14"/>
        <v/>
      </c>
      <c r="G484" s="113">
        <f t="shared" si="15"/>
        <v>0</v>
      </c>
    </row>
    <row r="485" spans="1:7" ht="20.25" hidden="1" customHeight="1" x14ac:dyDescent="0.15">
      <c r="A485" s="117">
        <v>2060899</v>
      </c>
      <c r="B485" s="118" t="s">
        <v>402</v>
      </c>
      <c r="C485" s="119">
        <v>0</v>
      </c>
      <c r="D485" s="119">
        <v>0</v>
      </c>
      <c r="E485" s="119">
        <v>0</v>
      </c>
      <c r="F485" s="112" t="str">
        <f t="shared" si="14"/>
        <v/>
      </c>
      <c r="G485" s="113">
        <f t="shared" si="15"/>
        <v>0</v>
      </c>
    </row>
    <row r="486" spans="1:7" ht="20.25" hidden="1" customHeight="1" x14ac:dyDescent="0.15">
      <c r="A486" s="114">
        <v>20609</v>
      </c>
      <c r="B486" s="114" t="s">
        <v>403</v>
      </c>
      <c r="C486" s="116">
        <f>SUM(C487:C489)</f>
        <v>0</v>
      </c>
      <c r="D486" s="116">
        <f>SUM(D487:D489)</f>
        <v>0</v>
      </c>
      <c r="E486" s="116">
        <f>SUM(E487:E489)</f>
        <v>0</v>
      </c>
      <c r="F486" s="112" t="str">
        <f t="shared" si="14"/>
        <v/>
      </c>
      <c r="G486" s="113">
        <f t="shared" si="15"/>
        <v>0</v>
      </c>
    </row>
    <row r="487" spans="1:7" ht="20.25" hidden="1" customHeight="1" x14ac:dyDescent="0.15">
      <c r="A487" s="117">
        <v>2060901</v>
      </c>
      <c r="B487" s="118" t="s">
        <v>404</v>
      </c>
      <c r="C487" s="119">
        <v>0</v>
      </c>
      <c r="D487" s="119">
        <v>0</v>
      </c>
      <c r="E487" s="119">
        <v>0</v>
      </c>
      <c r="F487" s="112" t="str">
        <f t="shared" si="14"/>
        <v/>
      </c>
      <c r="G487" s="113">
        <f t="shared" si="15"/>
        <v>0</v>
      </c>
    </row>
    <row r="488" spans="1:7" ht="20.25" hidden="1" customHeight="1" x14ac:dyDescent="0.15">
      <c r="A488" s="117">
        <v>2060902</v>
      </c>
      <c r="B488" s="118" t="s">
        <v>405</v>
      </c>
      <c r="C488" s="119">
        <v>0</v>
      </c>
      <c r="D488" s="119">
        <v>0</v>
      </c>
      <c r="E488" s="119">
        <v>0</v>
      </c>
      <c r="F488" s="112" t="str">
        <f t="shared" si="14"/>
        <v/>
      </c>
      <c r="G488" s="113">
        <f t="shared" si="15"/>
        <v>0</v>
      </c>
    </row>
    <row r="489" spans="1:7" ht="20.25" hidden="1" customHeight="1" x14ac:dyDescent="0.15">
      <c r="A489" s="117">
        <v>2060999</v>
      </c>
      <c r="B489" s="118" t="s">
        <v>406</v>
      </c>
      <c r="C489" s="119">
        <v>0</v>
      </c>
      <c r="D489" s="119">
        <v>0</v>
      </c>
      <c r="E489" s="119">
        <v>0</v>
      </c>
      <c r="F489" s="112" t="str">
        <f t="shared" si="14"/>
        <v/>
      </c>
      <c r="G489" s="113">
        <f t="shared" si="15"/>
        <v>0</v>
      </c>
    </row>
    <row r="490" spans="1:7" ht="20.25" customHeight="1" x14ac:dyDescent="0.15">
      <c r="A490" s="114">
        <v>20699</v>
      </c>
      <c r="B490" s="114" t="s">
        <v>407</v>
      </c>
      <c r="C490" s="116">
        <f>SUM(C491:C494)</f>
        <v>121</v>
      </c>
      <c r="D490" s="116">
        <f>SUM(D491:D494)</f>
        <v>21</v>
      </c>
      <c r="E490" s="116">
        <f>SUM(E491:E494)</f>
        <v>0</v>
      </c>
      <c r="F490" s="112">
        <f t="shared" si="14"/>
        <v>0</v>
      </c>
      <c r="G490" s="113">
        <f t="shared" si="15"/>
        <v>-60.5</v>
      </c>
    </row>
    <row r="491" spans="1:7" ht="20.25" hidden="1" customHeight="1" x14ac:dyDescent="0.15">
      <c r="A491" s="117">
        <v>2069901</v>
      </c>
      <c r="B491" s="118" t="s">
        <v>408</v>
      </c>
      <c r="C491" s="119">
        <v>0</v>
      </c>
      <c r="D491" s="119">
        <v>0</v>
      </c>
      <c r="E491" s="119">
        <v>0</v>
      </c>
      <c r="F491" s="112" t="str">
        <f t="shared" si="14"/>
        <v/>
      </c>
      <c r="G491" s="113">
        <f t="shared" si="15"/>
        <v>0</v>
      </c>
    </row>
    <row r="492" spans="1:7" ht="20.25" hidden="1" customHeight="1" x14ac:dyDescent="0.15">
      <c r="A492" s="117">
        <v>2069902</v>
      </c>
      <c r="B492" s="118" t="s">
        <v>409</v>
      </c>
      <c r="C492" s="119">
        <v>0</v>
      </c>
      <c r="D492" s="119">
        <v>0</v>
      </c>
      <c r="E492" s="119">
        <v>0</v>
      </c>
      <c r="F492" s="112" t="str">
        <f t="shared" si="14"/>
        <v/>
      </c>
      <c r="G492" s="113">
        <f t="shared" si="15"/>
        <v>0</v>
      </c>
    </row>
    <row r="493" spans="1:7" ht="20.25" hidden="1" customHeight="1" x14ac:dyDescent="0.15">
      <c r="A493" s="117">
        <v>2069903</v>
      </c>
      <c r="B493" s="118" t="s">
        <v>410</v>
      </c>
      <c r="C493" s="119">
        <v>0</v>
      </c>
      <c r="D493" s="119">
        <v>0</v>
      </c>
      <c r="E493" s="119">
        <v>0</v>
      </c>
      <c r="F493" s="112" t="str">
        <f t="shared" si="14"/>
        <v/>
      </c>
      <c r="G493" s="113">
        <f t="shared" si="15"/>
        <v>0</v>
      </c>
    </row>
    <row r="494" spans="1:7" ht="20.25" customHeight="1" x14ac:dyDescent="0.15">
      <c r="A494" s="117">
        <v>2069999</v>
      </c>
      <c r="B494" s="118" t="s">
        <v>411</v>
      </c>
      <c r="C494" s="119">
        <v>121</v>
      </c>
      <c r="D494" s="119">
        <v>21</v>
      </c>
      <c r="E494" s="119">
        <v>0</v>
      </c>
      <c r="F494" s="120">
        <f t="shared" si="14"/>
        <v>0</v>
      </c>
      <c r="G494" s="121">
        <f t="shared" si="15"/>
        <v>-60.5</v>
      </c>
    </row>
    <row r="495" spans="1:7" ht="20.25" customHeight="1" x14ac:dyDescent="0.15">
      <c r="A495" s="114">
        <v>207</v>
      </c>
      <c r="B495" s="114" t="s">
        <v>412</v>
      </c>
      <c r="C495" s="116">
        <f>C496+C512+C520+C531+C540+C548</f>
        <v>30</v>
      </c>
      <c r="D495" s="116">
        <f>D496+D512+D520+D531+D540+D548</f>
        <v>32</v>
      </c>
      <c r="E495" s="116">
        <f>E496+E512+E520+E531+E540+E548</f>
        <v>28.11</v>
      </c>
      <c r="F495" s="112">
        <f t="shared" si="14"/>
        <v>93.699999999999989</v>
      </c>
      <c r="G495" s="113">
        <f t="shared" si="15"/>
        <v>13.11</v>
      </c>
    </row>
    <row r="496" spans="1:7" ht="20.25" customHeight="1" x14ac:dyDescent="0.15">
      <c r="A496" s="114">
        <v>20701</v>
      </c>
      <c r="B496" s="114" t="s">
        <v>413</v>
      </c>
      <c r="C496" s="116">
        <f>SUM(C497:C511)</f>
        <v>0</v>
      </c>
      <c r="D496" s="116">
        <f>SUM(D497:D511)</f>
        <v>2</v>
      </c>
      <c r="E496" s="116">
        <f>SUM(E497:E511)</f>
        <v>1.2</v>
      </c>
      <c r="F496" s="112" t="str">
        <f t="shared" si="14"/>
        <v/>
      </c>
      <c r="G496" s="113">
        <f t="shared" si="15"/>
        <v>1.2</v>
      </c>
    </row>
    <row r="497" spans="1:7" ht="20.25" hidden="1" customHeight="1" x14ac:dyDescent="0.15">
      <c r="A497" s="117">
        <v>2070101</v>
      </c>
      <c r="B497" s="118" t="s">
        <v>86</v>
      </c>
      <c r="C497" s="119">
        <v>0</v>
      </c>
      <c r="D497" s="119">
        <v>0</v>
      </c>
      <c r="E497" s="119">
        <v>0</v>
      </c>
      <c r="F497" s="120" t="str">
        <f t="shared" si="14"/>
        <v/>
      </c>
      <c r="G497" s="121">
        <f t="shared" si="15"/>
        <v>0</v>
      </c>
    </row>
    <row r="498" spans="1:7" ht="20.25" hidden="1" customHeight="1" x14ac:dyDescent="0.15">
      <c r="A498" s="117">
        <v>2070102</v>
      </c>
      <c r="B498" s="118" t="s">
        <v>87</v>
      </c>
      <c r="C498" s="119">
        <v>0</v>
      </c>
      <c r="D498" s="119">
        <v>0</v>
      </c>
      <c r="E498" s="119">
        <v>0</v>
      </c>
      <c r="F498" s="120" t="str">
        <f t="shared" si="14"/>
        <v/>
      </c>
      <c r="G498" s="121">
        <f t="shared" si="15"/>
        <v>0</v>
      </c>
    </row>
    <row r="499" spans="1:7" ht="20.25" hidden="1" customHeight="1" x14ac:dyDescent="0.15">
      <c r="A499" s="117">
        <v>2070103</v>
      </c>
      <c r="B499" s="118" t="s">
        <v>88</v>
      </c>
      <c r="C499" s="119">
        <v>0</v>
      </c>
      <c r="D499" s="119">
        <v>0</v>
      </c>
      <c r="E499" s="119">
        <v>0</v>
      </c>
      <c r="F499" s="120" t="str">
        <f t="shared" si="14"/>
        <v/>
      </c>
      <c r="G499" s="121">
        <f t="shared" si="15"/>
        <v>0</v>
      </c>
    </row>
    <row r="500" spans="1:7" ht="20.25" hidden="1" customHeight="1" x14ac:dyDescent="0.15">
      <c r="A500" s="117">
        <v>2070104</v>
      </c>
      <c r="B500" s="118" t="s">
        <v>414</v>
      </c>
      <c r="C500" s="119">
        <v>0</v>
      </c>
      <c r="D500" s="119">
        <v>0</v>
      </c>
      <c r="E500" s="119">
        <v>0</v>
      </c>
      <c r="F500" s="120" t="str">
        <f t="shared" si="14"/>
        <v/>
      </c>
      <c r="G500" s="121">
        <f t="shared" si="15"/>
        <v>0</v>
      </c>
    </row>
    <row r="501" spans="1:7" ht="20.25" hidden="1" customHeight="1" x14ac:dyDescent="0.15">
      <c r="A501" s="117">
        <v>2070105</v>
      </c>
      <c r="B501" s="118" t="s">
        <v>415</v>
      </c>
      <c r="C501" s="119">
        <v>0</v>
      </c>
      <c r="D501" s="119">
        <v>0</v>
      </c>
      <c r="E501" s="119">
        <v>0</v>
      </c>
      <c r="F501" s="120" t="str">
        <f t="shared" si="14"/>
        <v/>
      </c>
      <c r="G501" s="121">
        <f t="shared" si="15"/>
        <v>0</v>
      </c>
    </row>
    <row r="502" spans="1:7" ht="20.25" hidden="1" customHeight="1" x14ac:dyDescent="0.15">
      <c r="A502" s="117">
        <v>2070106</v>
      </c>
      <c r="B502" s="118" t="s">
        <v>416</v>
      </c>
      <c r="C502" s="119">
        <v>0</v>
      </c>
      <c r="D502" s="119">
        <v>0</v>
      </c>
      <c r="E502" s="119">
        <v>0</v>
      </c>
      <c r="F502" s="120" t="str">
        <f t="shared" si="14"/>
        <v/>
      </c>
      <c r="G502" s="121">
        <f t="shared" si="15"/>
        <v>0</v>
      </c>
    </row>
    <row r="503" spans="1:7" ht="20.25" hidden="1" customHeight="1" x14ac:dyDescent="0.15">
      <c r="A503" s="117">
        <v>2070107</v>
      </c>
      <c r="B503" s="118" t="s">
        <v>417</v>
      </c>
      <c r="C503" s="119">
        <v>0</v>
      </c>
      <c r="D503" s="119">
        <v>0</v>
      </c>
      <c r="E503" s="119">
        <v>0</v>
      </c>
      <c r="F503" s="120" t="str">
        <f t="shared" si="14"/>
        <v/>
      </c>
      <c r="G503" s="121">
        <f t="shared" si="15"/>
        <v>0</v>
      </c>
    </row>
    <row r="504" spans="1:7" ht="20.25" hidden="1" customHeight="1" x14ac:dyDescent="0.15">
      <c r="A504" s="117">
        <v>2070108</v>
      </c>
      <c r="B504" s="118" t="s">
        <v>418</v>
      </c>
      <c r="C504" s="119">
        <v>0</v>
      </c>
      <c r="D504" s="119">
        <v>0</v>
      </c>
      <c r="E504" s="119">
        <v>0</v>
      </c>
      <c r="F504" s="120" t="str">
        <f t="shared" si="14"/>
        <v/>
      </c>
      <c r="G504" s="121">
        <f t="shared" si="15"/>
        <v>0</v>
      </c>
    </row>
    <row r="505" spans="1:7" ht="20.25" customHeight="1" x14ac:dyDescent="0.15">
      <c r="A505" s="117">
        <v>2070109</v>
      </c>
      <c r="B505" s="118" t="s">
        <v>419</v>
      </c>
      <c r="C505" s="119">
        <v>0</v>
      </c>
      <c r="D505" s="119">
        <v>2</v>
      </c>
      <c r="E505" s="119">
        <v>1.2</v>
      </c>
      <c r="F505" s="120" t="str">
        <f t="shared" si="14"/>
        <v/>
      </c>
      <c r="G505" s="121">
        <f t="shared" si="15"/>
        <v>1.2</v>
      </c>
    </row>
    <row r="506" spans="1:7" ht="20.25" hidden="1" customHeight="1" x14ac:dyDescent="0.15">
      <c r="A506" s="117">
        <v>2070110</v>
      </c>
      <c r="B506" s="118" t="s">
        <v>420</v>
      </c>
      <c r="C506" s="119">
        <v>0</v>
      </c>
      <c r="D506" s="119">
        <v>0</v>
      </c>
      <c r="E506" s="119">
        <v>0</v>
      </c>
      <c r="F506" s="120" t="str">
        <f t="shared" si="14"/>
        <v/>
      </c>
      <c r="G506" s="121">
        <f t="shared" si="15"/>
        <v>0</v>
      </c>
    </row>
    <row r="507" spans="1:7" ht="20.25" hidden="1" customHeight="1" x14ac:dyDescent="0.15">
      <c r="A507" s="117">
        <v>2070111</v>
      </c>
      <c r="B507" s="118" t="s">
        <v>421</v>
      </c>
      <c r="C507" s="119">
        <v>0</v>
      </c>
      <c r="D507" s="119">
        <v>0</v>
      </c>
      <c r="E507" s="119">
        <v>0</v>
      </c>
      <c r="F507" s="120" t="str">
        <f t="shared" si="14"/>
        <v/>
      </c>
      <c r="G507" s="121">
        <f t="shared" si="15"/>
        <v>0</v>
      </c>
    </row>
    <row r="508" spans="1:7" ht="20.25" hidden="1" customHeight="1" x14ac:dyDescent="0.15">
      <c r="A508" s="117">
        <v>2070112</v>
      </c>
      <c r="B508" s="118" t="s">
        <v>422</v>
      </c>
      <c r="C508" s="119">
        <v>0</v>
      </c>
      <c r="D508" s="119">
        <v>0</v>
      </c>
      <c r="E508" s="119">
        <v>0</v>
      </c>
      <c r="F508" s="120" t="str">
        <f t="shared" si="14"/>
        <v/>
      </c>
      <c r="G508" s="121">
        <f t="shared" si="15"/>
        <v>0</v>
      </c>
    </row>
    <row r="509" spans="1:7" ht="20.25" hidden="1" customHeight="1" x14ac:dyDescent="0.15">
      <c r="A509" s="117">
        <v>2070113</v>
      </c>
      <c r="B509" s="118" t="s">
        <v>423</v>
      </c>
      <c r="C509" s="119">
        <v>0</v>
      </c>
      <c r="D509" s="119">
        <v>0</v>
      </c>
      <c r="E509" s="119">
        <v>0</v>
      </c>
      <c r="F509" s="120" t="str">
        <f t="shared" si="14"/>
        <v/>
      </c>
      <c r="G509" s="121">
        <f t="shared" si="15"/>
        <v>0</v>
      </c>
    </row>
    <row r="510" spans="1:7" ht="20.25" hidden="1" customHeight="1" x14ac:dyDescent="0.15">
      <c r="A510" s="117">
        <v>2070114</v>
      </c>
      <c r="B510" s="118" t="s">
        <v>424</v>
      </c>
      <c r="C510" s="119">
        <v>0</v>
      </c>
      <c r="D510" s="119">
        <v>0</v>
      </c>
      <c r="E510" s="119">
        <v>0</v>
      </c>
      <c r="F510" s="120" t="str">
        <f t="shared" si="14"/>
        <v/>
      </c>
      <c r="G510" s="121">
        <f t="shared" si="15"/>
        <v>0</v>
      </c>
    </row>
    <row r="511" spans="1:7" ht="20.25" hidden="1" customHeight="1" x14ac:dyDescent="0.15">
      <c r="A511" s="117">
        <v>2070199</v>
      </c>
      <c r="B511" s="118" t="s">
        <v>425</v>
      </c>
      <c r="C511" s="119">
        <v>0</v>
      </c>
      <c r="D511" s="119">
        <v>0</v>
      </c>
      <c r="E511" s="119">
        <v>0</v>
      </c>
      <c r="F511" s="120" t="str">
        <f t="shared" si="14"/>
        <v/>
      </c>
      <c r="G511" s="121">
        <f t="shared" si="15"/>
        <v>0</v>
      </c>
    </row>
    <row r="512" spans="1:7" ht="20.25" hidden="1" customHeight="1" x14ac:dyDescent="0.15">
      <c r="A512" s="114">
        <v>20702</v>
      </c>
      <c r="B512" s="114" t="s">
        <v>426</v>
      </c>
      <c r="C512" s="116">
        <f>SUM(C513:C519)</f>
        <v>0</v>
      </c>
      <c r="D512" s="116">
        <f>SUM(D513:D519)</f>
        <v>0</v>
      </c>
      <c r="E512" s="116">
        <f>SUM(E513:E519)</f>
        <v>0</v>
      </c>
      <c r="F512" s="112" t="str">
        <f t="shared" si="14"/>
        <v/>
      </c>
      <c r="G512" s="113">
        <f t="shared" si="15"/>
        <v>0</v>
      </c>
    </row>
    <row r="513" spans="1:7" ht="20.25" hidden="1" customHeight="1" x14ac:dyDescent="0.15">
      <c r="A513" s="117">
        <v>2070201</v>
      </c>
      <c r="B513" s="118" t="s">
        <v>86</v>
      </c>
      <c r="C513" s="119">
        <v>0</v>
      </c>
      <c r="D513" s="119">
        <v>0</v>
      </c>
      <c r="E513" s="119">
        <v>0</v>
      </c>
      <c r="F513" s="120" t="str">
        <f t="shared" si="14"/>
        <v/>
      </c>
      <c r="G513" s="121">
        <f t="shared" si="15"/>
        <v>0</v>
      </c>
    </row>
    <row r="514" spans="1:7" ht="20.25" hidden="1" customHeight="1" x14ac:dyDescent="0.15">
      <c r="A514" s="117">
        <v>2070202</v>
      </c>
      <c r="B514" s="118" t="s">
        <v>87</v>
      </c>
      <c r="C514" s="119">
        <v>0</v>
      </c>
      <c r="D514" s="119">
        <v>0</v>
      </c>
      <c r="E514" s="119">
        <v>0</v>
      </c>
      <c r="F514" s="120" t="str">
        <f t="shared" si="14"/>
        <v/>
      </c>
      <c r="G514" s="121">
        <f t="shared" si="15"/>
        <v>0</v>
      </c>
    </row>
    <row r="515" spans="1:7" ht="20.25" hidden="1" customHeight="1" x14ac:dyDescent="0.15">
      <c r="A515" s="117">
        <v>2070203</v>
      </c>
      <c r="B515" s="118" t="s">
        <v>88</v>
      </c>
      <c r="C515" s="119">
        <v>0</v>
      </c>
      <c r="D515" s="119">
        <v>0</v>
      </c>
      <c r="E515" s="119">
        <v>0</v>
      </c>
      <c r="F515" s="120" t="str">
        <f t="shared" si="14"/>
        <v/>
      </c>
      <c r="G515" s="121">
        <f t="shared" si="15"/>
        <v>0</v>
      </c>
    </row>
    <row r="516" spans="1:7" ht="20.25" hidden="1" customHeight="1" x14ac:dyDescent="0.15">
      <c r="A516" s="117">
        <v>2070204</v>
      </c>
      <c r="B516" s="118" t="s">
        <v>427</v>
      </c>
      <c r="C516" s="119">
        <v>0</v>
      </c>
      <c r="D516" s="119">
        <v>0</v>
      </c>
      <c r="E516" s="119">
        <v>0</v>
      </c>
      <c r="F516" s="120" t="str">
        <f t="shared" si="14"/>
        <v/>
      </c>
      <c r="G516" s="121">
        <f t="shared" si="15"/>
        <v>0</v>
      </c>
    </row>
    <row r="517" spans="1:7" ht="20.25" hidden="1" customHeight="1" x14ac:dyDescent="0.15">
      <c r="A517" s="117">
        <v>2070205</v>
      </c>
      <c r="B517" s="118" t="s">
        <v>428</v>
      </c>
      <c r="C517" s="119">
        <v>0</v>
      </c>
      <c r="D517" s="119">
        <v>0</v>
      </c>
      <c r="E517" s="119">
        <v>0</v>
      </c>
      <c r="F517" s="120" t="str">
        <f t="shared" si="14"/>
        <v/>
      </c>
      <c r="G517" s="121">
        <f t="shared" si="15"/>
        <v>0</v>
      </c>
    </row>
    <row r="518" spans="1:7" ht="20.25" hidden="1" customHeight="1" x14ac:dyDescent="0.15">
      <c r="A518" s="117">
        <v>2070206</v>
      </c>
      <c r="B518" s="118" t="s">
        <v>429</v>
      </c>
      <c r="C518" s="119">
        <v>0</v>
      </c>
      <c r="D518" s="119">
        <v>0</v>
      </c>
      <c r="E518" s="119">
        <v>0</v>
      </c>
      <c r="F518" s="112" t="str">
        <f t="shared" si="14"/>
        <v/>
      </c>
      <c r="G518" s="113">
        <f t="shared" si="15"/>
        <v>0</v>
      </c>
    </row>
    <row r="519" spans="1:7" ht="20.25" hidden="1" customHeight="1" x14ac:dyDescent="0.15">
      <c r="A519" s="117">
        <v>2070299</v>
      </c>
      <c r="B519" s="118" t="s">
        <v>430</v>
      </c>
      <c r="C519" s="119">
        <v>0</v>
      </c>
      <c r="D519" s="119">
        <v>0</v>
      </c>
      <c r="E519" s="119">
        <v>0</v>
      </c>
      <c r="F519" s="112" t="str">
        <f t="shared" si="14"/>
        <v/>
      </c>
      <c r="G519" s="113">
        <f t="shared" si="15"/>
        <v>0</v>
      </c>
    </row>
    <row r="520" spans="1:7" ht="20.25" hidden="1" customHeight="1" x14ac:dyDescent="0.15">
      <c r="A520" s="114">
        <v>20703</v>
      </c>
      <c r="B520" s="114" t="s">
        <v>431</v>
      </c>
      <c r="C520" s="116">
        <f>SUM(C521:C530)</f>
        <v>0</v>
      </c>
      <c r="D520" s="116">
        <f>SUM(D521:D530)</f>
        <v>0</v>
      </c>
      <c r="E520" s="116">
        <f>SUM(E521:E530)</f>
        <v>0</v>
      </c>
      <c r="F520" s="112" t="str">
        <f t="shared" si="14"/>
        <v/>
      </c>
      <c r="G520" s="113">
        <f t="shared" si="15"/>
        <v>0</v>
      </c>
    </row>
    <row r="521" spans="1:7" ht="20.25" hidden="1" customHeight="1" x14ac:dyDescent="0.15">
      <c r="A521" s="117">
        <v>2070301</v>
      </c>
      <c r="B521" s="118" t="s">
        <v>86</v>
      </c>
      <c r="C521" s="119">
        <v>0</v>
      </c>
      <c r="D521" s="119">
        <v>0</v>
      </c>
      <c r="E521" s="119">
        <v>0</v>
      </c>
      <c r="F521" s="120" t="str">
        <f t="shared" ref="F521:F584" si="16">IFERROR(E521/C521*100,"")</f>
        <v/>
      </c>
      <c r="G521" s="121">
        <f t="shared" ref="G521:G584" si="17">E521-C521/2</f>
        <v>0</v>
      </c>
    </row>
    <row r="522" spans="1:7" ht="20.25" hidden="1" customHeight="1" x14ac:dyDescent="0.15">
      <c r="A522" s="117">
        <v>2070302</v>
      </c>
      <c r="B522" s="118" t="s">
        <v>87</v>
      </c>
      <c r="C522" s="119">
        <v>0</v>
      </c>
      <c r="D522" s="119">
        <v>0</v>
      </c>
      <c r="E522" s="119">
        <v>0</v>
      </c>
      <c r="F522" s="120" t="str">
        <f t="shared" si="16"/>
        <v/>
      </c>
      <c r="G522" s="121">
        <f t="shared" si="17"/>
        <v>0</v>
      </c>
    </row>
    <row r="523" spans="1:7" ht="20.25" hidden="1" customHeight="1" x14ac:dyDescent="0.15">
      <c r="A523" s="117">
        <v>2070303</v>
      </c>
      <c r="B523" s="118" t="s">
        <v>88</v>
      </c>
      <c r="C523" s="119">
        <v>0</v>
      </c>
      <c r="D523" s="119">
        <v>0</v>
      </c>
      <c r="E523" s="119">
        <v>0</v>
      </c>
      <c r="F523" s="120" t="str">
        <f t="shared" si="16"/>
        <v/>
      </c>
      <c r="G523" s="121">
        <f t="shared" si="17"/>
        <v>0</v>
      </c>
    </row>
    <row r="524" spans="1:7" ht="20.25" hidden="1" customHeight="1" x14ac:dyDescent="0.15">
      <c r="A524" s="117">
        <v>2070304</v>
      </c>
      <c r="B524" s="118" t="s">
        <v>432</v>
      </c>
      <c r="C524" s="119">
        <v>0</v>
      </c>
      <c r="D524" s="119">
        <v>0</v>
      </c>
      <c r="E524" s="119">
        <v>0</v>
      </c>
      <c r="F524" s="120" t="str">
        <f t="shared" si="16"/>
        <v/>
      </c>
      <c r="G524" s="121">
        <f t="shared" si="17"/>
        <v>0</v>
      </c>
    </row>
    <row r="525" spans="1:7" ht="20.25" hidden="1" customHeight="1" x14ac:dyDescent="0.15">
      <c r="A525" s="117">
        <v>2070305</v>
      </c>
      <c r="B525" s="118" t="s">
        <v>433</v>
      </c>
      <c r="C525" s="119">
        <v>0</v>
      </c>
      <c r="D525" s="119">
        <v>0</v>
      </c>
      <c r="E525" s="119">
        <v>0</v>
      </c>
      <c r="F525" s="120" t="str">
        <f t="shared" si="16"/>
        <v/>
      </c>
      <c r="G525" s="121">
        <f t="shared" si="17"/>
        <v>0</v>
      </c>
    </row>
    <row r="526" spans="1:7" ht="20.25" hidden="1" customHeight="1" x14ac:dyDescent="0.15">
      <c r="A526" s="117">
        <v>2070306</v>
      </c>
      <c r="B526" s="118" t="s">
        <v>434</v>
      </c>
      <c r="C526" s="119">
        <v>0</v>
      </c>
      <c r="D526" s="119">
        <v>0</v>
      </c>
      <c r="E526" s="119">
        <v>0</v>
      </c>
      <c r="F526" s="120" t="str">
        <f t="shared" si="16"/>
        <v/>
      </c>
      <c r="G526" s="121">
        <f t="shared" si="17"/>
        <v>0</v>
      </c>
    </row>
    <row r="527" spans="1:7" ht="20.25" hidden="1" customHeight="1" x14ac:dyDescent="0.15">
      <c r="A527" s="117">
        <v>2070307</v>
      </c>
      <c r="B527" s="118" t="s">
        <v>435</v>
      </c>
      <c r="C527" s="119">
        <v>0</v>
      </c>
      <c r="D527" s="119">
        <v>0</v>
      </c>
      <c r="E527" s="119">
        <v>0</v>
      </c>
      <c r="F527" s="120" t="str">
        <f t="shared" si="16"/>
        <v/>
      </c>
      <c r="G527" s="121">
        <f t="shared" si="17"/>
        <v>0</v>
      </c>
    </row>
    <row r="528" spans="1:7" ht="20.25" hidden="1" customHeight="1" x14ac:dyDescent="0.15">
      <c r="A528" s="117">
        <v>2070308</v>
      </c>
      <c r="B528" s="118" t="s">
        <v>436</v>
      </c>
      <c r="C528" s="119">
        <v>0</v>
      </c>
      <c r="D528" s="119">
        <v>0</v>
      </c>
      <c r="E528" s="119">
        <v>0</v>
      </c>
      <c r="F528" s="120" t="str">
        <f t="shared" si="16"/>
        <v/>
      </c>
      <c r="G528" s="121">
        <f t="shared" si="17"/>
        <v>0</v>
      </c>
    </row>
    <row r="529" spans="1:7" ht="20.25" hidden="1" customHeight="1" x14ac:dyDescent="0.15">
      <c r="A529" s="117">
        <v>2070309</v>
      </c>
      <c r="B529" s="118" t="s">
        <v>437</v>
      </c>
      <c r="C529" s="119">
        <v>0</v>
      </c>
      <c r="D529" s="119">
        <v>0</v>
      </c>
      <c r="E529" s="119">
        <v>0</v>
      </c>
      <c r="F529" s="112" t="str">
        <f t="shared" si="16"/>
        <v/>
      </c>
      <c r="G529" s="113">
        <f t="shared" si="17"/>
        <v>0</v>
      </c>
    </row>
    <row r="530" spans="1:7" ht="20.25" hidden="1" customHeight="1" x14ac:dyDescent="0.15">
      <c r="A530" s="117">
        <v>2070399</v>
      </c>
      <c r="B530" s="118" t="s">
        <v>438</v>
      </c>
      <c r="C530" s="119">
        <v>0</v>
      </c>
      <c r="D530" s="119">
        <v>0</v>
      </c>
      <c r="E530" s="119">
        <v>0</v>
      </c>
      <c r="F530" s="112" t="str">
        <f t="shared" si="16"/>
        <v/>
      </c>
      <c r="G530" s="113">
        <f t="shared" si="17"/>
        <v>0</v>
      </c>
    </row>
    <row r="531" spans="1:7" ht="20.25" hidden="1" customHeight="1" x14ac:dyDescent="0.15">
      <c r="A531" s="114">
        <v>20706</v>
      </c>
      <c r="B531" s="114" t="s">
        <v>439</v>
      </c>
      <c r="C531" s="116">
        <f>SUM(C532:C539)</f>
        <v>0</v>
      </c>
      <c r="D531" s="116">
        <f>SUM(D532:D539)</f>
        <v>0</v>
      </c>
      <c r="E531" s="116">
        <f>SUM(E532:E539)</f>
        <v>0</v>
      </c>
      <c r="F531" s="112" t="str">
        <f t="shared" si="16"/>
        <v/>
      </c>
      <c r="G531" s="113">
        <f t="shared" si="17"/>
        <v>0</v>
      </c>
    </row>
    <row r="532" spans="1:7" ht="20.25" hidden="1" customHeight="1" x14ac:dyDescent="0.15">
      <c r="A532" s="117">
        <v>2070601</v>
      </c>
      <c r="B532" s="118" t="s">
        <v>86</v>
      </c>
      <c r="C532" s="119">
        <v>0</v>
      </c>
      <c r="D532" s="119">
        <v>0</v>
      </c>
      <c r="E532" s="119">
        <v>0</v>
      </c>
      <c r="F532" s="112" t="str">
        <f t="shared" si="16"/>
        <v/>
      </c>
      <c r="G532" s="113">
        <f t="shared" si="17"/>
        <v>0</v>
      </c>
    </row>
    <row r="533" spans="1:7" ht="20.25" hidden="1" customHeight="1" x14ac:dyDescent="0.15">
      <c r="A533" s="117">
        <v>2070602</v>
      </c>
      <c r="B533" s="118" t="s">
        <v>87</v>
      </c>
      <c r="C533" s="119">
        <v>0</v>
      </c>
      <c r="D533" s="119">
        <v>0</v>
      </c>
      <c r="E533" s="119">
        <v>0</v>
      </c>
      <c r="F533" s="112" t="str">
        <f t="shared" si="16"/>
        <v/>
      </c>
      <c r="G533" s="113">
        <f t="shared" si="17"/>
        <v>0</v>
      </c>
    </row>
    <row r="534" spans="1:7" ht="20.25" hidden="1" customHeight="1" x14ac:dyDescent="0.15">
      <c r="A534" s="117">
        <v>2070603</v>
      </c>
      <c r="B534" s="118" t="s">
        <v>88</v>
      </c>
      <c r="C534" s="119">
        <v>0</v>
      </c>
      <c r="D534" s="119">
        <v>0</v>
      </c>
      <c r="E534" s="119">
        <v>0</v>
      </c>
      <c r="F534" s="112" t="str">
        <f t="shared" si="16"/>
        <v/>
      </c>
      <c r="G534" s="113">
        <f t="shared" si="17"/>
        <v>0</v>
      </c>
    </row>
    <row r="535" spans="1:7" ht="20.25" hidden="1" customHeight="1" x14ac:dyDescent="0.15">
      <c r="A535" s="117">
        <v>2070604</v>
      </c>
      <c r="B535" s="118" t="s">
        <v>440</v>
      </c>
      <c r="C535" s="119">
        <v>0</v>
      </c>
      <c r="D535" s="119">
        <v>0</v>
      </c>
      <c r="E535" s="119">
        <v>0</v>
      </c>
      <c r="F535" s="120" t="str">
        <f t="shared" si="16"/>
        <v/>
      </c>
      <c r="G535" s="121">
        <f t="shared" si="17"/>
        <v>0</v>
      </c>
    </row>
    <row r="536" spans="1:7" ht="20.25" hidden="1" customHeight="1" x14ac:dyDescent="0.15">
      <c r="A536" s="117">
        <v>2070605</v>
      </c>
      <c r="B536" s="118" t="s">
        <v>441</v>
      </c>
      <c r="C536" s="119">
        <v>0</v>
      </c>
      <c r="D536" s="119">
        <v>0</v>
      </c>
      <c r="E536" s="119">
        <v>0</v>
      </c>
      <c r="F536" s="120" t="str">
        <f t="shared" si="16"/>
        <v/>
      </c>
      <c r="G536" s="121">
        <f t="shared" si="17"/>
        <v>0</v>
      </c>
    </row>
    <row r="537" spans="1:7" ht="20.25" hidden="1" customHeight="1" x14ac:dyDescent="0.15">
      <c r="A537" s="117">
        <v>2070606</v>
      </c>
      <c r="B537" s="118" t="s">
        <v>442</v>
      </c>
      <c r="C537" s="119">
        <v>0</v>
      </c>
      <c r="D537" s="119">
        <v>0</v>
      </c>
      <c r="E537" s="119">
        <v>0</v>
      </c>
      <c r="F537" s="120" t="str">
        <f t="shared" si="16"/>
        <v/>
      </c>
      <c r="G537" s="121">
        <f t="shared" si="17"/>
        <v>0</v>
      </c>
    </row>
    <row r="538" spans="1:7" ht="20.25" hidden="1" customHeight="1" x14ac:dyDescent="0.15">
      <c r="A538" s="117">
        <v>2070607</v>
      </c>
      <c r="B538" s="118" t="s">
        <v>443</v>
      </c>
      <c r="C538" s="119">
        <v>0</v>
      </c>
      <c r="D538" s="119">
        <v>0</v>
      </c>
      <c r="E538" s="119">
        <v>0</v>
      </c>
      <c r="F538" s="120" t="str">
        <f t="shared" si="16"/>
        <v/>
      </c>
      <c r="G538" s="121">
        <f t="shared" si="17"/>
        <v>0</v>
      </c>
    </row>
    <row r="539" spans="1:7" ht="20.25" hidden="1" customHeight="1" x14ac:dyDescent="0.15">
      <c r="A539" s="117">
        <v>2070699</v>
      </c>
      <c r="B539" s="118" t="s">
        <v>444</v>
      </c>
      <c r="C539" s="119">
        <v>0</v>
      </c>
      <c r="D539" s="119">
        <v>0</v>
      </c>
      <c r="E539" s="119">
        <v>0</v>
      </c>
      <c r="F539" s="120" t="str">
        <f t="shared" si="16"/>
        <v/>
      </c>
      <c r="G539" s="121">
        <f t="shared" si="17"/>
        <v>0</v>
      </c>
    </row>
    <row r="540" spans="1:7" ht="20.25" hidden="1" customHeight="1" x14ac:dyDescent="0.15">
      <c r="A540" s="114">
        <v>20708</v>
      </c>
      <c r="B540" s="114" t="s">
        <v>445</v>
      </c>
      <c r="C540" s="116">
        <f>SUM(C541:C547)</f>
        <v>0</v>
      </c>
      <c r="D540" s="116">
        <f>SUM(D541:D547)</f>
        <v>0</v>
      </c>
      <c r="E540" s="116">
        <f>SUM(E541:E547)</f>
        <v>0</v>
      </c>
      <c r="F540" s="112" t="str">
        <f t="shared" si="16"/>
        <v/>
      </c>
      <c r="G540" s="113">
        <f t="shared" si="17"/>
        <v>0</v>
      </c>
    </row>
    <row r="541" spans="1:7" ht="20.25" hidden="1" customHeight="1" x14ac:dyDescent="0.15">
      <c r="A541" s="117">
        <v>2070801</v>
      </c>
      <c r="B541" s="118" t="s">
        <v>86</v>
      </c>
      <c r="C541" s="119">
        <v>0</v>
      </c>
      <c r="D541" s="119">
        <v>0</v>
      </c>
      <c r="E541" s="119">
        <v>0</v>
      </c>
      <c r="F541" s="112" t="str">
        <f t="shared" si="16"/>
        <v/>
      </c>
      <c r="G541" s="113">
        <f t="shared" si="17"/>
        <v>0</v>
      </c>
    </row>
    <row r="542" spans="1:7" ht="20.25" hidden="1" customHeight="1" x14ac:dyDescent="0.15">
      <c r="A542" s="117">
        <v>2070802</v>
      </c>
      <c r="B542" s="118" t="s">
        <v>87</v>
      </c>
      <c r="C542" s="119">
        <v>0</v>
      </c>
      <c r="D542" s="119">
        <v>0</v>
      </c>
      <c r="E542" s="119">
        <v>0</v>
      </c>
      <c r="F542" s="112" t="str">
        <f t="shared" si="16"/>
        <v/>
      </c>
      <c r="G542" s="113">
        <f t="shared" si="17"/>
        <v>0</v>
      </c>
    </row>
    <row r="543" spans="1:7" ht="20.25" hidden="1" customHeight="1" x14ac:dyDescent="0.15">
      <c r="A543" s="117">
        <v>2070803</v>
      </c>
      <c r="B543" s="118" t="s">
        <v>88</v>
      </c>
      <c r="C543" s="119">
        <v>0</v>
      </c>
      <c r="D543" s="119">
        <v>0</v>
      </c>
      <c r="E543" s="119">
        <v>0</v>
      </c>
      <c r="F543" s="112" t="str">
        <f t="shared" si="16"/>
        <v/>
      </c>
      <c r="G543" s="113">
        <f t="shared" si="17"/>
        <v>0</v>
      </c>
    </row>
    <row r="544" spans="1:7" ht="20.25" hidden="1" customHeight="1" x14ac:dyDescent="0.15">
      <c r="A544" s="117">
        <v>2070806</v>
      </c>
      <c r="B544" s="118" t="s">
        <v>446</v>
      </c>
      <c r="C544" s="119">
        <v>0</v>
      </c>
      <c r="D544" s="119">
        <v>0</v>
      </c>
      <c r="E544" s="119">
        <v>0</v>
      </c>
      <c r="F544" s="112" t="str">
        <f t="shared" si="16"/>
        <v/>
      </c>
      <c r="G544" s="113">
        <f t="shared" si="17"/>
        <v>0</v>
      </c>
    </row>
    <row r="545" spans="1:11" s="97" customFormat="1" ht="20.25" hidden="1" customHeight="1" x14ac:dyDescent="0.15">
      <c r="A545" s="123">
        <v>2070807</v>
      </c>
      <c r="B545" s="124" t="s">
        <v>447</v>
      </c>
      <c r="C545" s="119">
        <v>0</v>
      </c>
      <c r="D545" s="119">
        <v>0</v>
      </c>
      <c r="E545" s="119">
        <v>0</v>
      </c>
      <c r="F545" s="112" t="str">
        <f t="shared" si="16"/>
        <v/>
      </c>
      <c r="G545" s="113">
        <f t="shared" si="17"/>
        <v>0</v>
      </c>
      <c r="K545" s="125"/>
    </row>
    <row r="546" spans="1:11" ht="20.25" hidden="1" customHeight="1" x14ac:dyDescent="0.15">
      <c r="A546" s="117">
        <v>2070808</v>
      </c>
      <c r="B546" s="118" t="s">
        <v>448</v>
      </c>
      <c r="C546" s="119">
        <v>0</v>
      </c>
      <c r="D546" s="119">
        <v>0</v>
      </c>
      <c r="E546" s="119">
        <v>0</v>
      </c>
      <c r="F546" s="120" t="str">
        <f t="shared" si="16"/>
        <v/>
      </c>
      <c r="G546" s="121">
        <f t="shared" si="17"/>
        <v>0</v>
      </c>
    </row>
    <row r="547" spans="1:11" ht="20.25" hidden="1" customHeight="1" x14ac:dyDescent="0.15">
      <c r="A547" s="117">
        <v>2070899</v>
      </c>
      <c r="B547" s="118" t="s">
        <v>449</v>
      </c>
      <c r="C547" s="119">
        <v>0</v>
      </c>
      <c r="D547" s="119">
        <v>0</v>
      </c>
      <c r="E547" s="119">
        <v>0</v>
      </c>
      <c r="F547" s="120" t="str">
        <f t="shared" si="16"/>
        <v/>
      </c>
      <c r="G547" s="121">
        <f t="shared" si="17"/>
        <v>0</v>
      </c>
    </row>
    <row r="548" spans="1:11" ht="20.25" customHeight="1" x14ac:dyDescent="0.15">
      <c r="A548" s="114">
        <v>20799</v>
      </c>
      <c r="B548" s="114" t="s">
        <v>450</v>
      </c>
      <c r="C548" s="116">
        <f>SUM(C549:C551)</f>
        <v>30</v>
      </c>
      <c r="D548" s="116">
        <f>SUM(D549:D551)</f>
        <v>30</v>
      </c>
      <c r="E548" s="116">
        <f>SUM(E549:E551)</f>
        <v>26.91</v>
      </c>
      <c r="F548" s="112">
        <f t="shared" si="16"/>
        <v>89.7</v>
      </c>
      <c r="G548" s="113">
        <f t="shared" si="17"/>
        <v>11.91</v>
      </c>
    </row>
    <row r="549" spans="1:11" ht="20.25" hidden="1" customHeight="1" x14ac:dyDescent="0.15">
      <c r="A549" s="117">
        <v>2079902</v>
      </c>
      <c r="B549" s="118" t="s">
        <v>451</v>
      </c>
      <c r="C549" s="119">
        <v>0</v>
      </c>
      <c r="D549" s="119">
        <v>0</v>
      </c>
      <c r="E549" s="119">
        <v>0</v>
      </c>
      <c r="F549" s="120" t="str">
        <f t="shared" si="16"/>
        <v/>
      </c>
      <c r="G549" s="121">
        <f t="shared" si="17"/>
        <v>0</v>
      </c>
    </row>
    <row r="550" spans="1:11" ht="20.25" hidden="1" customHeight="1" x14ac:dyDescent="0.15">
      <c r="A550" s="117">
        <v>2079903</v>
      </c>
      <c r="B550" s="118" t="s">
        <v>452</v>
      </c>
      <c r="C550" s="119">
        <v>0</v>
      </c>
      <c r="D550" s="119">
        <v>0</v>
      </c>
      <c r="E550" s="119">
        <v>0</v>
      </c>
      <c r="F550" s="120" t="str">
        <f t="shared" si="16"/>
        <v/>
      </c>
      <c r="G550" s="121">
        <f t="shared" si="17"/>
        <v>0</v>
      </c>
    </row>
    <row r="551" spans="1:11" ht="24" customHeight="1" x14ac:dyDescent="0.15">
      <c r="A551" s="117">
        <v>2079999</v>
      </c>
      <c r="B551" s="118" t="s">
        <v>453</v>
      </c>
      <c r="C551" s="119">
        <v>30</v>
      </c>
      <c r="D551" s="119">
        <v>30</v>
      </c>
      <c r="E551" s="119">
        <v>26.91</v>
      </c>
      <c r="F551" s="120">
        <f t="shared" si="16"/>
        <v>89.7</v>
      </c>
      <c r="G551" s="121">
        <f t="shared" si="17"/>
        <v>11.91</v>
      </c>
    </row>
    <row r="552" spans="1:11" ht="20.25" customHeight="1" x14ac:dyDescent="0.15">
      <c r="A552" s="114">
        <v>208</v>
      </c>
      <c r="B552" s="114" t="s">
        <v>454</v>
      </c>
      <c r="C552" s="116">
        <f>C553+C572+C582+C601+C605+C615+C623+C630+C638+C647+C652+C655+C658+C661+C664+C667+C671+C675+C683+C686+C580</f>
        <v>3005</v>
      </c>
      <c r="D552" s="116">
        <f>D553+D572+D582+D601+D605+D615+D623+D630+D638+D647+D652+D655+D658+D661+D664+D667+D671+D675+D683+D686+D580</f>
        <v>2923</v>
      </c>
      <c r="E552" s="116">
        <f>E553+E572+E582+E601+E605+E615+E623+E630+E638+E647+E652+E655+E658+E661+E664+E667+E671+E675+E683+E686+E580</f>
        <v>2637.1600000000003</v>
      </c>
      <c r="F552" s="112">
        <f t="shared" si="16"/>
        <v>87.759068219633946</v>
      </c>
      <c r="G552" s="113">
        <f t="shared" si="17"/>
        <v>1134.6600000000003</v>
      </c>
    </row>
    <row r="553" spans="1:11" ht="20.25" customHeight="1" x14ac:dyDescent="0.15">
      <c r="A553" s="114">
        <v>20801</v>
      </c>
      <c r="B553" s="114" t="s">
        <v>455</v>
      </c>
      <c r="C553" s="116">
        <f>SUM(C554:C571)</f>
        <v>48</v>
      </c>
      <c r="D553" s="116">
        <f>SUM(D554:D571)</f>
        <v>48</v>
      </c>
      <c r="E553" s="116">
        <f>SUM(E554:E571)</f>
        <v>27.5</v>
      </c>
      <c r="F553" s="112">
        <f t="shared" si="16"/>
        <v>57.291666666666664</v>
      </c>
      <c r="G553" s="113">
        <f t="shared" si="17"/>
        <v>3.5</v>
      </c>
    </row>
    <row r="554" spans="1:11" ht="20.25" hidden="1" customHeight="1" x14ac:dyDescent="0.15">
      <c r="A554" s="117">
        <v>2080101</v>
      </c>
      <c r="B554" s="118" t="s">
        <v>86</v>
      </c>
      <c r="C554" s="119">
        <v>0</v>
      </c>
      <c r="D554" s="119">
        <v>0</v>
      </c>
      <c r="E554" s="119">
        <v>0</v>
      </c>
      <c r="F554" s="120" t="str">
        <f t="shared" si="16"/>
        <v/>
      </c>
      <c r="G554" s="121">
        <f t="shared" si="17"/>
        <v>0</v>
      </c>
    </row>
    <row r="555" spans="1:11" ht="20.25" hidden="1" customHeight="1" x14ac:dyDescent="0.15">
      <c r="A555" s="117">
        <v>2080102</v>
      </c>
      <c r="B555" s="118" t="s">
        <v>87</v>
      </c>
      <c r="C555" s="119">
        <v>0</v>
      </c>
      <c r="D555" s="119">
        <v>0</v>
      </c>
      <c r="E555" s="119">
        <v>0</v>
      </c>
      <c r="F555" s="120" t="str">
        <f t="shared" si="16"/>
        <v/>
      </c>
      <c r="G555" s="121">
        <f t="shared" si="17"/>
        <v>0</v>
      </c>
    </row>
    <row r="556" spans="1:11" ht="20.25" hidden="1" customHeight="1" x14ac:dyDescent="0.15">
      <c r="A556" s="117">
        <v>2080103</v>
      </c>
      <c r="B556" s="118" t="s">
        <v>88</v>
      </c>
      <c r="C556" s="119">
        <v>0</v>
      </c>
      <c r="D556" s="119">
        <v>0</v>
      </c>
      <c r="E556" s="119">
        <v>0</v>
      </c>
      <c r="F556" s="120" t="str">
        <f t="shared" si="16"/>
        <v/>
      </c>
      <c r="G556" s="121">
        <f t="shared" si="17"/>
        <v>0</v>
      </c>
    </row>
    <row r="557" spans="1:11" ht="20.25" hidden="1" customHeight="1" x14ac:dyDescent="0.15">
      <c r="A557" s="117">
        <v>2080104</v>
      </c>
      <c r="B557" s="118" t="s">
        <v>456</v>
      </c>
      <c r="C557" s="119">
        <v>0</v>
      </c>
      <c r="D557" s="119">
        <v>0</v>
      </c>
      <c r="E557" s="119">
        <v>0</v>
      </c>
      <c r="F557" s="120" t="str">
        <f t="shared" si="16"/>
        <v/>
      </c>
      <c r="G557" s="121">
        <f t="shared" si="17"/>
        <v>0</v>
      </c>
    </row>
    <row r="558" spans="1:11" ht="20.25" hidden="1" customHeight="1" x14ac:dyDescent="0.15">
      <c r="A558" s="117">
        <v>2080105</v>
      </c>
      <c r="B558" s="118" t="s">
        <v>457</v>
      </c>
      <c r="C558" s="119">
        <v>0</v>
      </c>
      <c r="D558" s="119">
        <v>0</v>
      </c>
      <c r="E558" s="119">
        <v>0</v>
      </c>
      <c r="F558" s="120" t="str">
        <f t="shared" si="16"/>
        <v/>
      </c>
      <c r="G558" s="121">
        <f t="shared" si="17"/>
        <v>0</v>
      </c>
    </row>
    <row r="559" spans="1:11" ht="20.25" customHeight="1" x14ac:dyDescent="0.15">
      <c r="A559" s="117">
        <v>2080106</v>
      </c>
      <c r="B559" s="118" t="s">
        <v>458</v>
      </c>
      <c r="C559" s="119">
        <v>43</v>
      </c>
      <c r="D559" s="119">
        <v>43</v>
      </c>
      <c r="E559" s="119">
        <v>27.3</v>
      </c>
      <c r="F559" s="120">
        <f t="shared" si="16"/>
        <v>63.488372093023258</v>
      </c>
      <c r="G559" s="121">
        <f t="shared" si="17"/>
        <v>5.8000000000000007</v>
      </c>
    </row>
    <row r="560" spans="1:11" ht="20.25" hidden="1" customHeight="1" x14ac:dyDescent="0.15">
      <c r="A560" s="117">
        <v>2080107</v>
      </c>
      <c r="B560" s="118" t="s">
        <v>459</v>
      </c>
      <c r="C560" s="119">
        <v>0</v>
      </c>
      <c r="D560" s="119">
        <v>0</v>
      </c>
      <c r="E560" s="119"/>
      <c r="F560" s="120" t="str">
        <f t="shared" si="16"/>
        <v/>
      </c>
      <c r="G560" s="121">
        <f t="shared" si="17"/>
        <v>0</v>
      </c>
    </row>
    <row r="561" spans="1:7" ht="20.25" hidden="1" customHeight="1" x14ac:dyDescent="0.15">
      <c r="A561" s="117">
        <v>2080108</v>
      </c>
      <c r="B561" s="118" t="s">
        <v>127</v>
      </c>
      <c r="C561" s="119">
        <v>0</v>
      </c>
      <c r="D561" s="119">
        <v>0</v>
      </c>
      <c r="E561" s="119"/>
      <c r="F561" s="120" t="str">
        <f t="shared" si="16"/>
        <v/>
      </c>
      <c r="G561" s="121">
        <f t="shared" si="17"/>
        <v>0</v>
      </c>
    </row>
    <row r="562" spans="1:7" ht="20.25" hidden="1" customHeight="1" x14ac:dyDescent="0.15">
      <c r="A562" s="117">
        <v>2080109</v>
      </c>
      <c r="B562" s="118" t="s">
        <v>460</v>
      </c>
      <c r="C562" s="119">
        <v>0</v>
      </c>
      <c r="D562" s="119">
        <v>0</v>
      </c>
      <c r="E562" s="119"/>
      <c r="F562" s="120" t="str">
        <f t="shared" si="16"/>
        <v/>
      </c>
      <c r="G562" s="121">
        <f t="shared" si="17"/>
        <v>0</v>
      </c>
    </row>
    <row r="563" spans="1:7" ht="20.25" hidden="1" customHeight="1" x14ac:dyDescent="0.15">
      <c r="A563" s="117">
        <v>2080110</v>
      </c>
      <c r="B563" s="118" t="s">
        <v>461</v>
      </c>
      <c r="C563" s="119">
        <v>0</v>
      </c>
      <c r="D563" s="119">
        <v>0</v>
      </c>
      <c r="E563" s="119"/>
      <c r="F563" s="120" t="str">
        <f t="shared" si="16"/>
        <v/>
      </c>
      <c r="G563" s="121">
        <f t="shared" si="17"/>
        <v>0</v>
      </c>
    </row>
    <row r="564" spans="1:7" ht="20.25" hidden="1" customHeight="1" x14ac:dyDescent="0.15">
      <c r="A564" s="117">
        <v>2080111</v>
      </c>
      <c r="B564" s="118" t="s">
        <v>462</v>
      </c>
      <c r="C564" s="119">
        <v>0</v>
      </c>
      <c r="D564" s="119">
        <v>0</v>
      </c>
      <c r="E564" s="119"/>
      <c r="F564" s="120" t="str">
        <f t="shared" si="16"/>
        <v/>
      </c>
      <c r="G564" s="121">
        <f t="shared" si="17"/>
        <v>0</v>
      </c>
    </row>
    <row r="565" spans="1:7" ht="19.5" hidden="1" customHeight="1" x14ac:dyDescent="0.15">
      <c r="A565" s="117">
        <v>2080112</v>
      </c>
      <c r="B565" s="118" t="s">
        <v>463</v>
      </c>
      <c r="C565" s="119">
        <v>0</v>
      </c>
      <c r="D565" s="119">
        <v>0</v>
      </c>
      <c r="E565" s="119"/>
      <c r="F565" s="120" t="str">
        <f t="shared" si="16"/>
        <v/>
      </c>
      <c r="G565" s="121">
        <f t="shared" si="17"/>
        <v>0</v>
      </c>
    </row>
    <row r="566" spans="1:7" ht="19.5" hidden="1" customHeight="1" x14ac:dyDescent="0.15">
      <c r="A566" s="117">
        <v>2080113</v>
      </c>
      <c r="B566" s="118" t="s">
        <v>464</v>
      </c>
      <c r="C566" s="119">
        <v>0</v>
      </c>
      <c r="D566" s="119">
        <v>0</v>
      </c>
      <c r="E566" s="119"/>
      <c r="F566" s="120" t="str">
        <f t="shared" si="16"/>
        <v/>
      </c>
      <c r="G566" s="121">
        <f t="shared" si="17"/>
        <v>0</v>
      </c>
    </row>
    <row r="567" spans="1:7" ht="19.5" hidden="1" customHeight="1" x14ac:dyDescent="0.15">
      <c r="A567" s="117">
        <v>2080114</v>
      </c>
      <c r="B567" s="118" t="s">
        <v>465</v>
      </c>
      <c r="C567" s="119">
        <v>0</v>
      </c>
      <c r="D567" s="119">
        <v>0</v>
      </c>
      <c r="E567" s="119"/>
      <c r="F567" s="120" t="str">
        <f t="shared" si="16"/>
        <v/>
      </c>
      <c r="G567" s="121">
        <f t="shared" si="17"/>
        <v>0</v>
      </c>
    </row>
    <row r="568" spans="1:7" ht="19.5" hidden="1" customHeight="1" x14ac:dyDescent="0.15">
      <c r="A568" s="117">
        <v>2080115</v>
      </c>
      <c r="B568" s="118" t="s">
        <v>466</v>
      </c>
      <c r="C568" s="119">
        <v>0</v>
      </c>
      <c r="D568" s="119">
        <v>0</v>
      </c>
      <c r="E568" s="119"/>
      <c r="F568" s="120" t="str">
        <f t="shared" si="16"/>
        <v/>
      </c>
      <c r="G568" s="121">
        <f t="shared" si="17"/>
        <v>0</v>
      </c>
    </row>
    <row r="569" spans="1:7" ht="19.5" hidden="1" customHeight="1" x14ac:dyDescent="0.15">
      <c r="A569" s="117">
        <v>2080116</v>
      </c>
      <c r="B569" s="118" t="s">
        <v>467</v>
      </c>
      <c r="C569" s="119">
        <v>0</v>
      </c>
      <c r="D569" s="119">
        <v>0</v>
      </c>
      <c r="E569" s="119"/>
      <c r="F569" s="120" t="str">
        <f t="shared" si="16"/>
        <v/>
      </c>
      <c r="G569" s="121">
        <f t="shared" si="17"/>
        <v>0</v>
      </c>
    </row>
    <row r="570" spans="1:7" ht="19.5" hidden="1" customHeight="1" x14ac:dyDescent="0.15">
      <c r="A570" s="117">
        <v>2080150</v>
      </c>
      <c r="B570" s="118" t="s">
        <v>95</v>
      </c>
      <c r="C570" s="119">
        <v>0</v>
      </c>
      <c r="D570" s="119">
        <v>0</v>
      </c>
      <c r="E570" s="119"/>
      <c r="F570" s="120" t="str">
        <f t="shared" si="16"/>
        <v/>
      </c>
      <c r="G570" s="121">
        <f t="shared" si="17"/>
        <v>0</v>
      </c>
    </row>
    <row r="571" spans="1:7" ht="33.75" customHeight="1" x14ac:dyDescent="0.15">
      <c r="A571" s="117">
        <v>2080199</v>
      </c>
      <c r="B571" s="118" t="s">
        <v>468</v>
      </c>
      <c r="C571" s="119">
        <v>5</v>
      </c>
      <c r="D571" s="119">
        <v>5</v>
      </c>
      <c r="E571" s="119">
        <v>0.2</v>
      </c>
      <c r="F571" s="120">
        <f t="shared" si="16"/>
        <v>4</v>
      </c>
      <c r="G571" s="121">
        <f t="shared" si="17"/>
        <v>-2.2999999999999998</v>
      </c>
    </row>
    <row r="572" spans="1:7" ht="20.25" customHeight="1" x14ac:dyDescent="0.15">
      <c r="A572" s="114">
        <v>20802</v>
      </c>
      <c r="B572" s="114" t="s">
        <v>469</v>
      </c>
      <c r="C572" s="116">
        <f>SUM(C573:C579)</f>
        <v>56</v>
      </c>
      <c r="D572" s="116">
        <f>SUM(D573:D579)</f>
        <v>58</v>
      </c>
      <c r="E572" s="116">
        <f>SUM(E573:E579)</f>
        <v>54.65</v>
      </c>
      <c r="F572" s="112">
        <f t="shared" si="16"/>
        <v>97.589285714285708</v>
      </c>
      <c r="G572" s="113">
        <f t="shared" si="17"/>
        <v>26.65</v>
      </c>
    </row>
    <row r="573" spans="1:7" ht="20.25" hidden="1" customHeight="1" x14ac:dyDescent="0.15">
      <c r="A573" s="117">
        <v>2080201</v>
      </c>
      <c r="B573" s="118" t="s">
        <v>86</v>
      </c>
      <c r="C573" s="119">
        <v>0</v>
      </c>
      <c r="D573" s="119">
        <v>0</v>
      </c>
      <c r="E573" s="119">
        <v>0</v>
      </c>
      <c r="F573" s="120" t="str">
        <f t="shared" si="16"/>
        <v/>
      </c>
      <c r="G573" s="121">
        <f t="shared" si="17"/>
        <v>0</v>
      </c>
    </row>
    <row r="574" spans="1:7" ht="20.25" hidden="1" customHeight="1" x14ac:dyDescent="0.15">
      <c r="A574" s="117">
        <v>2080202</v>
      </c>
      <c r="B574" s="118" t="s">
        <v>87</v>
      </c>
      <c r="C574" s="119">
        <v>0</v>
      </c>
      <c r="D574" s="119">
        <v>0</v>
      </c>
      <c r="E574" s="119">
        <v>0</v>
      </c>
      <c r="F574" s="120" t="str">
        <f t="shared" si="16"/>
        <v/>
      </c>
      <c r="G574" s="121">
        <f t="shared" si="17"/>
        <v>0</v>
      </c>
    </row>
    <row r="575" spans="1:7" ht="20.25" hidden="1" customHeight="1" x14ac:dyDescent="0.15">
      <c r="A575" s="117">
        <v>2080203</v>
      </c>
      <c r="B575" s="118" t="s">
        <v>88</v>
      </c>
      <c r="C575" s="119">
        <v>0</v>
      </c>
      <c r="D575" s="119">
        <v>0</v>
      </c>
      <c r="E575" s="119">
        <v>0</v>
      </c>
      <c r="F575" s="120" t="str">
        <f t="shared" si="16"/>
        <v/>
      </c>
      <c r="G575" s="121">
        <f t="shared" si="17"/>
        <v>0</v>
      </c>
    </row>
    <row r="576" spans="1:7" ht="20.25" hidden="1" customHeight="1" x14ac:dyDescent="0.15">
      <c r="A576" s="117">
        <v>2080206</v>
      </c>
      <c r="B576" s="118" t="s">
        <v>470</v>
      </c>
      <c r="C576" s="119">
        <v>0</v>
      </c>
      <c r="D576" s="119">
        <v>0</v>
      </c>
      <c r="E576" s="119">
        <v>0</v>
      </c>
      <c r="F576" s="120" t="str">
        <f t="shared" si="16"/>
        <v/>
      </c>
      <c r="G576" s="121">
        <f t="shared" si="17"/>
        <v>0</v>
      </c>
    </row>
    <row r="577" spans="1:7" ht="20.25" hidden="1" customHeight="1" x14ac:dyDescent="0.15">
      <c r="A577" s="117">
        <v>2080207</v>
      </c>
      <c r="B577" s="118" t="s">
        <v>471</v>
      </c>
      <c r="C577" s="119">
        <v>0</v>
      </c>
      <c r="D577" s="119">
        <v>0</v>
      </c>
      <c r="E577" s="119">
        <v>0</v>
      </c>
      <c r="F577" s="120" t="str">
        <f t="shared" si="16"/>
        <v/>
      </c>
      <c r="G577" s="121">
        <f t="shared" si="17"/>
        <v>0</v>
      </c>
    </row>
    <row r="578" spans="1:7" ht="20.25" customHeight="1" x14ac:dyDescent="0.15">
      <c r="A578" s="117">
        <v>2080208</v>
      </c>
      <c r="B578" s="118" t="s">
        <v>472</v>
      </c>
      <c r="C578" s="119">
        <v>38</v>
      </c>
      <c r="D578" s="119">
        <v>38</v>
      </c>
      <c r="E578" s="119">
        <v>36.93</v>
      </c>
      <c r="F578" s="120">
        <f t="shared" si="16"/>
        <v>97.18421052631578</v>
      </c>
      <c r="G578" s="121">
        <f t="shared" si="17"/>
        <v>17.93</v>
      </c>
    </row>
    <row r="579" spans="1:7" ht="20.25" customHeight="1" x14ac:dyDescent="0.15">
      <c r="A579" s="117">
        <v>2080299</v>
      </c>
      <c r="B579" s="118" t="s">
        <v>473</v>
      </c>
      <c r="C579" s="119">
        <v>18</v>
      </c>
      <c r="D579" s="119">
        <v>20</v>
      </c>
      <c r="E579" s="119">
        <v>17.72</v>
      </c>
      <c r="F579" s="120">
        <f t="shared" si="16"/>
        <v>98.444444444444429</v>
      </c>
      <c r="G579" s="121">
        <f t="shared" si="17"/>
        <v>8.7199999999999989</v>
      </c>
    </row>
    <row r="580" spans="1:7" ht="20.25" hidden="1" customHeight="1" x14ac:dyDescent="0.15">
      <c r="A580" s="117">
        <v>20804</v>
      </c>
      <c r="B580" s="114" t="s">
        <v>474</v>
      </c>
      <c r="C580" s="116">
        <f>C581</f>
        <v>0</v>
      </c>
      <c r="D580" s="116">
        <f>D581</f>
        <v>0</v>
      </c>
      <c r="E580" s="116">
        <f>E581</f>
        <v>0</v>
      </c>
      <c r="F580" s="112" t="str">
        <f t="shared" si="16"/>
        <v/>
      </c>
      <c r="G580" s="113">
        <f t="shared" si="17"/>
        <v>0</v>
      </c>
    </row>
    <row r="581" spans="1:7" ht="20.25" hidden="1" customHeight="1" x14ac:dyDescent="0.15">
      <c r="A581" s="117">
        <v>2080402</v>
      </c>
      <c r="B581" s="118" t="s">
        <v>475</v>
      </c>
      <c r="C581" s="119">
        <v>0</v>
      </c>
      <c r="D581" s="119">
        <v>0</v>
      </c>
      <c r="E581" s="119">
        <v>0</v>
      </c>
      <c r="F581" s="112" t="str">
        <f t="shared" si="16"/>
        <v/>
      </c>
      <c r="G581" s="113">
        <f t="shared" si="17"/>
        <v>0</v>
      </c>
    </row>
    <row r="582" spans="1:7" ht="20.25" customHeight="1" x14ac:dyDescent="0.15">
      <c r="A582" s="114">
        <v>20805</v>
      </c>
      <c r="B582" s="114" t="s">
        <v>476</v>
      </c>
      <c r="C582" s="116">
        <f>C583+C584+C587+C588+C593+C598+C600+C599</f>
        <v>1734</v>
      </c>
      <c r="D582" s="116">
        <f>D583+D584+D587+D588+D593+D598+D600+D599</f>
        <v>1674</v>
      </c>
      <c r="E582" s="116">
        <f>E583+E584+E587+E588+E593+E598+E600+E599</f>
        <v>1617.2</v>
      </c>
      <c r="F582" s="112">
        <f t="shared" si="16"/>
        <v>93.264129181084201</v>
      </c>
      <c r="G582" s="113">
        <f t="shared" si="17"/>
        <v>750.2</v>
      </c>
    </row>
    <row r="583" spans="1:7" ht="20.25" customHeight="1" x14ac:dyDescent="0.15">
      <c r="A583" s="117">
        <v>2080501</v>
      </c>
      <c r="B583" s="118" t="s">
        <v>477</v>
      </c>
      <c r="C583" s="119">
        <v>110</v>
      </c>
      <c r="D583" s="119">
        <v>110</v>
      </c>
      <c r="E583" s="119">
        <v>91.48</v>
      </c>
      <c r="F583" s="120">
        <f t="shared" si="16"/>
        <v>83.163636363636357</v>
      </c>
      <c r="G583" s="121">
        <f t="shared" si="17"/>
        <v>36.480000000000004</v>
      </c>
    </row>
    <row r="584" spans="1:7" ht="20.25" customHeight="1" x14ac:dyDescent="0.15">
      <c r="A584" s="117">
        <v>2080502</v>
      </c>
      <c r="B584" s="118" t="s">
        <v>478</v>
      </c>
      <c r="C584" s="119">
        <v>584</v>
      </c>
      <c r="D584" s="119">
        <v>554</v>
      </c>
      <c r="E584" s="119">
        <v>545.66</v>
      </c>
      <c r="F584" s="120">
        <f t="shared" si="16"/>
        <v>93.43493150684931</v>
      </c>
      <c r="G584" s="121">
        <f t="shared" si="17"/>
        <v>253.65999999999997</v>
      </c>
    </row>
    <row r="585" spans="1:7" ht="20.25" hidden="1" customHeight="1" x14ac:dyDescent="0.15">
      <c r="A585" s="117">
        <v>208050201</v>
      </c>
      <c r="B585" s="118" t="s">
        <v>479</v>
      </c>
      <c r="C585" s="119">
        <v>0</v>
      </c>
      <c r="D585" s="119">
        <v>0</v>
      </c>
      <c r="E585" s="119"/>
      <c r="F585" s="120" t="str">
        <f t="shared" ref="F585:F647" si="18">IFERROR(E585/C585*100,"")</f>
        <v/>
      </c>
      <c r="G585" s="121">
        <f t="shared" ref="G585:G647" si="19">E585-C585/2</f>
        <v>0</v>
      </c>
    </row>
    <row r="586" spans="1:7" ht="20.25" hidden="1" customHeight="1" x14ac:dyDescent="0.15">
      <c r="A586" s="117">
        <v>208050202</v>
      </c>
      <c r="B586" s="118" t="s">
        <v>480</v>
      </c>
      <c r="C586" s="119">
        <v>0</v>
      </c>
      <c r="D586" s="119">
        <v>0</v>
      </c>
      <c r="E586" s="119"/>
      <c r="F586" s="120" t="str">
        <f t="shared" si="18"/>
        <v/>
      </c>
      <c r="G586" s="121">
        <f t="shared" si="19"/>
        <v>0</v>
      </c>
    </row>
    <row r="587" spans="1:7" ht="20.25" hidden="1" customHeight="1" x14ac:dyDescent="0.15">
      <c r="A587" s="117">
        <v>2080503</v>
      </c>
      <c r="B587" s="118" t="s">
        <v>481</v>
      </c>
      <c r="C587" s="119">
        <v>0</v>
      </c>
      <c r="D587" s="119">
        <v>0</v>
      </c>
      <c r="E587" s="119"/>
      <c r="F587" s="120" t="str">
        <f t="shared" si="18"/>
        <v/>
      </c>
      <c r="G587" s="121">
        <f t="shared" si="19"/>
        <v>0</v>
      </c>
    </row>
    <row r="588" spans="1:7" ht="36.75" customHeight="1" x14ac:dyDescent="0.15">
      <c r="A588" s="117">
        <v>2080505</v>
      </c>
      <c r="B588" s="118" t="s">
        <v>482</v>
      </c>
      <c r="C588" s="119">
        <v>660</v>
      </c>
      <c r="D588" s="119">
        <v>660</v>
      </c>
      <c r="E588" s="119">
        <v>653.37</v>
      </c>
      <c r="F588" s="120">
        <f t="shared" si="18"/>
        <v>98.995454545454535</v>
      </c>
      <c r="G588" s="121">
        <f t="shared" si="19"/>
        <v>323.37</v>
      </c>
    </row>
    <row r="589" spans="1:7" ht="32.25" hidden="1" customHeight="1" x14ac:dyDescent="0.15">
      <c r="A589" s="117">
        <v>208050501</v>
      </c>
      <c r="B589" s="118" t="s">
        <v>483</v>
      </c>
      <c r="C589" s="119">
        <v>0</v>
      </c>
      <c r="D589" s="119">
        <v>0</v>
      </c>
      <c r="E589" s="119"/>
      <c r="F589" s="120" t="str">
        <f t="shared" si="18"/>
        <v/>
      </c>
      <c r="G589" s="121">
        <f t="shared" si="19"/>
        <v>0</v>
      </c>
    </row>
    <row r="590" spans="1:7" ht="36" hidden="1" customHeight="1" x14ac:dyDescent="0.15">
      <c r="A590" s="117">
        <v>208050502</v>
      </c>
      <c r="B590" s="118" t="s">
        <v>484</v>
      </c>
      <c r="C590" s="119">
        <v>0</v>
      </c>
      <c r="D590" s="119">
        <v>0</v>
      </c>
      <c r="E590" s="119"/>
      <c r="F590" s="120" t="str">
        <f t="shared" si="18"/>
        <v/>
      </c>
      <c r="G590" s="121">
        <f t="shared" si="19"/>
        <v>0</v>
      </c>
    </row>
    <row r="591" spans="1:7" ht="34.5" hidden="1" customHeight="1" x14ac:dyDescent="0.15">
      <c r="A591" s="117">
        <v>20805050201</v>
      </c>
      <c r="B591" s="118" t="s">
        <v>485</v>
      </c>
      <c r="C591" s="119">
        <v>0</v>
      </c>
      <c r="D591" s="119">
        <v>0</v>
      </c>
      <c r="E591" s="119"/>
      <c r="F591" s="120" t="str">
        <f t="shared" si="18"/>
        <v/>
      </c>
      <c r="G591" s="121">
        <f t="shared" si="19"/>
        <v>0</v>
      </c>
    </row>
    <row r="592" spans="1:7" ht="33.75" hidden="1" customHeight="1" x14ac:dyDescent="0.15">
      <c r="A592" s="117">
        <v>20805050202</v>
      </c>
      <c r="B592" s="118" t="s">
        <v>486</v>
      </c>
      <c r="C592" s="119">
        <v>0</v>
      </c>
      <c r="D592" s="119">
        <v>0</v>
      </c>
      <c r="E592" s="119"/>
      <c r="F592" s="120" t="str">
        <f t="shared" si="18"/>
        <v/>
      </c>
      <c r="G592" s="121">
        <f t="shared" si="19"/>
        <v>0</v>
      </c>
    </row>
    <row r="593" spans="1:7" ht="20.25" customHeight="1" x14ac:dyDescent="0.15">
      <c r="A593" s="117">
        <v>2080506</v>
      </c>
      <c r="B593" s="118" t="s">
        <v>487</v>
      </c>
      <c r="C593" s="119">
        <v>380</v>
      </c>
      <c r="D593" s="119">
        <v>350</v>
      </c>
      <c r="E593" s="119">
        <v>326.69</v>
      </c>
      <c r="F593" s="120">
        <f t="shared" si="18"/>
        <v>85.971052631578942</v>
      </c>
      <c r="G593" s="121">
        <f t="shared" si="19"/>
        <v>136.69</v>
      </c>
    </row>
    <row r="594" spans="1:7" ht="20.25" hidden="1" customHeight="1" x14ac:dyDescent="0.15">
      <c r="A594" s="117">
        <v>208050601</v>
      </c>
      <c r="B594" s="118" t="s">
        <v>488</v>
      </c>
      <c r="C594" s="119">
        <v>0</v>
      </c>
      <c r="D594" s="119">
        <v>0</v>
      </c>
      <c r="E594" s="119">
        <v>0</v>
      </c>
      <c r="F594" s="120" t="str">
        <f t="shared" si="18"/>
        <v/>
      </c>
      <c r="G594" s="121">
        <f t="shared" si="19"/>
        <v>0</v>
      </c>
    </row>
    <row r="595" spans="1:7" ht="20.25" hidden="1" customHeight="1" x14ac:dyDescent="0.15">
      <c r="A595" s="117">
        <v>208050602</v>
      </c>
      <c r="B595" s="118" t="s">
        <v>489</v>
      </c>
      <c r="C595" s="119">
        <v>0</v>
      </c>
      <c r="D595" s="119">
        <v>0</v>
      </c>
      <c r="E595" s="119">
        <v>0</v>
      </c>
      <c r="F595" s="120" t="str">
        <f t="shared" si="18"/>
        <v/>
      </c>
      <c r="G595" s="121">
        <f t="shared" si="19"/>
        <v>0</v>
      </c>
    </row>
    <row r="596" spans="1:7" ht="32.25" hidden="1" customHeight="1" x14ac:dyDescent="0.15">
      <c r="A596" s="117">
        <v>20805060201</v>
      </c>
      <c r="B596" s="118" t="s">
        <v>490</v>
      </c>
      <c r="C596" s="119">
        <v>0</v>
      </c>
      <c r="D596" s="119">
        <v>0</v>
      </c>
      <c r="E596" s="119">
        <v>0</v>
      </c>
      <c r="F596" s="120" t="str">
        <f t="shared" si="18"/>
        <v/>
      </c>
      <c r="G596" s="121">
        <f t="shared" si="19"/>
        <v>0</v>
      </c>
    </row>
    <row r="597" spans="1:7" ht="40.5" hidden="1" customHeight="1" x14ac:dyDescent="0.15">
      <c r="A597" s="117">
        <v>20805060202</v>
      </c>
      <c r="B597" s="118" t="s">
        <v>491</v>
      </c>
      <c r="C597" s="119">
        <v>0</v>
      </c>
      <c r="D597" s="119">
        <v>0</v>
      </c>
      <c r="E597" s="119">
        <v>0</v>
      </c>
      <c r="F597" s="120" t="str">
        <f t="shared" si="18"/>
        <v/>
      </c>
      <c r="G597" s="121">
        <f t="shared" si="19"/>
        <v>0</v>
      </c>
    </row>
    <row r="598" spans="1:7" ht="36" hidden="1" customHeight="1" x14ac:dyDescent="0.15">
      <c r="A598" s="117">
        <v>2080507</v>
      </c>
      <c r="B598" s="118" t="s">
        <v>492</v>
      </c>
      <c r="C598" s="119">
        <v>0</v>
      </c>
      <c r="D598" s="119">
        <v>0</v>
      </c>
      <c r="E598" s="119">
        <v>0</v>
      </c>
      <c r="F598" s="120" t="str">
        <f t="shared" si="18"/>
        <v/>
      </c>
      <c r="G598" s="121">
        <f t="shared" si="19"/>
        <v>0</v>
      </c>
    </row>
    <row r="599" spans="1:7" ht="20.25" hidden="1" customHeight="1" x14ac:dyDescent="0.15">
      <c r="A599" s="117">
        <v>2080508</v>
      </c>
      <c r="B599" s="118" t="s">
        <v>493</v>
      </c>
      <c r="C599" s="119">
        <v>0</v>
      </c>
      <c r="D599" s="119">
        <v>0</v>
      </c>
      <c r="E599" s="119">
        <v>0</v>
      </c>
      <c r="F599" s="120" t="str">
        <f t="shared" si="18"/>
        <v/>
      </c>
      <c r="G599" s="121">
        <f t="shared" si="19"/>
        <v>0</v>
      </c>
    </row>
    <row r="600" spans="1:7" ht="20.25" hidden="1" customHeight="1" x14ac:dyDescent="0.15">
      <c r="A600" s="117">
        <v>2080599</v>
      </c>
      <c r="B600" s="118" t="s">
        <v>494</v>
      </c>
      <c r="C600" s="119">
        <v>0</v>
      </c>
      <c r="D600" s="119">
        <v>0</v>
      </c>
      <c r="E600" s="119">
        <v>0</v>
      </c>
      <c r="F600" s="120" t="str">
        <f t="shared" si="18"/>
        <v/>
      </c>
      <c r="G600" s="121">
        <f t="shared" si="19"/>
        <v>0</v>
      </c>
    </row>
    <row r="601" spans="1:7" ht="20.25" hidden="1" customHeight="1" x14ac:dyDescent="0.15">
      <c r="A601" s="114">
        <v>20806</v>
      </c>
      <c r="B601" s="114" t="s">
        <v>495</v>
      </c>
      <c r="C601" s="116">
        <f>SUM(C602:C604)</f>
        <v>0</v>
      </c>
      <c r="D601" s="116">
        <f>SUM(D602:D604)</f>
        <v>0</v>
      </c>
      <c r="E601" s="116">
        <f>SUM(E602:E604)</f>
        <v>0</v>
      </c>
      <c r="F601" s="112" t="str">
        <f t="shared" si="18"/>
        <v/>
      </c>
      <c r="G601" s="113">
        <f t="shared" si="19"/>
        <v>0</v>
      </c>
    </row>
    <row r="602" spans="1:7" ht="20.25" hidden="1" customHeight="1" x14ac:dyDescent="0.15">
      <c r="A602" s="117">
        <v>2080601</v>
      </c>
      <c r="B602" s="118" t="s">
        <v>496</v>
      </c>
      <c r="C602" s="119">
        <v>0</v>
      </c>
      <c r="D602" s="119">
        <v>0</v>
      </c>
      <c r="E602" s="119">
        <v>0</v>
      </c>
      <c r="F602" s="112" t="str">
        <f t="shared" si="18"/>
        <v/>
      </c>
      <c r="G602" s="113">
        <f t="shared" si="19"/>
        <v>0</v>
      </c>
    </row>
    <row r="603" spans="1:7" ht="20.25" hidden="1" customHeight="1" x14ac:dyDescent="0.15">
      <c r="A603" s="117">
        <v>2080602</v>
      </c>
      <c r="B603" s="118" t="s">
        <v>497</v>
      </c>
      <c r="C603" s="119">
        <v>0</v>
      </c>
      <c r="D603" s="119">
        <v>0</v>
      </c>
      <c r="E603" s="119">
        <v>0</v>
      </c>
      <c r="F603" s="112" t="str">
        <f t="shared" si="18"/>
        <v/>
      </c>
      <c r="G603" s="113">
        <f t="shared" si="19"/>
        <v>0</v>
      </c>
    </row>
    <row r="604" spans="1:7" ht="20.25" hidden="1" customHeight="1" x14ac:dyDescent="0.15">
      <c r="A604" s="117">
        <v>2080699</v>
      </c>
      <c r="B604" s="118" t="s">
        <v>498</v>
      </c>
      <c r="C604" s="119">
        <v>0</v>
      </c>
      <c r="D604" s="119">
        <v>0</v>
      </c>
      <c r="E604" s="119">
        <v>0</v>
      </c>
      <c r="F604" s="112" t="str">
        <f t="shared" si="18"/>
        <v/>
      </c>
      <c r="G604" s="113">
        <f t="shared" si="19"/>
        <v>0</v>
      </c>
    </row>
    <row r="605" spans="1:7" ht="20.25" hidden="1" customHeight="1" x14ac:dyDescent="0.15">
      <c r="A605" s="114">
        <v>20807</v>
      </c>
      <c r="B605" s="114" t="s">
        <v>499</v>
      </c>
      <c r="C605" s="116">
        <f>SUM(C606:C614)</f>
        <v>0</v>
      </c>
      <c r="D605" s="116">
        <f>SUM(D606:D614)</f>
        <v>0</v>
      </c>
      <c r="E605" s="116">
        <f>SUM(E606:E614)</f>
        <v>0</v>
      </c>
      <c r="F605" s="112" t="str">
        <f t="shared" si="18"/>
        <v/>
      </c>
      <c r="G605" s="113">
        <f t="shared" si="19"/>
        <v>0</v>
      </c>
    </row>
    <row r="606" spans="1:7" ht="20.25" hidden="1" customHeight="1" x14ac:dyDescent="0.15">
      <c r="A606" s="117">
        <v>2080701</v>
      </c>
      <c r="B606" s="118" t="s">
        <v>500</v>
      </c>
      <c r="C606" s="119">
        <v>0</v>
      </c>
      <c r="D606" s="119">
        <v>0</v>
      </c>
      <c r="E606" s="119">
        <v>0</v>
      </c>
      <c r="F606" s="120" t="str">
        <f t="shared" si="18"/>
        <v/>
      </c>
      <c r="G606" s="121">
        <f t="shared" si="19"/>
        <v>0</v>
      </c>
    </row>
    <row r="607" spans="1:7" ht="20.25" hidden="1" customHeight="1" x14ac:dyDescent="0.15">
      <c r="A607" s="117">
        <v>2080702</v>
      </c>
      <c r="B607" s="118" t="s">
        <v>501</v>
      </c>
      <c r="C607" s="119">
        <v>0</v>
      </c>
      <c r="D607" s="119">
        <v>0</v>
      </c>
      <c r="E607" s="119">
        <v>0</v>
      </c>
      <c r="F607" s="120" t="str">
        <f t="shared" si="18"/>
        <v/>
      </c>
      <c r="G607" s="121">
        <f t="shared" si="19"/>
        <v>0</v>
      </c>
    </row>
    <row r="608" spans="1:7" ht="20.25" hidden="1" customHeight="1" x14ac:dyDescent="0.15">
      <c r="A608" s="117">
        <v>2080704</v>
      </c>
      <c r="B608" s="118" t="s">
        <v>502</v>
      </c>
      <c r="C608" s="119">
        <v>0</v>
      </c>
      <c r="D608" s="119">
        <v>0</v>
      </c>
      <c r="E608" s="119">
        <v>0</v>
      </c>
      <c r="F608" s="120" t="str">
        <f t="shared" si="18"/>
        <v/>
      </c>
      <c r="G608" s="121">
        <f t="shared" si="19"/>
        <v>0</v>
      </c>
    </row>
    <row r="609" spans="1:7" ht="20.25" hidden="1" customHeight="1" x14ac:dyDescent="0.15">
      <c r="A609" s="117">
        <v>2080705</v>
      </c>
      <c r="B609" s="118" t="s">
        <v>503</v>
      </c>
      <c r="C609" s="119">
        <v>0</v>
      </c>
      <c r="D609" s="119">
        <v>0</v>
      </c>
      <c r="E609" s="119">
        <v>0</v>
      </c>
      <c r="F609" s="112" t="str">
        <f t="shared" si="18"/>
        <v/>
      </c>
      <c r="G609" s="113">
        <f t="shared" si="19"/>
        <v>0</v>
      </c>
    </row>
    <row r="610" spans="1:7" ht="20.25" hidden="1" customHeight="1" x14ac:dyDescent="0.15">
      <c r="A610" s="117">
        <v>2080709</v>
      </c>
      <c r="B610" s="118" t="s">
        <v>504</v>
      </c>
      <c r="C610" s="119">
        <v>0</v>
      </c>
      <c r="D610" s="119">
        <v>0</v>
      </c>
      <c r="E610" s="119">
        <v>0</v>
      </c>
      <c r="F610" s="112" t="str">
        <f t="shared" si="18"/>
        <v/>
      </c>
      <c r="G610" s="113">
        <f t="shared" si="19"/>
        <v>0</v>
      </c>
    </row>
    <row r="611" spans="1:7" ht="20.25" hidden="1" customHeight="1" x14ac:dyDescent="0.15">
      <c r="A611" s="117">
        <v>2080711</v>
      </c>
      <c r="B611" s="118" t="s">
        <v>505</v>
      </c>
      <c r="C611" s="119">
        <v>0</v>
      </c>
      <c r="D611" s="119">
        <v>0</v>
      </c>
      <c r="E611" s="119">
        <v>0</v>
      </c>
      <c r="F611" s="112" t="str">
        <f t="shared" si="18"/>
        <v/>
      </c>
      <c r="G611" s="113">
        <f t="shared" si="19"/>
        <v>0</v>
      </c>
    </row>
    <row r="612" spans="1:7" ht="20.25" hidden="1" customHeight="1" x14ac:dyDescent="0.15">
      <c r="A612" s="117">
        <v>2080712</v>
      </c>
      <c r="B612" s="118" t="s">
        <v>506</v>
      </c>
      <c r="C612" s="119">
        <v>0</v>
      </c>
      <c r="D612" s="119">
        <v>0</v>
      </c>
      <c r="E612" s="119">
        <v>0</v>
      </c>
      <c r="F612" s="112" t="str">
        <f t="shared" si="18"/>
        <v/>
      </c>
      <c r="G612" s="113">
        <f t="shared" si="19"/>
        <v>0</v>
      </c>
    </row>
    <row r="613" spans="1:7" ht="20.25" hidden="1" customHeight="1" x14ac:dyDescent="0.15">
      <c r="A613" s="117">
        <v>2080713</v>
      </c>
      <c r="B613" s="118" t="s">
        <v>507</v>
      </c>
      <c r="C613" s="119">
        <v>0</v>
      </c>
      <c r="D613" s="119">
        <v>0</v>
      </c>
      <c r="E613" s="119">
        <v>0</v>
      </c>
      <c r="F613" s="112" t="str">
        <f t="shared" si="18"/>
        <v/>
      </c>
      <c r="G613" s="113">
        <f t="shared" si="19"/>
        <v>0</v>
      </c>
    </row>
    <row r="614" spans="1:7" ht="20.25" hidden="1" customHeight="1" x14ac:dyDescent="0.15">
      <c r="A614" s="117">
        <v>2080799</v>
      </c>
      <c r="B614" s="118" t="s">
        <v>508</v>
      </c>
      <c r="C614" s="119">
        <v>0</v>
      </c>
      <c r="D614" s="119">
        <v>0</v>
      </c>
      <c r="E614" s="119">
        <v>0</v>
      </c>
      <c r="F614" s="120" t="str">
        <f t="shared" si="18"/>
        <v/>
      </c>
      <c r="G614" s="121">
        <f t="shared" si="19"/>
        <v>0</v>
      </c>
    </row>
    <row r="615" spans="1:7" ht="20.25" customHeight="1" x14ac:dyDescent="0.15">
      <c r="A615" s="114">
        <v>20808</v>
      </c>
      <c r="B615" s="114" t="s">
        <v>509</v>
      </c>
      <c r="C615" s="116">
        <f>SUM(C616:C622)</f>
        <v>289</v>
      </c>
      <c r="D615" s="116">
        <f>SUM(D616:D622)</f>
        <v>274</v>
      </c>
      <c r="E615" s="116">
        <f>SUM(E616:E622)</f>
        <v>209.39999999999998</v>
      </c>
      <c r="F615" s="112">
        <f t="shared" si="18"/>
        <v>72.456747404844279</v>
      </c>
      <c r="G615" s="113">
        <f t="shared" si="19"/>
        <v>64.899999999999977</v>
      </c>
    </row>
    <row r="616" spans="1:7" ht="20.25" hidden="1" customHeight="1" x14ac:dyDescent="0.15">
      <c r="A616" s="117">
        <v>2080801</v>
      </c>
      <c r="B616" s="118" t="s">
        <v>510</v>
      </c>
      <c r="C616" s="119">
        <v>0</v>
      </c>
      <c r="D616" s="119">
        <v>0</v>
      </c>
      <c r="E616" s="119">
        <v>0</v>
      </c>
      <c r="F616" s="120" t="str">
        <f t="shared" si="18"/>
        <v/>
      </c>
      <c r="G616" s="121">
        <f t="shared" si="19"/>
        <v>0</v>
      </c>
    </row>
    <row r="617" spans="1:7" ht="20.25" hidden="1" customHeight="1" x14ac:dyDescent="0.15">
      <c r="A617" s="117">
        <v>2080802</v>
      </c>
      <c r="B617" s="118" t="s">
        <v>511</v>
      </c>
      <c r="C617" s="119">
        <v>0</v>
      </c>
      <c r="D617" s="119">
        <v>0</v>
      </c>
      <c r="E617" s="119">
        <v>0</v>
      </c>
      <c r="F617" s="120" t="str">
        <f t="shared" si="18"/>
        <v/>
      </c>
      <c r="G617" s="121">
        <f t="shared" si="19"/>
        <v>0</v>
      </c>
    </row>
    <row r="618" spans="1:7" ht="23.25" hidden="1" customHeight="1" x14ac:dyDescent="0.15">
      <c r="A618" s="117">
        <v>2080803</v>
      </c>
      <c r="B618" s="118" t="s">
        <v>512</v>
      </c>
      <c r="C618" s="119">
        <v>0</v>
      </c>
      <c r="D618" s="119">
        <v>0</v>
      </c>
      <c r="E618" s="119">
        <v>0</v>
      </c>
      <c r="F618" s="120" t="str">
        <f t="shared" si="18"/>
        <v/>
      </c>
      <c r="G618" s="121">
        <f t="shared" si="19"/>
        <v>0</v>
      </c>
    </row>
    <row r="619" spans="1:7" ht="20.25" hidden="1" customHeight="1" x14ac:dyDescent="0.15">
      <c r="A619" s="117">
        <v>2080804</v>
      </c>
      <c r="B619" s="118" t="s">
        <v>513</v>
      </c>
      <c r="C619" s="119">
        <v>0</v>
      </c>
      <c r="D619" s="119">
        <v>0</v>
      </c>
      <c r="E619" s="119">
        <v>0</v>
      </c>
      <c r="F619" s="120" t="str">
        <f t="shared" si="18"/>
        <v/>
      </c>
      <c r="G619" s="121">
        <f t="shared" si="19"/>
        <v>0</v>
      </c>
    </row>
    <row r="620" spans="1:7" ht="20.25" customHeight="1" x14ac:dyDescent="0.15">
      <c r="A620" s="117">
        <v>2080805</v>
      </c>
      <c r="B620" s="118" t="s">
        <v>514</v>
      </c>
      <c r="C620" s="119">
        <v>74</v>
      </c>
      <c r="D620" s="119">
        <v>74</v>
      </c>
      <c r="E620" s="119">
        <v>55.83</v>
      </c>
      <c r="F620" s="120">
        <f t="shared" si="18"/>
        <v>75.445945945945951</v>
      </c>
      <c r="G620" s="121">
        <f t="shared" si="19"/>
        <v>18.829999999999998</v>
      </c>
    </row>
    <row r="621" spans="1:7" ht="24" hidden="1" customHeight="1" x14ac:dyDescent="0.15">
      <c r="A621" s="117">
        <v>2080806</v>
      </c>
      <c r="B621" s="118" t="s">
        <v>515</v>
      </c>
      <c r="C621" s="119">
        <v>0</v>
      </c>
      <c r="D621" s="119">
        <v>0</v>
      </c>
      <c r="E621" s="119"/>
      <c r="F621" s="120" t="str">
        <f t="shared" si="18"/>
        <v/>
      </c>
      <c r="G621" s="121">
        <f t="shared" si="19"/>
        <v>0</v>
      </c>
    </row>
    <row r="622" spans="1:7" ht="20.25" customHeight="1" x14ac:dyDescent="0.15">
      <c r="A622" s="117">
        <v>2080899</v>
      </c>
      <c r="B622" s="118" t="s">
        <v>516</v>
      </c>
      <c r="C622" s="119">
        <v>215</v>
      </c>
      <c r="D622" s="119">
        <v>200</v>
      </c>
      <c r="E622" s="119">
        <v>153.57</v>
      </c>
      <c r="F622" s="120">
        <f t="shared" si="18"/>
        <v>71.427906976744183</v>
      </c>
      <c r="G622" s="121">
        <f t="shared" si="19"/>
        <v>46.069999999999993</v>
      </c>
    </row>
    <row r="623" spans="1:7" ht="20.25" customHeight="1" x14ac:dyDescent="0.15">
      <c r="A623" s="114">
        <v>20809</v>
      </c>
      <c r="B623" s="114" t="s">
        <v>517</v>
      </c>
      <c r="C623" s="116">
        <f>SUM(C624:C629)</f>
        <v>83</v>
      </c>
      <c r="D623" s="116">
        <f>SUM(D624:D629)</f>
        <v>88</v>
      </c>
      <c r="E623" s="116">
        <f>SUM(E624:E629)</f>
        <v>87.14</v>
      </c>
      <c r="F623" s="112">
        <f t="shared" si="18"/>
        <v>104.98795180722891</v>
      </c>
      <c r="G623" s="113">
        <f t="shared" si="19"/>
        <v>45.64</v>
      </c>
    </row>
    <row r="624" spans="1:7" ht="21" customHeight="1" x14ac:dyDescent="0.15">
      <c r="A624" s="117">
        <v>2080901</v>
      </c>
      <c r="B624" s="118" t="s">
        <v>518</v>
      </c>
      <c r="C624" s="119">
        <v>83</v>
      </c>
      <c r="D624" s="119">
        <v>88</v>
      </c>
      <c r="E624" s="119">
        <v>87.14</v>
      </c>
      <c r="F624" s="120">
        <f t="shared" si="18"/>
        <v>104.98795180722891</v>
      </c>
      <c r="G624" s="121">
        <f t="shared" si="19"/>
        <v>45.64</v>
      </c>
    </row>
    <row r="625" spans="1:7" ht="20.25" hidden="1" customHeight="1" x14ac:dyDescent="0.15">
      <c r="A625" s="117">
        <v>2080902</v>
      </c>
      <c r="B625" s="118" t="s">
        <v>519</v>
      </c>
      <c r="C625" s="119">
        <v>0</v>
      </c>
      <c r="D625" s="119">
        <v>0</v>
      </c>
      <c r="E625" s="119">
        <v>0</v>
      </c>
      <c r="F625" s="120" t="str">
        <f t="shared" si="18"/>
        <v/>
      </c>
      <c r="G625" s="121">
        <f t="shared" si="19"/>
        <v>0</v>
      </c>
    </row>
    <row r="626" spans="1:7" ht="20.25" hidden="1" customHeight="1" x14ac:dyDescent="0.15">
      <c r="A626" s="117">
        <v>2080903</v>
      </c>
      <c r="B626" s="118" t="s">
        <v>520</v>
      </c>
      <c r="C626" s="119">
        <v>0</v>
      </c>
      <c r="D626" s="119">
        <v>0</v>
      </c>
      <c r="E626" s="119">
        <v>0</v>
      </c>
      <c r="F626" s="120" t="str">
        <f t="shared" si="18"/>
        <v/>
      </c>
      <c r="G626" s="121">
        <f t="shared" si="19"/>
        <v>0</v>
      </c>
    </row>
    <row r="627" spans="1:7" ht="20.25" hidden="1" customHeight="1" x14ac:dyDescent="0.15">
      <c r="A627" s="117">
        <v>2080904</v>
      </c>
      <c r="B627" s="118" t="s">
        <v>521</v>
      </c>
      <c r="C627" s="119">
        <v>0</v>
      </c>
      <c r="D627" s="119">
        <v>0</v>
      </c>
      <c r="E627" s="119">
        <v>0</v>
      </c>
      <c r="F627" s="120" t="str">
        <f t="shared" si="18"/>
        <v/>
      </c>
      <c r="G627" s="121">
        <f t="shared" si="19"/>
        <v>0</v>
      </c>
    </row>
    <row r="628" spans="1:7" ht="20.25" hidden="1" customHeight="1" x14ac:dyDescent="0.15">
      <c r="A628" s="117">
        <v>2080905</v>
      </c>
      <c r="B628" s="118" t="s">
        <v>522</v>
      </c>
      <c r="C628" s="119">
        <v>0</v>
      </c>
      <c r="D628" s="119">
        <v>0</v>
      </c>
      <c r="E628" s="119">
        <v>0</v>
      </c>
      <c r="F628" s="120" t="str">
        <f t="shared" si="18"/>
        <v/>
      </c>
      <c r="G628" s="121">
        <f t="shared" si="19"/>
        <v>0</v>
      </c>
    </row>
    <row r="629" spans="1:7" ht="20.25" hidden="1" customHeight="1" x14ac:dyDescent="0.15">
      <c r="A629" s="117">
        <v>2080999</v>
      </c>
      <c r="B629" s="118" t="s">
        <v>523</v>
      </c>
      <c r="C629" s="119">
        <v>0</v>
      </c>
      <c r="D629" s="119">
        <v>0</v>
      </c>
      <c r="E629" s="119">
        <v>0</v>
      </c>
      <c r="F629" s="120" t="str">
        <f t="shared" si="18"/>
        <v/>
      </c>
      <c r="G629" s="121">
        <f t="shared" si="19"/>
        <v>0</v>
      </c>
    </row>
    <row r="630" spans="1:7" ht="20.25" customHeight="1" x14ac:dyDescent="0.15">
      <c r="A630" s="114">
        <v>20810</v>
      </c>
      <c r="B630" s="114" t="s">
        <v>524</v>
      </c>
      <c r="C630" s="116">
        <f>SUM(C631:C637)</f>
        <v>126</v>
      </c>
      <c r="D630" s="116">
        <f>SUM(D631:D637)</f>
        <v>116</v>
      </c>
      <c r="E630" s="116">
        <f>SUM(E631:E637)</f>
        <v>85.03</v>
      </c>
      <c r="F630" s="112">
        <f t="shared" si="18"/>
        <v>67.484126984126974</v>
      </c>
      <c r="G630" s="113">
        <f t="shared" si="19"/>
        <v>22.03</v>
      </c>
    </row>
    <row r="631" spans="1:7" ht="20.25" customHeight="1" x14ac:dyDescent="0.15">
      <c r="A631" s="117">
        <v>2081001</v>
      </c>
      <c r="B631" s="118" t="s">
        <v>525</v>
      </c>
      <c r="C631" s="119">
        <v>13</v>
      </c>
      <c r="D631" s="119">
        <v>13</v>
      </c>
      <c r="E631" s="119">
        <v>7.98</v>
      </c>
      <c r="F631" s="120">
        <f t="shared" si="18"/>
        <v>61.384615384615394</v>
      </c>
      <c r="G631" s="121">
        <f t="shared" si="19"/>
        <v>1.4800000000000004</v>
      </c>
    </row>
    <row r="632" spans="1:7" ht="20.25" customHeight="1" x14ac:dyDescent="0.15">
      <c r="A632" s="117">
        <v>2081002</v>
      </c>
      <c r="B632" s="118" t="s">
        <v>526</v>
      </c>
      <c r="C632" s="119">
        <v>112</v>
      </c>
      <c r="D632" s="119">
        <v>102</v>
      </c>
      <c r="E632" s="119">
        <v>76.5</v>
      </c>
      <c r="F632" s="120">
        <f t="shared" si="18"/>
        <v>68.303571428571431</v>
      </c>
      <c r="G632" s="121">
        <f t="shared" si="19"/>
        <v>20.5</v>
      </c>
    </row>
    <row r="633" spans="1:7" ht="20.25" hidden="1" customHeight="1" x14ac:dyDescent="0.15">
      <c r="A633" s="117">
        <v>2081003</v>
      </c>
      <c r="B633" s="118" t="s">
        <v>527</v>
      </c>
      <c r="C633" s="119">
        <v>0</v>
      </c>
      <c r="D633" s="119">
        <v>0</v>
      </c>
      <c r="E633" s="119">
        <v>0</v>
      </c>
      <c r="F633" s="120" t="str">
        <f t="shared" si="18"/>
        <v/>
      </c>
      <c r="G633" s="121">
        <f t="shared" si="19"/>
        <v>0</v>
      </c>
    </row>
    <row r="634" spans="1:7" ht="20.25" customHeight="1" x14ac:dyDescent="0.15">
      <c r="A634" s="117">
        <v>2081004</v>
      </c>
      <c r="B634" s="118" t="s">
        <v>528</v>
      </c>
      <c r="C634" s="119">
        <v>1</v>
      </c>
      <c r="D634" s="119">
        <v>1</v>
      </c>
      <c r="E634" s="119">
        <v>0.1</v>
      </c>
      <c r="F634" s="120">
        <f t="shared" si="18"/>
        <v>10</v>
      </c>
      <c r="G634" s="121">
        <f t="shared" si="19"/>
        <v>-0.4</v>
      </c>
    </row>
    <row r="635" spans="1:7" ht="20.25" hidden="1" customHeight="1" x14ac:dyDescent="0.15">
      <c r="A635" s="117">
        <v>2081005</v>
      </c>
      <c r="B635" s="118" t="s">
        <v>529</v>
      </c>
      <c r="C635" s="119">
        <v>0</v>
      </c>
      <c r="D635" s="119">
        <v>0</v>
      </c>
      <c r="E635" s="119">
        <v>0</v>
      </c>
      <c r="F635" s="120" t="str">
        <f t="shared" si="18"/>
        <v/>
      </c>
      <c r="G635" s="121">
        <f t="shared" si="19"/>
        <v>0</v>
      </c>
    </row>
    <row r="636" spans="1:7" ht="20.25" customHeight="1" x14ac:dyDescent="0.15">
      <c r="A636" s="117">
        <v>2081006</v>
      </c>
      <c r="B636" s="118" t="s">
        <v>530</v>
      </c>
      <c r="C636" s="119">
        <v>0</v>
      </c>
      <c r="D636" s="119">
        <v>0</v>
      </c>
      <c r="E636" s="119">
        <v>0.45</v>
      </c>
      <c r="F636" s="120" t="str">
        <f t="shared" si="18"/>
        <v/>
      </c>
      <c r="G636" s="121">
        <f t="shared" si="19"/>
        <v>0.45</v>
      </c>
    </row>
    <row r="637" spans="1:7" ht="20.25" hidden="1" customHeight="1" x14ac:dyDescent="0.15">
      <c r="A637" s="117">
        <v>2081099</v>
      </c>
      <c r="B637" s="118" t="s">
        <v>531</v>
      </c>
      <c r="C637" s="119">
        <v>0</v>
      </c>
      <c r="D637" s="119">
        <v>0</v>
      </c>
      <c r="E637" s="119">
        <v>0</v>
      </c>
      <c r="F637" s="120" t="str">
        <f t="shared" si="18"/>
        <v/>
      </c>
      <c r="G637" s="121">
        <f t="shared" si="19"/>
        <v>0</v>
      </c>
    </row>
    <row r="638" spans="1:7" ht="20.25" customHeight="1" x14ac:dyDescent="0.15">
      <c r="A638" s="114">
        <v>20811</v>
      </c>
      <c r="B638" s="114" t="s">
        <v>532</v>
      </c>
      <c r="C638" s="116">
        <f>SUM(C639:C646)</f>
        <v>0</v>
      </c>
      <c r="D638" s="116">
        <f>SUM(D639:D646)</f>
        <v>25</v>
      </c>
      <c r="E638" s="116">
        <f>SUM(E639:E646)</f>
        <v>34.67</v>
      </c>
      <c r="F638" s="112" t="str">
        <f t="shared" si="18"/>
        <v/>
      </c>
      <c r="G638" s="113">
        <f t="shared" si="19"/>
        <v>34.67</v>
      </c>
    </row>
    <row r="639" spans="1:7" ht="20.25" hidden="1" customHeight="1" x14ac:dyDescent="0.15">
      <c r="A639" s="117">
        <v>2081101</v>
      </c>
      <c r="B639" s="118" t="s">
        <v>86</v>
      </c>
      <c r="C639" s="119">
        <v>0</v>
      </c>
      <c r="D639" s="119">
        <v>0</v>
      </c>
      <c r="E639" s="119">
        <v>0</v>
      </c>
      <c r="F639" s="120" t="str">
        <f t="shared" si="18"/>
        <v/>
      </c>
      <c r="G639" s="121">
        <f t="shared" si="19"/>
        <v>0</v>
      </c>
    </row>
    <row r="640" spans="1:7" ht="20.25" hidden="1" customHeight="1" x14ac:dyDescent="0.15">
      <c r="A640" s="117">
        <v>2081102</v>
      </c>
      <c r="B640" s="118" t="s">
        <v>87</v>
      </c>
      <c r="C640" s="119">
        <v>0</v>
      </c>
      <c r="D640" s="119">
        <v>0</v>
      </c>
      <c r="E640" s="119">
        <v>0</v>
      </c>
      <c r="F640" s="120" t="str">
        <f t="shared" si="18"/>
        <v/>
      </c>
      <c r="G640" s="121">
        <f t="shared" si="19"/>
        <v>0</v>
      </c>
    </row>
    <row r="641" spans="1:7" ht="20.25" hidden="1" customHeight="1" x14ac:dyDescent="0.15">
      <c r="A641" s="117">
        <v>2081103</v>
      </c>
      <c r="B641" s="118" t="s">
        <v>88</v>
      </c>
      <c r="C641" s="119">
        <v>0</v>
      </c>
      <c r="D641" s="119">
        <v>0</v>
      </c>
      <c r="E641" s="119">
        <v>0</v>
      </c>
      <c r="F641" s="120" t="str">
        <f t="shared" si="18"/>
        <v/>
      </c>
      <c r="G641" s="121">
        <f t="shared" si="19"/>
        <v>0</v>
      </c>
    </row>
    <row r="642" spans="1:7" ht="20.25" customHeight="1" x14ac:dyDescent="0.15">
      <c r="A642" s="117">
        <v>2081104</v>
      </c>
      <c r="B642" s="118" t="s">
        <v>533</v>
      </c>
      <c r="C642" s="119">
        <v>0</v>
      </c>
      <c r="D642" s="119">
        <v>0</v>
      </c>
      <c r="E642" s="119">
        <v>6</v>
      </c>
      <c r="F642" s="120" t="str">
        <f t="shared" si="18"/>
        <v/>
      </c>
      <c r="G642" s="121">
        <f t="shared" si="19"/>
        <v>6</v>
      </c>
    </row>
    <row r="643" spans="1:7" ht="20.25" customHeight="1" x14ac:dyDescent="0.15">
      <c r="A643" s="117">
        <v>2081105</v>
      </c>
      <c r="B643" s="118" t="s">
        <v>1298</v>
      </c>
      <c r="C643" s="119">
        <v>0</v>
      </c>
      <c r="D643" s="119">
        <v>20</v>
      </c>
      <c r="E643" s="119">
        <v>23.67</v>
      </c>
      <c r="F643" s="120" t="str">
        <f t="shared" si="18"/>
        <v/>
      </c>
      <c r="G643" s="121">
        <f t="shared" si="19"/>
        <v>23.67</v>
      </c>
    </row>
    <row r="644" spans="1:7" ht="20.25" hidden="1" customHeight="1" x14ac:dyDescent="0.15">
      <c r="A644" s="117">
        <v>2081106</v>
      </c>
      <c r="B644" s="118" t="s">
        <v>534</v>
      </c>
      <c r="C644" s="119">
        <v>0</v>
      </c>
      <c r="D644" s="119">
        <v>0</v>
      </c>
      <c r="E644" s="119">
        <v>0</v>
      </c>
      <c r="F644" s="120" t="str">
        <f t="shared" si="18"/>
        <v/>
      </c>
      <c r="G644" s="121">
        <f t="shared" si="19"/>
        <v>0</v>
      </c>
    </row>
    <row r="645" spans="1:7" ht="20.25" hidden="1" customHeight="1" x14ac:dyDescent="0.15">
      <c r="A645" s="117">
        <v>2081107</v>
      </c>
      <c r="B645" s="118" t="s">
        <v>535</v>
      </c>
      <c r="C645" s="119">
        <v>0</v>
      </c>
      <c r="D645" s="119">
        <v>0</v>
      </c>
      <c r="E645" s="119">
        <v>0</v>
      </c>
      <c r="F645" s="120" t="str">
        <f t="shared" si="18"/>
        <v/>
      </c>
      <c r="G645" s="121">
        <f t="shared" si="19"/>
        <v>0</v>
      </c>
    </row>
    <row r="646" spans="1:7" ht="20.25" customHeight="1" x14ac:dyDescent="0.15">
      <c r="A646" s="117">
        <v>2081199</v>
      </c>
      <c r="B646" s="118" t="s">
        <v>536</v>
      </c>
      <c r="C646" s="119">
        <v>0</v>
      </c>
      <c r="D646" s="119">
        <v>5</v>
      </c>
      <c r="E646" s="119">
        <v>5</v>
      </c>
      <c r="F646" s="120" t="str">
        <f t="shared" si="18"/>
        <v/>
      </c>
      <c r="G646" s="121">
        <f t="shared" si="19"/>
        <v>5</v>
      </c>
    </row>
    <row r="647" spans="1:7" ht="20.25" hidden="1" customHeight="1" x14ac:dyDescent="0.15">
      <c r="A647" s="114">
        <v>20816</v>
      </c>
      <c r="B647" s="114" t="s">
        <v>537</v>
      </c>
      <c r="C647" s="116">
        <f>SUM(C649:C651)</f>
        <v>0</v>
      </c>
      <c r="D647" s="116">
        <f>SUM(D649:D651)</f>
        <v>0</v>
      </c>
      <c r="E647" s="116">
        <f>SUM(E648:E651)</f>
        <v>0</v>
      </c>
      <c r="F647" s="112" t="str">
        <f t="shared" si="18"/>
        <v/>
      </c>
      <c r="G647" s="113">
        <f t="shared" si="19"/>
        <v>0</v>
      </c>
    </row>
    <row r="648" spans="1:7" ht="20.25" hidden="1" customHeight="1" x14ac:dyDescent="0.15">
      <c r="A648" s="117">
        <v>2081601</v>
      </c>
      <c r="B648" s="118" t="s">
        <v>86</v>
      </c>
      <c r="C648" s="128">
        <v>0</v>
      </c>
      <c r="D648" s="128">
        <v>0</v>
      </c>
      <c r="E648" s="119">
        <v>0</v>
      </c>
      <c r="F648" s="120" t="str">
        <f>IFERROR(E648/C651*100,"")</f>
        <v/>
      </c>
      <c r="G648" s="121">
        <f>E648-C651/2</f>
        <v>0</v>
      </c>
    </row>
    <row r="649" spans="1:7" ht="20.25" hidden="1" customHeight="1" x14ac:dyDescent="0.15">
      <c r="A649" s="117">
        <v>2081602</v>
      </c>
      <c r="B649" s="118" t="s">
        <v>87</v>
      </c>
      <c r="C649" s="128">
        <v>0</v>
      </c>
      <c r="D649" s="128">
        <v>0</v>
      </c>
      <c r="E649" s="119">
        <v>0</v>
      </c>
      <c r="F649" s="120" t="str">
        <f t="shared" ref="F649:F712" si="20">IFERROR(E649/C649*100,"")</f>
        <v/>
      </c>
      <c r="G649" s="121">
        <f t="shared" ref="G649:G712" si="21">E649-C649/2</f>
        <v>0</v>
      </c>
    </row>
    <row r="650" spans="1:7" ht="20.25" hidden="1" customHeight="1" x14ac:dyDescent="0.15">
      <c r="A650" s="117">
        <v>2081603</v>
      </c>
      <c r="B650" s="118" t="s">
        <v>88</v>
      </c>
      <c r="C650" s="128">
        <v>0</v>
      </c>
      <c r="D650" s="128">
        <v>0</v>
      </c>
      <c r="E650" s="119">
        <v>0</v>
      </c>
      <c r="F650" s="120" t="str">
        <f t="shared" si="20"/>
        <v/>
      </c>
      <c r="G650" s="121">
        <f t="shared" si="21"/>
        <v>0</v>
      </c>
    </row>
    <row r="651" spans="1:7" ht="20.25" hidden="1" customHeight="1" x14ac:dyDescent="0.15">
      <c r="A651" s="117">
        <v>2081699</v>
      </c>
      <c r="B651" s="118" t="s">
        <v>538</v>
      </c>
      <c r="C651" s="128">
        <v>0</v>
      </c>
      <c r="D651" s="128">
        <v>0</v>
      </c>
      <c r="E651" s="119">
        <v>0</v>
      </c>
      <c r="F651" s="120" t="str">
        <f>IFERROR(E651/#REF!*100,"")</f>
        <v/>
      </c>
      <c r="G651" s="121" t="e">
        <f>E651-#REF!/2</f>
        <v>#REF!</v>
      </c>
    </row>
    <row r="652" spans="1:7" ht="20.25" customHeight="1" x14ac:dyDescent="0.15">
      <c r="A652" s="114">
        <v>20819</v>
      </c>
      <c r="B652" s="114" t="s">
        <v>539</v>
      </c>
      <c r="C652" s="116">
        <f>SUM(C653:C654)</f>
        <v>379</v>
      </c>
      <c r="D652" s="116">
        <f>SUM(D653:D654)</f>
        <v>379</v>
      </c>
      <c r="E652" s="116">
        <f>SUM(E653:E654)</f>
        <v>279.27</v>
      </c>
      <c r="F652" s="112">
        <f t="shared" si="20"/>
        <v>73.686015831134554</v>
      </c>
      <c r="G652" s="113">
        <f t="shared" si="21"/>
        <v>89.769999999999982</v>
      </c>
    </row>
    <row r="653" spans="1:7" ht="20.25" customHeight="1" x14ac:dyDescent="0.15">
      <c r="A653" s="117">
        <v>2081901</v>
      </c>
      <c r="B653" s="118" t="s">
        <v>540</v>
      </c>
      <c r="C653" s="119">
        <v>11</v>
      </c>
      <c r="D653" s="119">
        <v>11</v>
      </c>
      <c r="E653" s="119">
        <v>9.4</v>
      </c>
      <c r="F653" s="120">
        <f t="shared" si="20"/>
        <v>85.454545454545467</v>
      </c>
      <c r="G653" s="121">
        <f t="shared" si="21"/>
        <v>3.9000000000000004</v>
      </c>
    </row>
    <row r="654" spans="1:7" ht="20.25" customHeight="1" x14ac:dyDescent="0.15">
      <c r="A654" s="117">
        <v>2081902</v>
      </c>
      <c r="B654" s="118" t="s">
        <v>541</v>
      </c>
      <c r="C654" s="119">
        <v>368</v>
      </c>
      <c r="D654" s="119">
        <v>368</v>
      </c>
      <c r="E654" s="119">
        <v>269.87</v>
      </c>
      <c r="F654" s="120">
        <f t="shared" si="20"/>
        <v>73.334239130434781</v>
      </c>
      <c r="G654" s="121">
        <f t="shared" si="21"/>
        <v>85.87</v>
      </c>
    </row>
    <row r="655" spans="1:7" ht="20.25" customHeight="1" x14ac:dyDescent="0.15">
      <c r="A655" s="114">
        <v>20820</v>
      </c>
      <c r="B655" s="114" t="s">
        <v>542</v>
      </c>
      <c r="C655" s="116">
        <f>SUM(C656:C657)</f>
        <v>1</v>
      </c>
      <c r="D655" s="116">
        <f>SUM(D656:D657)</f>
        <v>2</v>
      </c>
      <c r="E655" s="116">
        <f>SUM(E656:E657)</f>
        <v>1.9</v>
      </c>
      <c r="F655" s="112">
        <f t="shared" si="20"/>
        <v>190</v>
      </c>
      <c r="G655" s="113">
        <f t="shared" si="21"/>
        <v>1.4</v>
      </c>
    </row>
    <row r="656" spans="1:7" ht="20.25" customHeight="1" x14ac:dyDescent="0.15">
      <c r="A656" s="117">
        <v>2082001</v>
      </c>
      <c r="B656" s="118" t="s">
        <v>543</v>
      </c>
      <c r="C656" s="119">
        <v>1</v>
      </c>
      <c r="D656" s="119">
        <v>2</v>
      </c>
      <c r="E656" s="119">
        <v>1.9</v>
      </c>
      <c r="F656" s="120">
        <f t="shared" si="20"/>
        <v>190</v>
      </c>
      <c r="G656" s="121">
        <f t="shared" si="21"/>
        <v>1.4</v>
      </c>
    </row>
    <row r="657" spans="1:9" ht="20.25" hidden="1" customHeight="1" x14ac:dyDescent="0.15">
      <c r="A657" s="117">
        <v>2082002</v>
      </c>
      <c r="B657" s="118" t="s">
        <v>544</v>
      </c>
      <c r="C657" s="119">
        <v>0</v>
      </c>
      <c r="D657" s="119">
        <v>0</v>
      </c>
      <c r="E657" s="119">
        <v>0</v>
      </c>
      <c r="F657" s="120" t="str">
        <f t="shared" si="20"/>
        <v/>
      </c>
      <c r="G657" s="121">
        <f t="shared" si="21"/>
        <v>0</v>
      </c>
    </row>
    <row r="658" spans="1:9" ht="20.25" customHeight="1" x14ac:dyDescent="0.15">
      <c r="A658" s="114">
        <v>20821</v>
      </c>
      <c r="B658" s="114" t="s">
        <v>545</v>
      </c>
      <c r="C658" s="116">
        <f>SUM(C659:C660)</f>
        <v>181</v>
      </c>
      <c r="D658" s="116">
        <f>SUM(D659:D660)</f>
        <v>151</v>
      </c>
      <c r="E658" s="116">
        <f>SUM(E659:E660)</f>
        <v>132.6</v>
      </c>
      <c r="F658" s="112">
        <f t="shared" si="20"/>
        <v>73.259668508287291</v>
      </c>
      <c r="G658" s="113">
        <f t="shared" si="21"/>
        <v>42.099999999999994</v>
      </c>
    </row>
    <row r="659" spans="1:9" ht="20.25" customHeight="1" x14ac:dyDescent="0.15">
      <c r="A659" s="117">
        <v>2082101</v>
      </c>
      <c r="B659" s="118" t="s">
        <v>546</v>
      </c>
      <c r="C659" s="119">
        <v>9</v>
      </c>
      <c r="D659" s="119">
        <v>9</v>
      </c>
      <c r="E659" s="119">
        <v>3.91</v>
      </c>
      <c r="F659" s="120">
        <f t="shared" si="20"/>
        <v>43.44444444444445</v>
      </c>
      <c r="G659" s="121">
        <f t="shared" si="21"/>
        <v>-0.58999999999999986</v>
      </c>
    </row>
    <row r="660" spans="1:9" ht="20.25" customHeight="1" x14ac:dyDescent="0.15">
      <c r="A660" s="117">
        <v>2082102</v>
      </c>
      <c r="B660" s="118" t="s">
        <v>547</v>
      </c>
      <c r="C660" s="119">
        <v>172</v>
      </c>
      <c r="D660" s="119">
        <v>142</v>
      </c>
      <c r="E660" s="119">
        <v>128.69</v>
      </c>
      <c r="F660" s="120">
        <f t="shared" si="20"/>
        <v>74.819767441860463</v>
      </c>
      <c r="G660" s="121">
        <f t="shared" si="21"/>
        <v>42.69</v>
      </c>
    </row>
    <row r="661" spans="1:9" ht="20.25" hidden="1" customHeight="1" x14ac:dyDescent="0.15">
      <c r="A661" s="114">
        <v>20824</v>
      </c>
      <c r="B661" s="114" t="s">
        <v>548</v>
      </c>
      <c r="C661" s="116">
        <f>SUM(C662:C663)</f>
        <v>0</v>
      </c>
      <c r="D661" s="116">
        <f>SUM(D662:D663)</f>
        <v>0</v>
      </c>
      <c r="E661" s="116">
        <f>SUM(E662:E663)</f>
        <v>0</v>
      </c>
      <c r="F661" s="112" t="str">
        <f t="shared" si="20"/>
        <v/>
      </c>
      <c r="G661" s="113">
        <f t="shared" si="21"/>
        <v>0</v>
      </c>
    </row>
    <row r="662" spans="1:9" ht="20.25" hidden="1" customHeight="1" x14ac:dyDescent="0.15">
      <c r="A662" s="117">
        <v>2082401</v>
      </c>
      <c r="B662" s="118" t="s">
        <v>549</v>
      </c>
      <c r="C662" s="119">
        <v>0</v>
      </c>
      <c r="D662" s="119">
        <v>0</v>
      </c>
      <c r="E662" s="119">
        <v>0</v>
      </c>
      <c r="F662" s="112" t="str">
        <f t="shared" si="20"/>
        <v/>
      </c>
      <c r="G662" s="113">
        <f t="shared" si="21"/>
        <v>0</v>
      </c>
    </row>
    <row r="663" spans="1:9" ht="20.25" hidden="1" customHeight="1" x14ac:dyDescent="0.15">
      <c r="A663" s="117">
        <v>2082402</v>
      </c>
      <c r="B663" s="118" t="s">
        <v>550</v>
      </c>
      <c r="C663" s="119">
        <v>0</v>
      </c>
      <c r="D663" s="119">
        <v>0</v>
      </c>
      <c r="E663" s="119">
        <v>0</v>
      </c>
      <c r="F663" s="112" t="str">
        <f t="shared" si="20"/>
        <v/>
      </c>
      <c r="G663" s="113">
        <f t="shared" si="21"/>
        <v>0</v>
      </c>
    </row>
    <row r="664" spans="1:9" ht="20.25" customHeight="1" x14ac:dyDescent="0.15">
      <c r="A664" s="114">
        <v>20825</v>
      </c>
      <c r="B664" s="114" t="s">
        <v>551</v>
      </c>
      <c r="C664" s="116">
        <f>SUM(C665:C666)</f>
        <v>8</v>
      </c>
      <c r="D664" s="116">
        <f>SUM(D665:D666)</f>
        <v>8</v>
      </c>
      <c r="E664" s="116">
        <f>SUM(E665:E666)</f>
        <v>1.78</v>
      </c>
      <c r="F664" s="112">
        <f t="shared" si="20"/>
        <v>22.25</v>
      </c>
      <c r="G664" s="113">
        <f t="shared" si="21"/>
        <v>-2.2199999999999998</v>
      </c>
    </row>
    <row r="665" spans="1:9" ht="20.25" customHeight="1" x14ac:dyDescent="0.15">
      <c r="A665" s="117">
        <v>2082501</v>
      </c>
      <c r="B665" s="118" t="s">
        <v>552</v>
      </c>
      <c r="C665" s="119">
        <v>3</v>
      </c>
      <c r="D665" s="119">
        <v>3</v>
      </c>
      <c r="E665" s="119">
        <v>1.52</v>
      </c>
      <c r="F665" s="120">
        <f t="shared" si="20"/>
        <v>50.666666666666671</v>
      </c>
      <c r="G665" s="121">
        <f t="shared" si="21"/>
        <v>2.0000000000000018E-2</v>
      </c>
    </row>
    <row r="666" spans="1:9" ht="20.25" customHeight="1" x14ac:dyDescent="0.15">
      <c r="A666" s="117">
        <v>2082502</v>
      </c>
      <c r="B666" s="118" t="s">
        <v>553</v>
      </c>
      <c r="C666" s="119">
        <v>5</v>
      </c>
      <c r="D666" s="119">
        <v>5</v>
      </c>
      <c r="E666" s="119">
        <v>0.26</v>
      </c>
      <c r="F666" s="120">
        <f t="shared" si="20"/>
        <v>5.2</v>
      </c>
      <c r="G666" s="121">
        <f t="shared" si="21"/>
        <v>-2.2400000000000002</v>
      </c>
    </row>
    <row r="667" spans="1:9" ht="34.5" hidden="1" customHeight="1" x14ac:dyDescent="0.15">
      <c r="A667" s="114">
        <v>20826</v>
      </c>
      <c r="B667" s="114" t="s">
        <v>554</v>
      </c>
      <c r="C667" s="116">
        <f>SUM(C668:C670)</f>
        <v>0</v>
      </c>
      <c r="D667" s="116">
        <f>SUM(D668:D670)</f>
        <v>0</v>
      </c>
      <c r="E667" s="116">
        <f>SUM(E668:E670)</f>
        <v>0</v>
      </c>
      <c r="F667" s="112" t="str">
        <f t="shared" si="20"/>
        <v/>
      </c>
      <c r="G667" s="113">
        <f t="shared" si="21"/>
        <v>0</v>
      </c>
    </row>
    <row r="668" spans="1:9" ht="39.75" hidden="1" customHeight="1" x14ac:dyDescent="0.15">
      <c r="A668" s="117">
        <v>2082601</v>
      </c>
      <c r="B668" s="118" t="s">
        <v>555</v>
      </c>
      <c r="C668" s="119">
        <v>0</v>
      </c>
      <c r="D668" s="119">
        <v>0</v>
      </c>
      <c r="E668" s="119">
        <v>0</v>
      </c>
      <c r="F668" s="112" t="str">
        <f t="shared" si="20"/>
        <v/>
      </c>
      <c r="G668" s="113">
        <f t="shared" si="21"/>
        <v>0</v>
      </c>
    </row>
    <row r="669" spans="1:9" ht="32.25" hidden="1" customHeight="1" x14ac:dyDescent="0.15">
      <c r="A669" s="117">
        <v>2082602</v>
      </c>
      <c r="B669" s="118" t="s">
        <v>556</v>
      </c>
      <c r="C669" s="119">
        <v>0</v>
      </c>
      <c r="D669" s="119">
        <v>0</v>
      </c>
      <c r="E669" s="119">
        <v>0</v>
      </c>
      <c r="F669" s="120" t="str">
        <f t="shared" si="20"/>
        <v/>
      </c>
      <c r="G669" s="121">
        <f t="shared" si="21"/>
        <v>0</v>
      </c>
      <c r="I669" s="98"/>
    </row>
    <row r="670" spans="1:9" ht="35.25" hidden="1" customHeight="1" x14ac:dyDescent="0.15">
      <c r="A670" s="117">
        <v>2082699</v>
      </c>
      <c r="B670" s="118" t="s">
        <v>557</v>
      </c>
      <c r="C670" s="119">
        <v>0</v>
      </c>
      <c r="D670" s="119">
        <v>0</v>
      </c>
      <c r="E670" s="119">
        <v>0</v>
      </c>
      <c r="F670" s="112" t="str">
        <f t="shared" si="20"/>
        <v/>
      </c>
      <c r="G670" s="113">
        <f t="shared" si="21"/>
        <v>0</v>
      </c>
    </row>
    <row r="671" spans="1:9" ht="20.25" hidden="1" customHeight="1" x14ac:dyDescent="0.15">
      <c r="A671" s="117">
        <v>20827</v>
      </c>
      <c r="B671" s="114" t="s">
        <v>558</v>
      </c>
      <c r="C671" s="116">
        <f>SUM(C672:C674)</f>
        <v>0</v>
      </c>
      <c r="D671" s="116">
        <f>SUM(D672:D674)</f>
        <v>0</v>
      </c>
      <c r="E671" s="116">
        <f>SUM(E672:E674)</f>
        <v>0</v>
      </c>
      <c r="F671" s="112" t="str">
        <f t="shared" si="20"/>
        <v/>
      </c>
      <c r="G671" s="113">
        <f t="shared" si="21"/>
        <v>0</v>
      </c>
    </row>
    <row r="672" spans="1:9" ht="20.25" hidden="1" customHeight="1" x14ac:dyDescent="0.15">
      <c r="A672" s="117">
        <v>2082701</v>
      </c>
      <c r="B672" s="118" t="s">
        <v>559</v>
      </c>
      <c r="C672" s="119">
        <v>0</v>
      </c>
      <c r="D672" s="119">
        <v>0</v>
      </c>
      <c r="E672" s="119">
        <v>0</v>
      </c>
      <c r="F672" s="112" t="str">
        <f t="shared" si="20"/>
        <v/>
      </c>
      <c r="G672" s="113">
        <f t="shared" si="21"/>
        <v>0</v>
      </c>
    </row>
    <row r="673" spans="1:7" ht="20.25" hidden="1" customHeight="1" x14ac:dyDescent="0.15">
      <c r="A673" s="117">
        <v>2082702</v>
      </c>
      <c r="B673" s="118" t="s">
        <v>560</v>
      </c>
      <c r="C673" s="119">
        <v>0</v>
      </c>
      <c r="D673" s="119">
        <v>0</v>
      </c>
      <c r="E673" s="119">
        <v>0</v>
      </c>
      <c r="F673" s="112" t="str">
        <f t="shared" si="20"/>
        <v/>
      </c>
      <c r="G673" s="113">
        <f t="shared" si="21"/>
        <v>0</v>
      </c>
    </row>
    <row r="674" spans="1:7" ht="20.25" hidden="1" customHeight="1" x14ac:dyDescent="0.15">
      <c r="A674" s="117">
        <v>2082799</v>
      </c>
      <c r="B674" s="118" t="s">
        <v>561</v>
      </c>
      <c r="C674" s="119">
        <v>0</v>
      </c>
      <c r="D674" s="119">
        <v>0</v>
      </c>
      <c r="E674" s="119">
        <v>0</v>
      </c>
      <c r="F674" s="112" t="str">
        <f t="shared" si="20"/>
        <v/>
      </c>
      <c r="G674" s="113">
        <f t="shared" si="21"/>
        <v>0</v>
      </c>
    </row>
    <row r="675" spans="1:7" ht="20.25" customHeight="1" x14ac:dyDescent="0.15">
      <c r="A675" s="114">
        <v>20828</v>
      </c>
      <c r="B675" s="114" t="s">
        <v>562</v>
      </c>
      <c r="C675" s="116">
        <f>SUM(C676:C682)</f>
        <v>2</v>
      </c>
      <c r="D675" s="116">
        <f>SUM(D676:D682)</f>
        <v>2</v>
      </c>
      <c r="E675" s="116">
        <f>SUM(E676:E682)</f>
        <v>3.24</v>
      </c>
      <c r="F675" s="112">
        <f t="shared" si="20"/>
        <v>162</v>
      </c>
      <c r="G675" s="113">
        <f t="shared" si="21"/>
        <v>2.2400000000000002</v>
      </c>
    </row>
    <row r="676" spans="1:7" ht="20.25" hidden="1" customHeight="1" x14ac:dyDescent="0.15">
      <c r="A676" s="117">
        <v>2082801</v>
      </c>
      <c r="B676" s="118" t="s">
        <v>86</v>
      </c>
      <c r="C676" s="119">
        <v>0</v>
      </c>
      <c r="D676" s="119">
        <v>0</v>
      </c>
      <c r="E676" s="119">
        <v>0</v>
      </c>
      <c r="F676" s="120" t="str">
        <f t="shared" si="20"/>
        <v/>
      </c>
      <c r="G676" s="121">
        <f t="shared" si="21"/>
        <v>0</v>
      </c>
    </row>
    <row r="677" spans="1:7" ht="20.25" hidden="1" customHeight="1" x14ac:dyDescent="0.15">
      <c r="A677" s="117">
        <v>2082802</v>
      </c>
      <c r="B677" s="118" t="s">
        <v>87</v>
      </c>
      <c r="C677" s="119">
        <v>0</v>
      </c>
      <c r="D677" s="119">
        <v>0</v>
      </c>
      <c r="E677" s="119">
        <v>0</v>
      </c>
      <c r="F677" s="120" t="str">
        <f t="shared" si="20"/>
        <v/>
      </c>
      <c r="G677" s="121">
        <f t="shared" si="21"/>
        <v>0</v>
      </c>
    </row>
    <row r="678" spans="1:7" ht="20.25" hidden="1" customHeight="1" x14ac:dyDescent="0.15">
      <c r="A678" s="117">
        <v>2082803</v>
      </c>
      <c r="B678" s="118" t="s">
        <v>88</v>
      </c>
      <c r="C678" s="119">
        <v>0</v>
      </c>
      <c r="D678" s="119">
        <v>0</v>
      </c>
      <c r="E678" s="119">
        <v>0</v>
      </c>
      <c r="F678" s="120" t="str">
        <f t="shared" si="20"/>
        <v/>
      </c>
      <c r="G678" s="121">
        <f t="shared" si="21"/>
        <v>0</v>
      </c>
    </row>
    <row r="679" spans="1:7" ht="20.25" hidden="1" customHeight="1" x14ac:dyDescent="0.15">
      <c r="A679" s="117">
        <v>2082804</v>
      </c>
      <c r="B679" s="118" t="s">
        <v>563</v>
      </c>
      <c r="C679" s="119">
        <v>0</v>
      </c>
      <c r="D679" s="119">
        <v>0</v>
      </c>
      <c r="E679" s="119">
        <v>0</v>
      </c>
      <c r="F679" s="120" t="str">
        <f t="shared" si="20"/>
        <v/>
      </c>
      <c r="G679" s="121">
        <f t="shared" si="21"/>
        <v>0</v>
      </c>
    </row>
    <row r="680" spans="1:7" ht="20.25" hidden="1" customHeight="1" x14ac:dyDescent="0.15">
      <c r="A680" s="117">
        <v>2082805</v>
      </c>
      <c r="B680" s="118" t="s">
        <v>564</v>
      </c>
      <c r="C680" s="119">
        <v>0</v>
      </c>
      <c r="D680" s="119">
        <v>0</v>
      </c>
      <c r="E680" s="119">
        <v>0</v>
      </c>
      <c r="F680" s="120" t="str">
        <f t="shared" si="20"/>
        <v/>
      </c>
      <c r="G680" s="121">
        <f t="shared" si="21"/>
        <v>0</v>
      </c>
    </row>
    <row r="681" spans="1:7" ht="20.25" hidden="1" customHeight="1" x14ac:dyDescent="0.15">
      <c r="A681" s="117">
        <v>2082850</v>
      </c>
      <c r="B681" s="118" t="s">
        <v>95</v>
      </c>
      <c r="C681" s="119">
        <v>0</v>
      </c>
      <c r="D681" s="119">
        <v>0</v>
      </c>
      <c r="E681" s="119">
        <v>0</v>
      </c>
      <c r="F681" s="120" t="str">
        <f t="shared" si="20"/>
        <v/>
      </c>
      <c r="G681" s="121">
        <f t="shared" si="21"/>
        <v>0</v>
      </c>
    </row>
    <row r="682" spans="1:7" ht="20.25" customHeight="1" x14ac:dyDescent="0.15">
      <c r="A682" s="117">
        <v>2082899</v>
      </c>
      <c r="B682" s="118" t="s">
        <v>565</v>
      </c>
      <c r="C682" s="119">
        <v>2</v>
      </c>
      <c r="D682" s="119">
        <v>2</v>
      </c>
      <c r="E682" s="119">
        <v>3.24</v>
      </c>
      <c r="F682" s="120">
        <f t="shared" si="20"/>
        <v>162</v>
      </c>
      <c r="G682" s="121">
        <f t="shared" si="21"/>
        <v>2.2400000000000002</v>
      </c>
    </row>
    <row r="683" spans="1:7" ht="20.25" hidden="1" customHeight="1" x14ac:dyDescent="0.15">
      <c r="A683" s="114">
        <v>20830</v>
      </c>
      <c r="B683" s="114" t="s">
        <v>566</v>
      </c>
      <c r="C683" s="116">
        <f>SUM(C684:C685)</f>
        <v>0</v>
      </c>
      <c r="D683" s="116">
        <f>SUM(D684:D685)</f>
        <v>0</v>
      </c>
      <c r="E683" s="116">
        <f>SUM(E684:E685)</f>
        <v>0</v>
      </c>
      <c r="F683" s="112" t="str">
        <f t="shared" si="20"/>
        <v/>
      </c>
      <c r="G683" s="113">
        <f t="shared" si="21"/>
        <v>0</v>
      </c>
    </row>
    <row r="684" spans="1:7" ht="35.25" hidden="1" customHeight="1" x14ac:dyDescent="0.15">
      <c r="A684" s="117">
        <v>2083001</v>
      </c>
      <c r="B684" s="118" t="s">
        <v>567</v>
      </c>
      <c r="C684" s="119">
        <v>0</v>
      </c>
      <c r="D684" s="119">
        <v>0</v>
      </c>
      <c r="E684" s="119">
        <v>0</v>
      </c>
      <c r="F684" s="112" t="str">
        <f t="shared" si="20"/>
        <v/>
      </c>
      <c r="G684" s="113">
        <f t="shared" si="21"/>
        <v>0</v>
      </c>
    </row>
    <row r="685" spans="1:7" ht="20.25" hidden="1" customHeight="1" x14ac:dyDescent="0.15">
      <c r="A685" s="117">
        <v>2083099</v>
      </c>
      <c r="B685" s="118" t="s">
        <v>568</v>
      </c>
      <c r="C685" s="119">
        <v>0</v>
      </c>
      <c r="D685" s="119">
        <v>0</v>
      </c>
      <c r="E685" s="119">
        <v>0</v>
      </c>
      <c r="F685" s="112" t="str">
        <f t="shared" si="20"/>
        <v/>
      </c>
      <c r="G685" s="113">
        <f t="shared" si="21"/>
        <v>0</v>
      </c>
    </row>
    <row r="686" spans="1:7" ht="20.25" customHeight="1" x14ac:dyDescent="0.15">
      <c r="A686" s="114">
        <v>20899</v>
      </c>
      <c r="B686" s="114" t="s">
        <v>569</v>
      </c>
      <c r="C686" s="116">
        <f>C687</f>
        <v>98</v>
      </c>
      <c r="D686" s="116">
        <f>D687</f>
        <v>98</v>
      </c>
      <c r="E686" s="116">
        <f>E687</f>
        <v>102.78</v>
      </c>
      <c r="F686" s="112">
        <f t="shared" si="20"/>
        <v>104.87755102040816</v>
      </c>
      <c r="G686" s="113">
        <f t="shared" si="21"/>
        <v>53.78</v>
      </c>
    </row>
    <row r="687" spans="1:7" ht="20.25" customHeight="1" x14ac:dyDescent="0.15">
      <c r="A687" s="117">
        <v>2089999</v>
      </c>
      <c r="B687" s="118" t="s">
        <v>570</v>
      </c>
      <c r="C687" s="119">
        <v>98</v>
      </c>
      <c r="D687" s="119">
        <v>98</v>
      </c>
      <c r="E687" s="119">
        <v>102.78</v>
      </c>
      <c r="F687" s="120">
        <f t="shared" si="20"/>
        <v>104.87755102040816</v>
      </c>
      <c r="G687" s="121">
        <f t="shared" si="21"/>
        <v>53.78</v>
      </c>
    </row>
    <row r="688" spans="1:7" ht="20.25" customHeight="1" x14ac:dyDescent="0.15">
      <c r="A688" s="114">
        <v>210</v>
      </c>
      <c r="B688" s="114" t="s">
        <v>571</v>
      </c>
      <c r="C688" s="116">
        <f>C689+C694+C708+C712+C724+C727+C731+C738+C742+C746+C749+C758+C760</f>
        <v>2035</v>
      </c>
      <c r="D688" s="116">
        <f>D689+D694+D708+D712+D724+D727+D731+D738+D742+D746+D749+D758+D760</f>
        <v>1957</v>
      </c>
      <c r="E688" s="116">
        <f>E689+E694+E708+E712+E724+E727+E731+E738+E742+E746+E749+E758+E760</f>
        <v>1734.97</v>
      </c>
      <c r="F688" s="112">
        <f t="shared" si="20"/>
        <v>85.256511056511059</v>
      </c>
      <c r="G688" s="113">
        <f t="shared" si="21"/>
        <v>717.47</v>
      </c>
    </row>
    <row r="689" spans="1:7" ht="20.25" hidden="1" customHeight="1" x14ac:dyDescent="0.15">
      <c r="A689" s="114">
        <v>21001</v>
      </c>
      <c r="B689" s="114" t="s">
        <v>572</v>
      </c>
      <c r="C689" s="116">
        <f>SUM(C690:C693)</f>
        <v>0</v>
      </c>
      <c r="D689" s="116">
        <f>SUM(D690:D693)</f>
        <v>0</v>
      </c>
      <c r="E689" s="116">
        <f>SUM(E690:E693)</f>
        <v>0</v>
      </c>
      <c r="F689" s="112" t="str">
        <f t="shared" si="20"/>
        <v/>
      </c>
      <c r="G689" s="113">
        <f t="shared" si="21"/>
        <v>0</v>
      </c>
    </row>
    <row r="690" spans="1:7" ht="20.25" hidden="1" customHeight="1" x14ac:dyDescent="0.15">
      <c r="A690" s="117">
        <v>2100101</v>
      </c>
      <c r="B690" s="118" t="s">
        <v>86</v>
      </c>
      <c r="C690" s="119">
        <v>0</v>
      </c>
      <c r="D690" s="119">
        <v>0</v>
      </c>
      <c r="E690" s="119">
        <v>0</v>
      </c>
      <c r="F690" s="120" t="str">
        <f t="shared" si="20"/>
        <v/>
      </c>
      <c r="G690" s="121">
        <f t="shared" si="21"/>
        <v>0</v>
      </c>
    </row>
    <row r="691" spans="1:7" ht="20.25" hidden="1" customHeight="1" x14ac:dyDescent="0.15">
      <c r="A691" s="117">
        <v>2100102</v>
      </c>
      <c r="B691" s="118" t="s">
        <v>87</v>
      </c>
      <c r="C691" s="119">
        <v>0</v>
      </c>
      <c r="D691" s="119">
        <v>0</v>
      </c>
      <c r="E691" s="119">
        <v>0</v>
      </c>
      <c r="F691" s="120" t="str">
        <f t="shared" si="20"/>
        <v/>
      </c>
      <c r="G691" s="121">
        <f t="shared" si="21"/>
        <v>0</v>
      </c>
    </row>
    <row r="692" spans="1:7" ht="20.25" hidden="1" customHeight="1" x14ac:dyDescent="0.15">
      <c r="A692" s="117">
        <v>2100103</v>
      </c>
      <c r="B692" s="118" t="s">
        <v>88</v>
      </c>
      <c r="C692" s="119">
        <v>0</v>
      </c>
      <c r="D692" s="119">
        <v>0</v>
      </c>
      <c r="E692" s="119">
        <v>0</v>
      </c>
      <c r="F692" s="120" t="str">
        <f t="shared" si="20"/>
        <v/>
      </c>
      <c r="G692" s="121">
        <f t="shared" si="21"/>
        <v>0</v>
      </c>
    </row>
    <row r="693" spans="1:7" ht="20.25" hidden="1" customHeight="1" x14ac:dyDescent="0.15">
      <c r="A693" s="117">
        <v>2100199</v>
      </c>
      <c r="B693" s="118" t="s">
        <v>573</v>
      </c>
      <c r="C693" s="119">
        <v>0</v>
      </c>
      <c r="D693" s="119">
        <v>0</v>
      </c>
      <c r="E693" s="119">
        <v>0</v>
      </c>
      <c r="F693" s="120" t="str">
        <f t="shared" si="20"/>
        <v/>
      </c>
      <c r="G693" s="121">
        <f t="shared" si="21"/>
        <v>0</v>
      </c>
    </row>
    <row r="694" spans="1:7" ht="20.25" hidden="1" customHeight="1" x14ac:dyDescent="0.15">
      <c r="A694" s="114">
        <v>21002</v>
      </c>
      <c r="B694" s="114" t="s">
        <v>574</v>
      </c>
      <c r="C694" s="116">
        <f>SUM(C695:C707)</f>
        <v>0</v>
      </c>
      <c r="D694" s="116">
        <f>SUM(D695:D707)</f>
        <v>0</v>
      </c>
      <c r="E694" s="116">
        <f>SUM(E695:E707)</f>
        <v>0</v>
      </c>
      <c r="F694" s="112" t="str">
        <f t="shared" si="20"/>
        <v/>
      </c>
      <c r="G694" s="113">
        <f t="shared" si="21"/>
        <v>0</v>
      </c>
    </row>
    <row r="695" spans="1:7" ht="20.25" hidden="1" customHeight="1" x14ac:dyDescent="0.15">
      <c r="A695" s="117">
        <v>2100201</v>
      </c>
      <c r="B695" s="118" t="s">
        <v>575</v>
      </c>
      <c r="C695" s="119">
        <v>0</v>
      </c>
      <c r="D695" s="119">
        <v>0</v>
      </c>
      <c r="E695" s="119">
        <v>0</v>
      </c>
      <c r="F695" s="120" t="str">
        <f t="shared" si="20"/>
        <v/>
      </c>
      <c r="G695" s="121">
        <f t="shared" si="21"/>
        <v>0</v>
      </c>
    </row>
    <row r="696" spans="1:7" ht="20.25" hidden="1" customHeight="1" x14ac:dyDescent="0.15">
      <c r="A696" s="117">
        <v>2100202</v>
      </c>
      <c r="B696" s="118" t="s">
        <v>576</v>
      </c>
      <c r="C696" s="119">
        <v>0</v>
      </c>
      <c r="D696" s="119">
        <v>0</v>
      </c>
      <c r="E696" s="119">
        <v>0</v>
      </c>
      <c r="F696" s="120" t="str">
        <f t="shared" si="20"/>
        <v/>
      </c>
      <c r="G696" s="121">
        <f t="shared" si="21"/>
        <v>0</v>
      </c>
    </row>
    <row r="697" spans="1:7" ht="20.25" hidden="1" customHeight="1" x14ac:dyDescent="0.15">
      <c r="A697" s="117">
        <v>2100203</v>
      </c>
      <c r="B697" s="118" t="s">
        <v>577</v>
      </c>
      <c r="C697" s="119">
        <v>0</v>
      </c>
      <c r="D697" s="119">
        <v>0</v>
      </c>
      <c r="E697" s="119">
        <v>0</v>
      </c>
      <c r="F697" s="120" t="str">
        <f t="shared" si="20"/>
        <v/>
      </c>
      <c r="G697" s="121">
        <f t="shared" si="21"/>
        <v>0</v>
      </c>
    </row>
    <row r="698" spans="1:7" ht="20.25" hidden="1" customHeight="1" x14ac:dyDescent="0.15">
      <c r="A698" s="117">
        <v>2100204</v>
      </c>
      <c r="B698" s="118" t="s">
        <v>578</v>
      </c>
      <c r="C698" s="119">
        <v>0</v>
      </c>
      <c r="D698" s="119">
        <v>0</v>
      </c>
      <c r="E698" s="119">
        <v>0</v>
      </c>
      <c r="F698" s="120" t="str">
        <f t="shared" si="20"/>
        <v/>
      </c>
      <c r="G698" s="121">
        <f t="shared" si="21"/>
        <v>0</v>
      </c>
    </row>
    <row r="699" spans="1:7" ht="20.25" hidden="1" customHeight="1" x14ac:dyDescent="0.15">
      <c r="A699" s="117">
        <v>2100205</v>
      </c>
      <c r="B699" s="118" t="s">
        <v>579</v>
      </c>
      <c r="C699" s="119">
        <v>0</v>
      </c>
      <c r="D699" s="119">
        <v>0</v>
      </c>
      <c r="E699" s="119">
        <v>0</v>
      </c>
      <c r="F699" s="120" t="str">
        <f t="shared" si="20"/>
        <v/>
      </c>
      <c r="G699" s="121">
        <f t="shared" si="21"/>
        <v>0</v>
      </c>
    </row>
    <row r="700" spans="1:7" ht="20.25" hidden="1" customHeight="1" x14ac:dyDescent="0.15">
      <c r="A700" s="117">
        <v>2100206</v>
      </c>
      <c r="B700" s="118" t="s">
        <v>580</v>
      </c>
      <c r="C700" s="119">
        <v>0</v>
      </c>
      <c r="D700" s="119">
        <v>0</v>
      </c>
      <c r="E700" s="119">
        <v>0</v>
      </c>
      <c r="F700" s="120" t="str">
        <f t="shared" si="20"/>
        <v/>
      </c>
      <c r="G700" s="121">
        <f t="shared" si="21"/>
        <v>0</v>
      </c>
    </row>
    <row r="701" spans="1:7" ht="20.25" hidden="1" customHeight="1" x14ac:dyDescent="0.15">
      <c r="A701" s="117">
        <v>2100207</v>
      </c>
      <c r="B701" s="118" t="s">
        <v>581</v>
      </c>
      <c r="C701" s="119">
        <v>0</v>
      </c>
      <c r="D701" s="119">
        <v>0</v>
      </c>
      <c r="E701" s="119">
        <v>0</v>
      </c>
      <c r="F701" s="120" t="str">
        <f t="shared" si="20"/>
        <v/>
      </c>
      <c r="G701" s="121">
        <f t="shared" si="21"/>
        <v>0</v>
      </c>
    </row>
    <row r="702" spans="1:7" ht="20.25" hidden="1" customHeight="1" x14ac:dyDescent="0.15">
      <c r="A702" s="117">
        <v>2100208</v>
      </c>
      <c r="B702" s="118" t="s">
        <v>582</v>
      </c>
      <c r="C702" s="119">
        <v>0</v>
      </c>
      <c r="D702" s="119">
        <v>0</v>
      </c>
      <c r="E702" s="119">
        <v>0</v>
      </c>
      <c r="F702" s="120" t="str">
        <f t="shared" si="20"/>
        <v/>
      </c>
      <c r="G702" s="121">
        <f t="shared" si="21"/>
        <v>0</v>
      </c>
    </row>
    <row r="703" spans="1:7" ht="20.25" hidden="1" customHeight="1" x14ac:dyDescent="0.15">
      <c r="A703" s="117">
        <v>2100209</v>
      </c>
      <c r="B703" s="118" t="s">
        <v>583</v>
      </c>
      <c r="C703" s="119">
        <v>0</v>
      </c>
      <c r="D703" s="119">
        <v>0</v>
      </c>
      <c r="E703" s="119">
        <v>0</v>
      </c>
      <c r="F703" s="120" t="str">
        <f t="shared" si="20"/>
        <v/>
      </c>
      <c r="G703" s="121">
        <f t="shared" si="21"/>
        <v>0</v>
      </c>
    </row>
    <row r="704" spans="1:7" ht="20.25" hidden="1" customHeight="1" x14ac:dyDescent="0.15">
      <c r="A704" s="117">
        <v>2100210</v>
      </c>
      <c r="B704" s="118" t="s">
        <v>584</v>
      </c>
      <c r="C704" s="119">
        <v>0</v>
      </c>
      <c r="D704" s="119">
        <v>0</v>
      </c>
      <c r="E704" s="119">
        <v>0</v>
      </c>
      <c r="F704" s="120" t="str">
        <f t="shared" si="20"/>
        <v/>
      </c>
      <c r="G704" s="121">
        <f t="shared" si="21"/>
        <v>0</v>
      </c>
    </row>
    <row r="705" spans="1:7" ht="20.25" hidden="1" customHeight="1" x14ac:dyDescent="0.15">
      <c r="A705" s="117">
        <v>2100211</v>
      </c>
      <c r="B705" s="118" t="s">
        <v>585</v>
      </c>
      <c r="C705" s="119">
        <v>0</v>
      </c>
      <c r="D705" s="119">
        <v>0</v>
      </c>
      <c r="E705" s="119">
        <v>0</v>
      </c>
      <c r="F705" s="120" t="str">
        <f t="shared" si="20"/>
        <v/>
      </c>
      <c r="G705" s="121">
        <f t="shared" si="21"/>
        <v>0</v>
      </c>
    </row>
    <row r="706" spans="1:7" ht="20.25" hidden="1" customHeight="1" x14ac:dyDescent="0.15">
      <c r="A706" s="117">
        <v>2100212</v>
      </c>
      <c r="B706" s="118" t="s">
        <v>586</v>
      </c>
      <c r="C706" s="119">
        <v>0</v>
      </c>
      <c r="D706" s="119">
        <v>0</v>
      </c>
      <c r="E706" s="119">
        <v>0</v>
      </c>
      <c r="F706" s="120" t="str">
        <f t="shared" si="20"/>
        <v/>
      </c>
      <c r="G706" s="121">
        <f t="shared" si="21"/>
        <v>0</v>
      </c>
    </row>
    <row r="707" spans="1:7" ht="20.25" hidden="1" customHeight="1" x14ac:dyDescent="0.15">
      <c r="A707" s="117">
        <v>2100299</v>
      </c>
      <c r="B707" s="118" t="s">
        <v>587</v>
      </c>
      <c r="C707" s="119">
        <v>0</v>
      </c>
      <c r="D707" s="119">
        <v>0</v>
      </c>
      <c r="E707" s="119">
        <v>0</v>
      </c>
      <c r="F707" s="120" t="str">
        <f t="shared" si="20"/>
        <v/>
      </c>
      <c r="G707" s="121">
        <f t="shared" si="21"/>
        <v>0</v>
      </c>
    </row>
    <row r="708" spans="1:7" ht="20.25" customHeight="1" x14ac:dyDescent="0.15">
      <c r="A708" s="114">
        <v>21003</v>
      </c>
      <c r="B708" s="114" t="s">
        <v>588</v>
      </c>
      <c r="C708" s="116">
        <f>SUM(C709:C711)</f>
        <v>772</v>
      </c>
      <c r="D708" s="116">
        <f>SUM(D709:D711)</f>
        <v>701</v>
      </c>
      <c r="E708" s="116">
        <f>SUM(E709:E711)</f>
        <v>440.78</v>
      </c>
      <c r="F708" s="112">
        <f t="shared" si="20"/>
        <v>57.095854922279784</v>
      </c>
      <c r="G708" s="113">
        <f t="shared" si="21"/>
        <v>54.779999999999973</v>
      </c>
    </row>
    <row r="709" spans="1:7" ht="20.25" hidden="1" customHeight="1" x14ac:dyDescent="0.15">
      <c r="A709" s="117">
        <v>2100301</v>
      </c>
      <c r="B709" s="118" t="s">
        <v>589</v>
      </c>
      <c r="C709" s="119">
        <v>0</v>
      </c>
      <c r="D709" s="119">
        <v>0</v>
      </c>
      <c r="E709" s="119">
        <v>0</v>
      </c>
      <c r="F709" s="112" t="str">
        <f t="shared" si="20"/>
        <v/>
      </c>
      <c r="G709" s="113">
        <f t="shared" si="21"/>
        <v>0</v>
      </c>
    </row>
    <row r="710" spans="1:7" ht="20.25" customHeight="1" x14ac:dyDescent="0.15">
      <c r="A710" s="117">
        <v>2100302</v>
      </c>
      <c r="B710" s="118" t="s">
        <v>590</v>
      </c>
      <c r="C710" s="119">
        <v>746</v>
      </c>
      <c r="D710" s="119">
        <v>651</v>
      </c>
      <c r="E710" s="119">
        <v>391.19</v>
      </c>
      <c r="F710" s="120">
        <f t="shared" si="20"/>
        <v>52.438337801608583</v>
      </c>
      <c r="G710" s="121">
        <f t="shared" si="21"/>
        <v>18.189999999999998</v>
      </c>
    </row>
    <row r="711" spans="1:7" ht="20.25" customHeight="1" x14ac:dyDescent="0.15">
      <c r="A711" s="117">
        <v>2100399</v>
      </c>
      <c r="B711" s="118" t="s">
        <v>591</v>
      </c>
      <c r="C711" s="119">
        <v>26</v>
      </c>
      <c r="D711" s="119">
        <v>50</v>
      </c>
      <c r="E711" s="119">
        <v>49.59</v>
      </c>
      <c r="F711" s="120">
        <f t="shared" si="20"/>
        <v>190.73076923076923</v>
      </c>
      <c r="G711" s="121">
        <f t="shared" si="21"/>
        <v>36.590000000000003</v>
      </c>
    </row>
    <row r="712" spans="1:7" ht="20.25" customHeight="1" x14ac:dyDescent="0.15">
      <c r="A712" s="114">
        <v>21004</v>
      </c>
      <c r="B712" s="114" t="s">
        <v>592</v>
      </c>
      <c r="C712" s="116">
        <f>SUM(C713:C723)</f>
        <v>122</v>
      </c>
      <c r="D712" s="116">
        <f>SUM(D713:D723)</f>
        <v>122</v>
      </c>
      <c r="E712" s="116">
        <f>SUM(E713:E723)</f>
        <v>115.76</v>
      </c>
      <c r="F712" s="112">
        <f t="shared" si="20"/>
        <v>94.885245901639351</v>
      </c>
      <c r="G712" s="113">
        <f t="shared" si="21"/>
        <v>54.760000000000005</v>
      </c>
    </row>
    <row r="713" spans="1:7" ht="20.25" hidden="1" customHeight="1" x14ac:dyDescent="0.15">
      <c r="A713" s="117">
        <v>2100401</v>
      </c>
      <c r="B713" s="118" t="s">
        <v>593</v>
      </c>
      <c r="C713" s="119">
        <v>0</v>
      </c>
      <c r="D713" s="119">
        <v>0</v>
      </c>
      <c r="E713" s="119">
        <v>0</v>
      </c>
      <c r="F713" s="120" t="str">
        <f t="shared" ref="F713:F776" si="22">IFERROR(E713/C713*100,"")</f>
        <v/>
      </c>
      <c r="G713" s="121">
        <f t="shared" ref="G713:G776" si="23">E713-C713/2</f>
        <v>0</v>
      </c>
    </row>
    <row r="714" spans="1:7" ht="20.25" hidden="1" customHeight="1" x14ac:dyDescent="0.15">
      <c r="A714" s="117">
        <v>2100402</v>
      </c>
      <c r="B714" s="118" t="s">
        <v>594</v>
      </c>
      <c r="C714" s="119">
        <v>0</v>
      </c>
      <c r="D714" s="119">
        <v>0</v>
      </c>
      <c r="E714" s="119">
        <v>0</v>
      </c>
      <c r="F714" s="120" t="str">
        <f t="shared" si="22"/>
        <v/>
      </c>
      <c r="G714" s="121">
        <f t="shared" si="23"/>
        <v>0</v>
      </c>
    </row>
    <row r="715" spans="1:7" ht="20.25" hidden="1" customHeight="1" x14ac:dyDescent="0.15">
      <c r="A715" s="117">
        <v>2100403</v>
      </c>
      <c r="B715" s="118" t="s">
        <v>595</v>
      </c>
      <c r="C715" s="119">
        <v>0</v>
      </c>
      <c r="D715" s="119">
        <v>0</v>
      </c>
      <c r="E715" s="119">
        <v>0</v>
      </c>
      <c r="F715" s="120" t="str">
        <f t="shared" si="22"/>
        <v/>
      </c>
      <c r="G715" s="121">
        <f t="shared" si="23"/>
        <v>0</v>
      </c>
    </row>
    <row r="716" spans="1:7" ht="20.25" hidden="1" customHeight="1" x14ac:dyDescent="0.15">
      <c r="A716" s="117">
        <v>2100404</v>
      </c>
      <c r="B716" s="118" t="s">
        <v>596</v>
      </c>
      <c r="C716" s="119">
        <v>0</v>
      </c>
      <c r="D716" s="119">
        <v>0</v>
      </c>
      <c r="E716" s="119">
        <v>0</v>
      </c>
      <c r="F716" s="120" t="str">
        <f t="shared" si="22"/>
        <v/>
      </c>
      <c r="G716" s="121">
        <f t="shared" si="23"/>
        <v>0</v>
      </c>
    </row>
    <row r="717" spans="1:7" ht="20.25" hidden="1" customHeight="1" x14ac:dyDescent="0.15">
      <c r="A717" s="117">
        <v>2100405</v>
      </c>
      <c r="B717" s="118" t="s">
        <v>597</v>
      </c>
      <c r="C717" s="119">
        <v>0</v>
      </c>
      <c r="D717" s="119">
        <v>0</v>
      </c>
      <c r="E717" s="119">
        <v>0</v>
      </c>
      <c r="F717" s="120" t="str">
        <f t="shared" si="22"/>
        <v/>
      </c>
      <c r="G717" s="121">
        <f t="shared" si="23"/>
        <v>0</v>
      </c>
    </row>
    <row r="718" spans="1:7" ht="20.25" hidden="1" customHeight="1" x14ac:dyDescent="0.15">
      <c r="A718" s="117">
        <v>2100406</v>
      </c>
      <c r="B718" s="118" t="s">
        <v>598</v>
      </c>
      <c r="C718" s="119">
        <v>0</v>
      </c>
      <c r="D718" s="119">
        <v>0</v>
      </c>
      <c r="E718" s="119">
        <v>0</v>
      </c>
      <c r="F718" s="120" t="str">
        <f t="shared" si="22"/>
        <v/>
      </c>
      <c r="G718" s="121">
        <f t="shared" si="23"/>
        <v>0</v>
      </c>
    </row>
    <row r="719" spans="1:7" ht="20.25" hidden="1" customHeight="1" x14ac:dyDescent="0.15">
      <c r="A719" s="117">
        <v>2100407</v>
      </c>
      <c r="B719" s="118" t="s">
        <v>599</v>
      </c>
      <c r="C719" s="119">
        <v>0</v>
      </c>
      <c r="D719" s="119">
        <v>0</v>
      </c>
      <c r="E719" s="119">
        <v>0</v>
      </c>
      <c r="F719" s="120" t="str">
        <f t="shared" si="22"/>
        <v/>
      </c>
      <c r="G719" s="121">
        <f t="shared" si="23"/>
        <v>0</v>
      </c>
    </row>
    <row r="720" spans="1:7" ht="20.25" customHeight="1" x14ac:dyDescent="0.15">
      <c r="A720" s="117">
        <v>2100408</v>
      </c>
      <c r="B720" s="118" t="s">
        <v>600</v>
      </c>
      <c r="C720" s="119">
        <v>115</v>
      </c>
      <c r="D720" s="119">
        <v>115</v>
      </c>
      <c r="E720" s="119">
        <v>115.76</v>
      </c>
      <c r="F720" s="120">
        <f t="shared" si="22"/>
        <v>100.66086956521741</v>
      </c>
      <c r="G720" s="121">
        <f t="shared" si="23"/>
        <v>58.260000000000005</v>
      </c>
    </row>
    <row r="721" spans="1:7" ht="20.25" hidden="1" customHeight="1" x14ac:dyDescent="0.15">
      <c r="A721" s="117">
        <v>2100409</v>
      </c>
      <c r="B721" s="118" t="s">
        <v>601</v>
      </c>
      <c r="C721" s="119">
        <v>0</v>
      </c>
      <c r="D721" s="119">
        <v>0</v>
      </c>
      <c r="E721" s="119">
        <v>0</v>
      </c>
      <c r="F721" s="120" t="str">
        <f t="shared" si="22"/>
        <v/>
      </c>
      <c r="G721" s="121">
        <f t="shared" si="23"/>
        <v>0</v>
      </c>
    </row>
    <row r="722" spans="1:7" ht="20.25" hidden="1" customHeight="1" x14ac:dyDescent="0.15">
      <c r="A722" s="117">
        <v>2100410</v>
      </c>
      <c r="B722" s="118" t="s">
        <v>602</v>
      </c>
      <c r="C722" s="119">
        <v>0</v>
      </c>
      <c r="D722" s="119">
        <v>0</v>
      </c>
      <c r="E722" s="119">
        <v>0</v>
      </c>
      <c r="F722" s="120" t="str">
        <f t="shared" si="22"/>
        <v/>
      </c>
      <c r="G722" s="121">
        <f t="shared" si="23"/>
        <v>0</v>
      </c>
    </row>
    <row r="723" spans="1:7" ht="20.25" customHeight="1" x14ac:dyDescent="0.15">
      <c r="A723" s="117">
        <v>2100499</v>
      </c>
      <c r="B723" s="118" t="s">
        <v>603</v>
      </c>
      <c r="C723" s="119">
        <v>7</v>
      </c>
      <c r="D723" s="119">
        <v>7</v>
      </c>
      <c r="E723" s="119">
        <v>0</v>
      </c>
      <c r="F723" s="120">
        <f t="shared" si="22"/>
        <v>0</v>
      </c>
      <c r="G723" s="121">
        <f t="shared" si="23"/>
        <v>-3.5</v>
      </c>
    </row>
    <row r="724" spans="1:7" ht="20.25" hidden="1" customHeight="1" x14ac:dyDescent="0.15">
      <c r="A724" s="114">
        <v>21006</v>
      </c>
      <c r="B724" s="114" t="s">
        <v>604</v>
      </c>
      <c r="C724" s="116">
        <f>SUM(C725:C726)</f>
        <v>0</v>
      </c>
      <c r="D724" s="116">
        <f>SUM(D725:D726)</f>
        <v>0</v>
      </c>
      <c r="E724" s="116">
        <f>SUM(E725:E726)</f>
        <v>0</v>
      </c>
      <c r="F724" s="112" t="str">
        <f t="shared" si="22"/>
        <v/>
      </c>
      <c r="G724" s="113">
        <f t="shared" si="23"/>
        <v>0</v>
      </c>
    </row>
    <row r="725" spans="1:7" ht="20.25" hidden="1" customHeight="1" x14ac:dyDescent="0.15">
      <c r="A725" s="117">
        <v>2100601</v>
      </c>
      <c r="B725" s="118" t="s">
        <v>605</v>
      </c>
      <c r="C725" s="119">
        <v>0</v>
      </c>
      <c r="D725" s="119">
        <v>0</v>
      </c>
      <c r="E725" s="119">
        <v>0</v>
      </c>
      <c r="F725" s="120" t="str">
        <f t="shared" si="22"/>
        <v/>
      </c>
      <c r="G725" s="121">
        <f t="shared" si="23"/>
        <v>0</v>
      </c>
    </row>
    <row r="726" spans="1:7" ht="20.25" hidden="1" customHeight="1" x14ac:dyDescent="0.15">
      <c r="A726" s="117">
        <v>2100699</v>
      </c>
      <c r="B726" s="118" t="s">
        <v>606</v>
      </c>
      <c r="C726" s="119">
        <v>0</v>
      </c>
      <c r="D726" s="119">
        <v>0</v>
      </c>
      <c r="E726" s="119">
        <v>0</v>
      </c>
      <c r="F726" s="112" t="str">
        <f t="shared" si="22"/>
        <v/>
      </c>
      <c r="G726" s="113">
        <f t="shared" si="23"/>
        <v>0</v>
      </c>
    </row>
    <row r="727" spans="1:7" ht="20.25" customHeight="1" x14ac:dyDescent="0.15">
      <c r="A727" s="114">
        <v>21007</v>
      </c>
      <c r="B727" s="114" t="s">
        <v>607</v>
      </c>
      <c r="C727" s="116">
        <f>SUM(C728:C730)</f>
        <v>184</v>
      </c>
      <c r="D727" s="116">
        <f>SUM(D728:D730)</f>
        <v>184</v>
      </c>
      <c r="E727" s="116">
        <f>SUM(E728:E730)</f>
        <v>207.18</v>
      </c>
      <c r="F727" s="112">
        <f t="shared" si="22"/>
        <v>112.59782608695652</v>
      </c>
      <c r="G727" s="113">
        <f t="shared" si="23"/>
        <v>115.18</v>
      </c>
    </row>
    <row r="728" spans="1:7" ht="20.25" hidden="1" customHeight="1" x14ac:dyDescent="0.15">
      <c r="A728" s="117">
        <v>2100716</v>
      </c>
      <c r="B728" s="118" t="s">
        <v>608</v>
      </c>
      <c r="C728" s="119">
        <v>0</v>
      </c>
      <c r="D728" s="119">
        <v>0</v>
      </c>
      <c r="E728" s="119">
        <v>0</v>
      </c>
      <c r="F728" s="120" t="str">
        <f t="shared" si="22"/>
        <v/>
      </c>
      <c r="G728" s="121">
        <f t="shared" si="23"/>
        <v>0</v>
      </c>
    </row>
    <row r="729" spans="1:7" ht="20.25" customHeight="1" x14ac:dyDescent="0.15">
      <c r="A729" s="117">
        <v>2100717</v>
      </c>
      <c r="B729" s="118" t="s">
        <v>609</v>
      </c>
      <c r="C729" s="119">
        <v>184</v>
      </c>
      <c r="D729" s="119">
        <v>184</v>
      </c>
      <c r="E729" s="119">
        <v>207.18</v>
      </c>
      <c r="F729" s="120">
        <f t="shared" si="22"/>
        <v>112.59782608695652</v>
      </c>
      <c r="G729" s="121">
        <f t="shared" si="23"/>
        <v>115.18</v>
      </c>
    </row>
    <row r="730" spans="1:7" ht="20.25" hidden="1" customHeight="1" x14ac:dyDescent="0.15">
      <c r="A730" s="117">
        <v>2100799</v>
      </c>
      <c r="B730" s="118" t="s">
        <v>610</v>
      </c>
      <c r="C730" s="119">
        <v>0</v>
      </c>
      <c r="D730" s="119">
        <v>0</v>
      </c>
      <c r="E730" s="119">
        <v>0</v>
      </c>
      <c r="F730" s="120" t="str">
        <f t="shared" si="22"/>
        <v/>
      </c>
      <c r="G730" s="121">
        <f t="shared" si="23"/>
        <v>0</v>
      </c>
    </row>
    <row r="731" spans="1:7" ht="20.25" customHeight="1" x14ac:dyDescent="0.15">
      <c r="A731" s="114">
        <v>21011</v>
      </c>
      <c r="B731" s="114" t="s">
        <v>611</v>
      </c>
      <c r="C731" s="116">
        <f>C732+C733+C736+C737</f>
        <v>577</v>
      </c>
      <c r="D731" s="116">
        <f>D732+D733+D736+D737</f>
        <v>570</v>
      </c>
      <c r="E731" s="116">
        <f>E732+E733+E736+E737</f>
        <v>555.07999999999993</v>
      </c>
      <c r="F731" s="112">
        <f t="shared" si="22"/>
        <v>96.201039861351816</v>
      </c>
      <c r="G731" s="113">
        <f t="shared" si="23"/>
        <v>266.57999999999993</v>
      </c>
    </row>
    <row r="732" spans="1:7" ht="20.25" customHeight="1" x14ac:dyDescent="0.15">
      <c r="A732" s="117">
        <v>2101101</v>
      </c>
      <c r="B732" s="118" t="s">
        <v>612</v>
      </c>
      <c r="C732" s="119">
        <v>67</v>
      </c>
      <c r="D732" s="119">
        <v>60</v>
      </c>
      <c r="E732" s="119">
        <v>49.42</v>
      </c>
      <c r="F732" s="120">
        <f t="shared" si="22"/>
        <v>73.761194029850756</v>
      </c>
      <c r="G732" s="121">
        <f t="shared" si="23"/>
        <v>15.920000000000002</v>
      </c>
    </row>
    <row r="733" spans="1:7" ht="20.25" customHeight="1" x14ac:dyDescent="0.15">
      <c r="A733" s="117">
        <v>2101102</v>
      </c>
      <c r="B733" s="118" t="s">
        <v>613</v>
      </c>
      <c r="C733" s="119">
        <v>187</v>
      </c>
      <c r="D733" s="119">
        <v>187</v>
      </c>
      <c r="E733" s="119">
        <v>192.27</v>
      </c>
      <c r="F733" s="120">
        <f t="shared" si="22"/>
        <v>102.81818181818183</v>
      </c>
      <c r="G733" s="121">
        <f t="shared" si="23"/>
        <v>98.77000000000001</v>
      </c>
    </row>
    <row r="734" spans="1:7" ht="20.25" hidden="1" customHeight="1" x14ac:dyDescent="0.15">
      <c r="A734" s="117">
        <v>210110201</v>
      </c>
      <c r="B734" s="118" t="s">
        <v>614</v>
      </c>
      <c r="C734" s="119">
        <v>0</v>
      </c>
      <c r="D734" s="119">
        <v>0</v>
      </c>
      <c r="E734" s="119"/>
      <c r="F734" s="120" t="str">
        <f t="shared" si="22"/>
        <v/>
      </c>
      <c r="G734" s="121">
        <f t="shared" si="23"/>
        <v>0</v>
      </c>
    </row>
    <row r="735" spans="1:7" ht="20.25" hidden="1" customHeight="1" x14ac:dyDescent="0.15">
      <c r="A735" s="117">
        <v>210110202</v>
      </c>
      <c r="B735" s="118" t="s">
        <v>615</v>
      </c>
      <c r="C735" s="119">
        <v>0</v>
      </c>
      <c r="D735" s="119">
        <v>0</v>
      </c>
      <c r="E735" s="119"/>
      <c r="F735" s="120" t="str">
        <f t="shared" si="22"/>
        <v/>
      </c>
      <c r="G735" s="121">
        <f t="shared" si="23"/>
        <v>0</v>
      </c>
    </row>
    <row r="736" spans="1:7" ht="20.25" customHeight="1" x14ac:dyDescent="0.15">
      <c r="A736" s="117">
        <v>2101103</v>
      </c>
      <c r="B736" s="118" t="s">
        <v>616</v>
      </c>
      <c r="C736" s="119">
        <v>323</v>
      </c>
      <c r="D736" s="119">
        <v>323</v>
      </c>
      <c r="E736" s="119">
        <v>313.39</v>
      </c>
      <c r="F736" s="120">
        <f t="shared" si="22"/>
        <v>97.024767801857578</v>
      </c>
      <c r="G736" s="121">
        <f t="shared" si="23"/>
        <v>151.88999999999999</v>
      </c>
    </row>
    <row r="737" spans="1:7" ht="20.25" hidden="1" customHeight="1" x14ac:dyDescent="0.15">
      <c r="A737" s="117">
        <v>2101199</v>
      </c>
      <c r="B737" s="118" t="s">
        <v>617</v>
      </c>
      <c r="C737" s="119">
        <v>0</v>
      </c>
      <c r="D737" s="119">
        <v>0</v>
      </c>
      <c r="E737" s="119">
        <v>0</v>
      </c>
      <c r="F737" s="120" t="str">
        <f t="shared" si="22"/>
        <v/>
      </c>
      <c r="G737" s="121">
        <f t="shared" si="23"/>
        <v>0</v>
      </c>
    </row>
    <row r="738" spans="1:7" ht="24.75" customHeight="1" x14ac:dyDescent="0.15">
      <c r="A738" s="114">
        <v>21012</v>
      </c>
      <c r="B738" s="114" t="s">
        <v>618</v>
      </c>
      <c r="C738" s="116">
        <f>SUM(C739:C741)</f>
        <v>271</v>
      </c>
      <c r="D738" s="116">
        <f>SUM(D739:D741)</f>
        <v>271</v>
      </c>
      <c r="E738" s="116">
        <f>SUM(E739:E741)</f>
        <v>269.52</v>
      </c>
      <c r="F738" s="112">
        <f t="shared" si="22"/>
        <v>99.453874538745382</v>
      </c>
      <c r="G738" s="113">
        <f t="shared" si="23"/>
        <v>134.01999999999998</v>
      </c>
    </row>
    <row r="739" spans="1:7" ht="38.25" hidden="1" customHeight="1" x14ac:dyDescent="0.15">
      <c r="A739" s="117">
        <v>2101201</v>
      </c>
      <c r="B739" s="118" t="s">
        <v>619</v>
      </c>
      <c r="C739" s="119">
        <v>0</v>
      </c>
      <c r="D739" s="119">
        <v>0</v>
      </c>
      <c r="E739" s="119">
        <v>0</v>
      </c>
      <c r="F739" s="112" t="str">
        <f t="shared" si="22"/>
        <v/>
      </c>
      <c r="G739" s="113">
        <f t="shared" si="23"/>
        <v>0</v>
      </c>
    </row>
    <row r="740" spans="1:7" ht="36.75" customHeight="1" x14ac:dyDescent="0.15">
      <c r="A740" s="117">
        <v>2101202</v>
      </c>
      <c r="B740" s="118" t="s">
        <v>620</v>
      </c>
      <c r="C740" s="119">
        <v>271</v>
      </c>
      <c r="D740" s="119">
        <v>271</v>
      </c>
      <c r="E740" s="119">
        <v>269.52</v>
      </c>
      <c r="F740" s="120">
        <f t="shared" si="22"/>
        <v>99.453874538745382</v>
      </c>
      <c r="G740" s="121">
        <f t="shared" si="23"/>
        <v>134.01999999999998</v>
      </c>
    </row>
    <row r="741" spans="1:7" ht="38.25" hidden="1" customHeight="1" x14ac:dyDescent="0.15">
      <c r="A741" s="117">
        <v>2101299</v>
      </c>
      <c r="B741" s="118" t="s">
        <v>621</v>
      </c>
      <c r="C741" s="119">
        <v>0</v>
      </c>
      <c r="D741" s="119">
        <v>0</v>
      </c>
      <c r="E741" s="119">
        <v>0</v>
      </c>
      <c r="F741" s="112" t="str">
        <f t="shared" si="22"/>
        <v/>
      </c>
      <c r="G741" s="113">
        <f t="shared" si="23"/>
        <v>0</v>
      </c>
    </row>
    <row r="742" spans="1:7" ht="20.25" customHeight="1" x14ac:dyDescent="0.15">
      <c r="A742" s="114">
        <v>21013</v>
      </c>
      <c r="B742" s="114" t="s">
        <v>622</v>
      </c>
      <c r="C742" s="116">
        <f>SUM(C743:C745)</f>
        <v>54</v>
      </c>
      <c r="D742" s="116">
        <f>SUM(D743:D745)</f>
        <v>54</v>
      </c>
      <c r="E742" s="116">
        <f>SUM(E743:E745)</f>
        <v>41.39</v>
      </c>
      <c r="F742" s="112">
        <f t="shared" si="22"/>
        <v>76.648148148148152</v>
      </c>
      <c r="G742" s="113">
        <f t="shared" si="23"/>
        <v>14.39</v>
      </c>
    </row>
    <row r="743" spans="1:7" ht="20.25" hidden="1" customHeight="1" x14ac:dyDescent="0.15">
      <c r="A743" s="117">
        <v>2101301</v>
      </c>
      <c r="B743" s="118" t="s">
        <v>623</v>
      </c>
      <c r="C743" s="119">
        <v>0</v>
      </c>
      <c r="D743" s="119">
        <v>0</v>
      </c>
      <c r="E743" s="119">
        <v>0</v>
      </c>
      <c r="F743" s="120" t="str">
        <f t="shared" si="22"/>
        <v/>
      </c>
      <c r="G743" s="121">
        <f t="shared" si="23"/>
        <v>0</v>
      </c>
    </row>
    <row r="744" spans="1:7" ht="20.25" hidden="1" customHeight="1" x14ac:dyDescent="0.15">
      <c r="A744" s="117">
        <v>2101302</v>
      </c>
      <c r="B744" s="118" t="s">
        <v>624</v>
      </c>
      <c r="C744" s="119">
        <v>0</v>
      </c>
      <c r="D744" s="119">
        <v>0</v>
      </c>
      <c r="E744" s="119">
        <v>0</v>
      </c>
      <c r="F744" s="120" t="str">
        <f t="shared" si="22"/>
        <v/>
      </c>
      <c r="G744" s="121">
        <f t="shared" si="23"/>
        <v>0</v>
      </c>
    </row>
    <row r="745" spans="1:7" ht="20.25" customHeight="1" x14ac:dyDescent="0.15">
      <c r="A745" s="117">
        <v>2101399</v>
      </c>
      <c r="B745" s="118" t="s">
        <v>625</v>
      </c>
      <c r="C745" s="119">
        <v>54</v>
      </c>
      <c r="D745" s="119">
        <v>54</v>
      </c>
      <c r="E745" s="119">
        <v>41.39</v>
      </c>
      <c r="F745" s="120">
        <f t="shared" si="22"/>
        <v>76.648148148148152</v>
      </c>
      <c r="G745" s="121">
        <f t="shared" si="23"/>
        <v>14.39</v>
      </c>
    </row>
    <row r="746" spans="1:7" ht="20.25" hidden="1" customHeight="1" x14ac:dyDescent="0.15">
      <c r="A746" s="114">
        <v>21014</v>
      </c>
      <c r="B746" s="114" t="s">
        <v>626</v>
      </c>
      <c r="C746" s="116">
        <f>SUM(C747:C748)</f>
        <v>0</v>
      </c>
      <c r="D746" s="116">
        <f>SUM(D747:D748)</f>
        <v>0</v>
      </c>
      <c r="E746" s="116">
        <f>SUM(E747:E748)</f>
        <v>0</v>
      </c>
      <c r="F746" s="112" t="str">
        <f t="shared" si="22"/>
        <v/>
      </c>
      <c r="G746" s="113">
        <f t="shared" si="23"/>
        <v>0</v>
      </c>
    </row>
    <row r="747" spans="1:7" ht="20.25" hidden="1" customHeight="1" x14ac:dyDescent="0.15">
      <c r="A747" s="117">
        <v>2101401</v>
      </c>
      <c r="B747" s="118" t="s">
        <v>627</v>
      </c>
      <c r="C747" s="119">
        <v>0</v>
      </c>
      <c r="D747" s="119">
        <v>0</v>
      </c>
      <c r="E747" s="119">
        <v>0</v>
      </c>
      <c r="F747" s="120" t="str">
        <f t="shared" si="22"/>
        <v/>
      </c>
      <c r="G747" s="121">
        <f t="shared" si="23"/>
        <v>0</v>
      </c>
    </row>
    <row r="748" spans="1:7" ht="20.25" hidden="1" customHeight="1" x14ac:dyDescent="0.15">
      <c r="A748" s="117">
        <v>2101499</v>
      </c>
      <c r="B748" s="118" t="s">
        <v>628</v>
      </c>
      <c r="C748" s="119">
        <v>0</v>
      </c>
      <c r="D748" s="119">
        <v>0</v>
      </c>
      <c r="E748" s="119">
        <v>0</v>
      </c>
      <c r="F748" s="112" t="str">
        <f t="shared" si="22"/>
        <v/>
      </c>
      <c r="G748" s="113">
        <f t="shared" si="23"/>
        <v>0</v>
      </c>
    </row>
    <row r="749" spans="1:7" ht="20.25" hidden="1" customHeight="1" x14ac:dyDescent="0.15">
      <c r="A749" s="114">
        <v>21015</v>
      </c>
      <c r="B749" s="114" t="s">
        <v>629</v>
      </c>
      <c r="C749" s="116">
        <f>SUM(C750:C757)</f>
        <v>0</v>
      </c>
      <c r="D749" s="116">
        <f>SUM(D750:D757)</f>
        <v>0</v>
      </c>
      <c r="E749" s="116">
        <f>SUM(E750:E757)</f>
        <v>0</v>
      </c>
      <c r="F749" s="112" t="str">
        <f t="shared" si="22"/>
        <v/>
      </c>
      <c r="G749" s="113">
        <f t="shared" si="23"/>
        <v>0</v>
      </c>
    </row>
    <row r="750" spans="1:7" ht="20.25" hidden="1" customHeight="1" x14ac:dyDescent="0.15">
      <c r="A750" s="117">
        <v>2101501</v>
      </c>
      <c r="B750" s="118" t="s">
        <v>86</v>
      </c>
      <c r="C750" s="119">
        <v>0</v>
      </c>
      <c r="D750" s="119">
        <v>0</v>
      </c>
      <c r="E750" s="119">
        <v>0</v>
      </c>
      <c r="F750" s="120" t="str">
        <f t="shared" si="22"/>
        <v/>
      </c>
      <c r="G750" s="121">
        <f t="shared" si="23"/>
        <v>0</v>
      </c>
    </row>
    <row r="751" spans="1:7" ht="20.25" hidden="1" customHeight="1" x14ac:dyDescent="0.15">
      <c r="A751" s="117">
        <v>2101502</v>
      </c>
      <c r="B751" s="118" t="s">
        <v>87</v>
      </c>
      <c r="C751" s="119">
        <v>0</v>
      </c>
      <c r="D751" s="119">
        <v>0</v>
      </c>
      <c r="E751" s="119">
        <v>0</v>
      </c>
      <c r="F751" s="120" t="str">
        <f t="shared" si="22"/>
        <v/>
      </c>
      <c r="G751" s="121">
        <f t="shared" si="23"/>
        <v>0</v>
      </c>
    </row>
    <row r="752" spans="1:7" ht="20.25" hidden="1" customHeight="1" x14ac:dyDescent="0.15">
      <c r="A752" s="117">
        <v>2101503</v>
      </c>
      <c r="B752" s="118" t="s">
        <v>88</v>
      </c>
      <c r="C752" s="119">
        <v>0</v>
      </c>
      <c r="D752" s="119">
        <v>0</v>
      </c>
      <c r="E752" s="119">
        <v>0</v>
      </c>
      <c r="F752" s="120" t="str">
        <f t="shared" si="22"/>
        <v/>
      </c>
      <c r="G752" s="121">
        <f t="shared" si="23"/>
        <v>0</v>
      </c>
    </row>
    <row r="753" spans="1:7" ht="20.25" hidden="1" customHeight="1" x14ac:dyDescent="0.15">
      <c r="A753" s="117">
        <v>2101504</v>
      </c>
      <c r="B753" s="118" t="s">
        <v>127</v>
      </c>
      <c r="C753" s="119">
        <v>0</v>
      </c>
      <c r="D753" s="119">
        <v>0</v>
      </c>
      <c r="E753" s="119">
        <v>0</v>
      </c>
      <c r="F753" s="120" t="str">
        <f t="shared" si="22"/>
        <v/>
      </c>
      <c r="G753" s="121">
        <f t="shared" si="23"/>
        <v>0</v>
      </c>
    </row>
    <row r="754" spans="1:7" ht="20.25" hidden="1" customHeight="1" x14ac:dyDescent="0.15">
      <c r="A754" s="117">
        <v>2101505</v>
      </c>
      <c r="B754" s="118" t="s">
        <v>630</v>
      </c>
      <c r="C754" s="119">
        <v>0</v>
      </c>
      <c r="D754" s="119">
        <v>0</v>
      </c>
      <c r="E754" s="119">
        <v>0</v>
      </c>
      <c r="F754" s="120" t="str">
        <f t="shared" si="22"/>
        <v/>
      </c>
      <c r="G754" s="121">
        <f t="shared" si="23"/>
        <v>0</v>
      </c>
    </row>
    <row r="755" spans="1:7" ht="20.25" hidden="1" customHeight="1" x14ac:dyDescent="0.15">
      <c r="A755" s="117">
        <v>2101506</v>
      </c>
      <c r="B755" s="118" t="s">
        <v>631</v>
      </c>
      <c r="C755" s="119">
        <v>0</v>
      </c>
      <c r="D755" s="119">
        <v>0</v>
      </c>
      <c r="E755" s="119">
        <v>0</v>
      </c>
      <c r="F755" s="120" t="str">
        <f t="shared" si="22"/>
        <v/>
      </c>
      <c r="G755" s="121">
        <f t="shared" si="23"/>
        <v>0</v>
      </c>
    </row>
    <row r="756" spans="1:7" ht="20.25" hidden="1" customHeight="1" x14ac:dyDescent="0.15">
      <c r="A756" s="117">
        <v>2101550</v>
      </c>
      <c r="B756" s="118" t="s">
        <v>95</v>
      </c>
      <c r="C756" s="119">
        <v>0</v>
      </c>
      <c r="D756" s="119">
        <v>0</v>
      </c>
      <c r="E756" s="119">
        <v>0</v>
      </c>
      <c r="F756" s="112" t="str">
        <f t="shared" si="22"/>
        <v/>
      </c>
      <c r="G756" s="113">
        <f t="shared" si="23"/>
        <v>0</v>
      </c>
    </row>
    <row r="757" spans="1:7" ht="20.25" hidden="1" customHeight="1" x14ac:dyDescent="0.15">
      <c r="A757" s="117">
        <v>2101599</v>
      </c>
      <c r="B757" s="118" t="s">
        <v>632</v>
      </c>
      <c r="C757" s="119">
        <v>0</v>
      </c>
      <c r="D757" s="119">
        <v>0</v>
      </c>
      <c r="E757" s="119">
        <v>0</v>
      </c>
      <c r="F757" s="112" t="str">
        <f t="shared" si="22"/>
        <v/>
      </c>
      <c r="G757" s="113">
        <f t="shared" si="23"/>
        <v>0</v>
      </c>
    </row>
    <row r="758" spans="1:7" ht="20.25" hidden="1" customHeight="1" x14ac:dyDescent="0.15">
      <c r="A758" s="114">
        <v>21016</v>
      </c>
      <c r="B758" s="114" t="s">
        <v>633</v>
      </c>
      <c r="C758" s="116">
        <f>C759</f>
        <v>0</v>
      </c>
      <c r="D758" s="116"/>
      <c r="E758" s="116">
        <f>E759</f>
        <v>0</v>
      </c>
      <c r="F758" s="112" t="str">
        <f t="shared" si="22"/>
        <v/>
      </c>
      <c r="G758" s="113">
        <f t="shared" si="23"/>
        <v>0</v>
      </c>
    </row>
    <row r="759" spans="1:7" ht="20.25" hidden="1" customHeight="1" x14ac:dyDescent="0.15">
      <c r="A759" s="117">
        <v>2101601</v>
      </c>
      <c r="B759" s="118" t="s">
        <v>634</v>
      </c>
      <c r="C759" s="119">
        <v>0</v>
      </c>
      <c r="D759" s="119"/>
      <c r="E759" s="119">
        <v>0</v>
      </c>
      <c r="F759" s="120" t="str">
        <f t="shared" si="22"/>
        <v/>
      </c>
      <c r="G759" s="121">
        <f t="shared" si="23"/>
        <v>0</v>
      </c>
    </row>
    <row r="760" spans="1:7" ht="20.25" customHeight="1" x14ac:dyDescent="0.15">
      <c r="A760" s="114">
        <v>21099</v>
      </c>
      <c r="B760" s="114" t="s">
        <v>635</v>
      </c>
      <c r="C760" s="116">
        <f>C761</f>
        <v>55</v>
      </c>
      <c r="D760" s="116">
        <f>D761</f>
        <v>55</v>
      </c>
      <c r="E760" s="116">
        <f>E761</f>
        <v>105.26</v>
      </c>
      <c r="F760" s="112">
        <f t="shared" si="22"/>
        <v>191.38181818181818</v>
      </c>
      <c r="G760" s="113">
        <f t="shared" si="23"/>
        <v>77.760000000000005</v>
      </c>
    </row>
    <row r="761" spans="1:7" ht="20.25" customHeight="1" x14ac:dyDescent="0.15">
      <c r="A761" s="117">
        <v>2109999</v>
      </c>
      <c r="B761" s="118" t="s">
        <v>636</v>
      </c>
      <c r="C761" s="119">
        <v>55</v>
      </c>
      <c r="D761" s="119">
        <v>55</v>
      </c>
      <c r="E761" s="119">
        <v>105.26</v>
      </c>
      <c r="F761" s="120">
        <f t="shared" si="22"/>
        <v>191.38181818181818</v>
      </c>
      <c r="G761" s="121">
        <f t="shared" si="23"/>
        <v>77.760000000000005</v>
      </c>
    </row>
    <row r="762" spans="1:7" ht="20.25" customHeight="1" x14ac:dyDescent="0.15">
      <c r="A762" s="114">
        <v>211</v>
      </c>
      <c r="B762" s="114" t="s">
        <v>637</v>
      </c>
      <c r="C762" s="116">
        <f>C763+C773+C777+C786+C791+C798+C804+C807+C810+C812+C814+C820+C822+C824+C839</f>
        <v>31</v>
      </c>
      <c r="D762" s="116">
        <f>D763+D773+D777+D786+D791+D798+D804+D807+D810+D812+D814+D820+D822+D824+D839</f>
        <v>31</v>
      </c>
      <c r="E762" s="116">
        <f>E763+E773+E777+E786+E791+E798+E804+E807+E810+E812+E814+E820+E822+E824+E839</f>
        <v>0</v>
      </c>
      <c r="F762" s="112">
        <f t="shared" si="22"/>
        <v>0</v>
      </c>
      <c r="G762" s="113">
        <f t="shared" si="23"/>
        <v>-15.5</v>
      </c>
    </row>
    <row r="763" spans="1:7" ht="20.25" hidden="1" customHeight="1" x14ac:dyDescent="0.15">
      <c r="A763" s="114">
        <v>21101</v>
      </c>
      <c r="B763" s="114" t="s">
        <v>638</v>
      </c>
      <c r="C763" s="116">
        <f>SUM(C764:C772)</f>
        <v>0</v>
      </c>
      <c r="D763" s="116">
        <f>SUM(D764:D772)</f>
        <v>0</v>
      </c>
      <c r="E763" s="116">
        <f>SUM(E764:E772)</f>
        <v>0</v>
      </c>
      <c r="F763" s="112" t="str">
        <f t="shared" si="22"/>
        <v/>
      </c>
      <c r="G763" s="113">
        <f t="shared" si="23"/>
        <v>0</v>
      </c>
    </row>
    <row r="764" spans="1:7" ht="20.25" hidden="1" customHeight="1" x14ac:dyDescent="0.15">
      <c r="A764" s="117">
        <v>2110101</v>
      </c>
      <c r="B764" s="118" t="s">
        <v>86</v>
      </c>
      <c r="C764" s="119">
        <v>0</v>
      </c>
      <c r="D764" s="119">
        <v>0</v>
      </c>
      <c r="E764" s="119">
        <v>0</v>
      </c>
      <c r="F764" s="120" t="str">
        <f t="shared" si="22"/>
        <v/>
      </c>
      <c r="G764" s="121">
        <f t="shared" si="23"/>
        <v>0</v>
      </c>
    </row>
    <row r="765" spans="1:7" ht="20.25" hidden="1" customHeight="1" x14ac:dyDescent="0.15">
      <c r="A765" s="117">
        <v>2110102</v>
      </c>
      <c r="B765" s="118" t="s">
        <v>87</v>
      </c>
      <c r="C765" s="119">
        <v>0</v>
      </c>
      <c r="D765" s="119">
        <v>0</v>
      </c>
      <c r="E765" s="119">
        <v>0</v>
      </c>
      <c r="F765" s="120" t="str">
        <f t="shared" si="22"/>
        <v/>
      </c>
      <c r="G765" s="121">
        <f t="shared" si="23"/>
        <v>0</v>
      </c>
    </row>
    <row r="766" spans="1:7" ht="20.25" hidden="1" customHeight="1" x14ac:dyDescent="0.15">
      <c r="A766" s="117">
        <v>2110103</v>
      </c>
      <c r="B766" s="118" t="s">
        <v>88</v>
      </c>
      <c r="C766" s="119">
        <v>0</v>
      </c>
      <c r="D766" s="119">
        <v>0</v>
      </c>
      <c r="E766" s="119">
        <v>0</v>
      </c>
      <c r="F766" s="120" t="str">
        <f t="shared" si="22"/>
        <v/>
      </c>
      <c r="G766" s="121">
        <f t="shared" si="23"/>
        <v>0</v>
      </c>
    </row>
    <row r="767" spans="1:7" ht="20.25" hidden="1" customHeight="1" x14ac:dyDescent="0.15">
      <c r="A767" s="117">
        <v>2110104</v>
      </c>
      <c r="B767" s="118" t="s">
        <v>639</v>
      </c>
      <c r="C767" s="119">
        <v>0</v>
      </c>
      <c r="D767" s="119">
        <v>0</v>
      </c>
      <c r="E767" s="119">
        <v>0</v>
      </c>
      <c r="F767" s="120" t="str">
        <f t="shared" si="22"/>
        <v/>
      </c>
      <c r="G767" s="121">
        <f t="shared" si="23"/>
        <v>0</v>
      </c>
    </row>
    <row r="768" spans="1:7" ht="20.25" hidden="1" customHeight="1" x14ac:dyDescent="0.15">
      <c r="A768" s="117">
        <v>2110105</v>
      </c>
      <c r="B768" s="118" t="s">
        <v>640</v>
      </c>
      <c r="C768" s="119">
        <v>0</v>
      </c>
      <c r="D768" s="119">
        <v>0</v>
      </c>
      <c r="E768" s="119">
        <v>0</v>
      </c>
      <c r="F768" s="120" t="str">
        <f t="shared" si="22"/>
        <v/>
      </c>
      <c r="G768" s="121">
        <f t="shared" si="23"/>
        <v>0</v>
      </c>
    </row>
    <row r="769" spans="1:7" ht="20.25" hidden="1" customHeight="1" x14ac:dyDescent="0.15">
      <c r="A769" s="117">
        <v>2110106</v>
      </c>
      <c r="B769" s="118" t="s">
        <v>641</v>
      </c>
      <c r="C769" s="119">
        <v>0</v>
      </c>
      <c r="D769" s="119">
        <v>0</v>
      </c>
      <c r="E769" s="119">
        <v>0</v>
      </c>
      <c r="F769" s="120" t="str">
        <f t="shared" si="22"/>
        <v/>
      </c>
      <c r="G769" s="121">
        <f t="shared" si="23"/>
        <v>0</v>
      </c>
    </row>
    <row r="770" spans="1:7" ht="20.25" hidden="1" customHeight="1" x14ac:dyDescent="0.15">
      <c r="A770" s="117">
        <v>2110107</v>
      </c>
      <c r="B770" s="118" t="s">
        <v>642</v>
      </c>
      <c r="C770" s="119">
        <v>0</v>
      </c>
      <c r="D770" s="119">
        <v>0</v>
      </c>
      <c r="E770" s="119">
        <v>0</v>
      </c>
      <c r="F770" s="120" t="str">
        <f t="shared" si="22"/>
        <v/>
      </c>
      <c r="G770" s="121">
        <f t="shared" si="23"/>
        <v>0</v>
      </c>
    </row>
    <row r="771" spans="1:7" ht="20.25" hidden="1" customHeight="1" x14ac:dyDescent="0.15">
      <c r="A771" s="117">
        <v>2110108</v>
      </c>
      <c r="B771" s="118" t="s">
        <v>643</v>
      </c>
      <c r="C771" s="119">
        <v>0</v>
      </c>
      <c r="D771" s="119">
        <v>0</v>
      </c>
      <c r="E771" s="119">
        <v>0</v>
      </c>
      <c r="F771" s="120" t="str">
        <f t="shared" si="22"/>
        <v/>
      </c>
      <c r="G771" s="121">
        <f t="shared" si="23"/>
        <v>0</v>
      </c>
    </row>
    <row r="772" spans="1:7" ht="20.25" hidden="1" customHeight="1" x14ac:dyDescent="0.15">
      <c r="A772" s="117">
        <v>2110199</v>
      </c>
      <c r="B772" s="118" t="s">
        <v>644</v>
      </c>
      <c r="C772" s="119">
        <v>0</v>
      </c>
      <c r="D772" s="119">
        <v>0</v>
      </c>
      <c r="E772" s="119">
        <v>0</v>
      </c>
      <c r="F772" s="120" t="str">
        <f t="shared" si="22"/>
        <v/>
      </c>
      <c r="G772" s="121">
        <f t="shared" si="23"/>
        <v>0</v>
      </c>
    </row>
    <row r="773" spans="1:7" ht="20.25" hidden="1" customHeight="1" x14ac:dyDescent="0.15">
      <c r="A773" s="114">
        <v>21102</v>
      </c>
      <c r="B773" s="114" t="s">
        <v>645</v>
      </c>
      <c r="C773" s="116">
        <f>SUM(C774:C776)</f>
        <v>0</v>
      </c>
      <c r="D773" s="116">
        <f>SUM(D774:D776)</f>
        <v>0</v>
      </c>
      <c r="E773" s="116">
        <f>SUM(E774:E776)</f>
        <v>0</v>
      </c>
      <c r="F773" s="112" t="str">
        <f t="shared" si="22"/>
        <v/>
      </c>
      <c r="G773" s="113">
        <f t="shared" si="23"/>
        <v>0</v>
      </c>
    </row>
    <row r="774" spans="1:7" ht="20.25" hidden="1" customHeight="1" x14ac:dyDescent="0.15">
      <c r="A774" s="117">
        <v>2110203</v>
      </c>
      <c r="B774" s="118" t="s">
        <v>646</v>
      </c>
      <c r="C774" s="119">
        <v>0</v>
      </c>
      <c r="D774" s="119">
        <v>0</v>
      </c>
      <c r="E774" s="119">
        <v>0</v>
      </c>
      <c r="F774" s="120" t="str">
        <f t="shared" si="22"/>
        <v/>
      </c>
      <c r="G774" s="121">
        <f t="shared" si="23"/>
        <v>0</v>
      </c>
    </row>
    <row r="775" spans="1:7" ht="20.25" hidden="1" customHeight="1" x14ac:dyDescent="0.15">
      <c r="A775" s="117">
        <v>2110204</v>
      </c>
      <c r="B775" s="118" t="s">
        <v>647</v>
      </c>
      <c r="C775" s="119">
        <v>0</v>
      </c>
      <c r="D775" s="119">
        <v>0</v>
      </c>
      <c r="E775" s="119">
        <v>0</v>
      </c>
      <c r="F775" s="120" t="str">
        <f t="shared" si="22"/>
        <v/>
      </c>
      <c r="G775" s="121">
        <f t="shared" si="23"/>
        <v>0</v>
      </c>
    </row>
    <row r="776" spans="1:7" ht="20.25" hidden="1" customHeight="1" x14ac:dyDescent="0.15">
      <c r="A776" s="117">
        <v>2110299</v>
      </c>
      <c r="B776" s="118" t="s">
        <v>648</v>
      </c>
      <c r="C776" s="119">
        <v>0</v>
      </c>
      <c r="D776" s="119">
        <v>0</v>
      </c>
      <c r="E776" s="119">
        <v>0</v>
      </c>
      <c r="F776" s="120" t="str">
        <f t="shared" si="22"/>
        <v/>
      </c>
      <c r="G776" s="121">
        <f t="shared" si="23"/>
        <v>0</v>
      </c>
    </row>
    <row r="777" spans="1:7" ht="20.25" customHeight="1" x14ac:dyDescent="0.15">
      <c r="A777" s="114">
        <v>21103</v>
      </c>
      <c r="B777" s="114" t="s">
        <v>649</v>
      </c>
      <c r="C777" s="116">
        <f>SUM(C778:C785)</f>
        <v>31</v>
      </c>
      <c r="D777" s="116">
        <f>SUM(D778:D785)</f>
        <v>31</v>
      </c>
      <c r="E777" s="116">
        <f>SUM(E778:E785)</f>
        <v>0</v>
      </c>
      <c r="F777" s="112">
        <f t="shared" ref="F777:F840" si="24">IFERROR(E777/C777*100,"")</f>
        <v>0</v>
      </c>
      <c r="G777" s="113">
        <f t="shared" ref="G777:G840" si="25">E777-C777/2</f>
        <v>-15.5</v>
      </c>
    </row>
    <row r="778" spans="1:7" ht="20.25" hidden="1" customHeight="1" x14ac:dyDescent="0.15">
      <c r="A778" s="117">
        <v>2110301</v>
      </c>
      <c r="B778" s="118" t="s">
        <v>650</v>
      </c>
      <c r="C778" s="119">
        <v>0</v>
      </c>
      <c r="D778" s="119">
        <v>0</v>
      </c>
      <c r="E778" s="119">
        <v>0</v>
      </c>
      <c r="F778" s="120" t="str">
        <f t="shared" si="24"/>
        <v/>
      </c>
      <c r="G778" s="121">
        <f t="shared" si="25"/>
        <v>0</v>
      </c>
    </row>
    <row r="779" spans="1:7" ht="20.25" customHeight="1" x14ac:dyDescent="0.15">
      <c r="A779" s="117">
        <v>2110302</v>
      </c>
      <c r="B779" s="118" t="s">
        <v>651</v>
      </c>
      <c r="C779" s="119">
        <v>31</v>
      </c>
      <c r="D779" s="119">
        <v>31</v>
      </c>
      <c r="E779" s="119">
        <v>0</v>
      </c>
      <c r="F779" s="120">
        <f t="shared" si="24"/>
        <v>0</v>
      </c>
      <c r="G779" s="121">
        <f t="shared" si="25"/>
        <v>-15.5</v>
      </c>
    </row>
    <row r="780" spans="1:7" ht="20.25" hidden="1" customHeight="1" x14ac:dyDescent="0.15">
      <c r="A780" s="117">
        <v>2110303</v>
      </c>
      <c r="B780" s="118" t="s">
        <v>652</v>
      </c>
      <c r="C780" s="119">
        <v>0</v>
      </c>
      <c r="D780" s="119">
        <v>0</v>
      </c>
      <c r="E780" s="119">
        <v>0</v>
      </c>
      <c r="F780" s="120" t="str">
        <f t="shared" si="24"/>
        <v/>
      </c>
      <c r="G780" s="121">
        <f t="shared" si="25"/>
        <v>0</v>
      </c>
    </row>
    <row r="781" spans="1:7" ht="20.25" hidden="1" customHeight="1" x14ac:dyDescent="0.15">
      <c r="A781" s="117">
        <v>2110304</v>
      </c>
      <c r="B781" s="118" t="s">
        <v>653</v>
      </c>
      <c r="C781" s="119">
        <v>0</v>
      </c>
      <c r="D781" s="119">
        <v>0</v>
      </c>
      <c r="E781" s="119">
        <v>0</v>
      </c>
      <c r="F781" s="120" t="str">
        <f t="shared" si="24"/>
        <v/>
      </c>
      <c r="G781" s="121">
        <f t="shared" si="25"/>
        <v>0</v>
      </c>
    </row>
    <row r="782" spans="1:7" ht="20.25" hidden="1" customHeight="1" x14ac:dyDescent="0.15">
      <c r="A782" s="117">
        <v>2110305</v>
      </c>
      <c r="B782" s="118" t="s">
        <v>654</v>
      </c>
      <c r="C782" s="119">
        <v>0</v>
      </c>
      <c r="D782" s="119">
        <v>0</v>
      </c>
      <c r="E782" s="119">
        <v>0</v>
      </c>
      <c r="F782" s="120" t="str">
        <f t="shared" si="24"/>
        <v/>
      </c>
      <c r="G782" s="121">
        <f t="shared" si="25"/>
        <v>0</v>
      </c>
    </row>
    <row r="783" spans="1:7" ht="20.25" hidden="1" customHeight="1" x14ac:dyDescent="0.15">
      <c r="A783" s="117">
        <v>2110306</v>
      </c>
      <c r="B783" s="118" t="s">
        <v>655</v>
      </c>
      <c r="C783" s="119">
        <v>0</v>
      </c>
      <c r="D783" s="119">
        <v>0</v>
      </c>
      <c r="E783" s="119">
        <v>0</v>
      </c>
      <c r="F783" s="120" t="str">
        <f t="shared" si="24"/>
        <v/>
      </c>
      <c r="G783" s="121">
        <f t="shared" si="25"/>
        <v>0</v>
      </c>
    </row>
    <row r="784" spans="1:7" ht="20.25" hidden="1" customHeight="1" x14ac:dyDescent="0.15">
      <c r="A784" s="117">
        <v>2110307</v>
      </c>
      <c r="B784" s="118" t="s">
        <v>656</v>
      </c>
      <c r="C784" s="119">
        <v>0</v>
      </c>
      <c r="D784" s="119">
        <v>0</v>
      </c>
      <c r="E784" s="119">
        <v>0</v>
      </c>
      <c r="F784" s="120" t="str">
        <f t="shared" si="24"/>
        <v/>
      </c>
      <c r="G784" s="121">
        <f t="shared" si="25"/>
        <v>0</v>
      </c>
    </row>
    <row r="785" spans="1:7" ht="20.25" hidden="1" customHeight="1" x14ac:dyDescent="0.15">
      <c r="A785" s="117">
        <v>2110399</v>
      </c>
      <c r="B785" s="118" t="s">
        <v>657</v>
      </c>
      <c r="C785" s="119">
        <v>0</v>
      </c>
      <c r="D785" s="119">
        <v>0</v>
      </c>
      <c r="E785" s="119">
        <v>0</v>
      </c>
      <c r="F785" s="120" t="str">
        <f t="shared" si="24"/>
        <v/>
      </c>
      <c r="G785" s="121">
        <f t="shared" si="25"/>
        <v>0</v>
      </c>
    </row>
    <row r="786" spans="1:7" ht="20.25" hidden="1" customHeight="1" x14ac:dyDescent="0.15">
      <c r="A786" s="114">
        <v>21104</v>
      </c>
      <c r="B786" s="114" t="s">
        <v>658</v>
      </c>
      <c r="C786" s="116">
        <f>SUM(C787:C790)</f>
        <v>0</v>
      </c>
      <c r="D786" s="116">
        <f>SUM(D787:D790)</f>
        <v>0</v>
      </c>
      <c r="E786" s="116">
        <f>SUM(E787:E790)</f>
        <v>0</v>
      </c>
      <c r="F786" s="112" t="str">
        <f t="shared" si="24"/>
        <v/>
      </c>
      <c r="G786" s="113">
        <f t="shared" si="25"/>
        <v>0</v>
      </c>
    </row>
    <row r="787" spans="1:7" ht="20.25" hidden="1" customHeight="1" x14ac:dyDescent="0.15">
      <c r="A787" s="117">
        <v>2110401</v>
      </c>
      <c r="B787" s="118" t="s">
        <v>659</v>
      </c>
      <c r="C787" s="119">
        <v>0</v>
      </c>
      <c r="D787" s="119">
        <v>0</v>
      </c>
      <c r="E787" s="119">
        <v>0</v>
      </c>
      <c r="F787" s="120" t="str">
        <f t="shared" si="24"/>
        <v/>
      </c>
      <c r="G787" s="121">
        <f t="shared" si="25"/>
        <v>0</v>
      </c>
    </row>
    <row r="788" spans="1:7" ht="20.25" hidden="1" customHeight="1" x14ac:dyDescent="0.15">
      <c r="A788" s="117">
        <v>2110402</v>
      </c>
      <c r="B788" s="118" t="s">
        <v>660</v>
      </c>
      <c r="C788" s="119">
        <v>0</v>
      </c>
      <c r="D788" s="119">
        <v>0</v>
      </c>
      <c r="E788" s="119">
        <v>0</v>
      </c>
      <c r="F788" s="120" t="str">
        <f t="shared" si="24"/>
        <v/>
      </c>
      <c r="G788" s="121">
        <f t="shared" si="25"/>
        <v>0</v>
      </c>
    </row>
    <row r="789" spans="1:7" ht="20.25" hidden="1" customHeight="1" x14ac:dyDescent="0.15">
      <c r="A789" s="117">
        <v>2110404</v>
      </c>
      <c r="B789" s="118" t="s">
        <v>661</v>
      </c>
      <c r="C789" s="119">
        <v>0</v>
      </c>
      <c r="D789" s="119">
        <v>0</v>
      </c>
      <c r="E789" s="119">
        <v>0</v>
      </c>
      <c r="F789" s="112" t="str">
        <f t="shared" si="24"/>
        <v/>
      </c>
      <c r="G789" s="113">
        <f t="shared" si="25"/>
        <v>0</v>
      </c>
    </row>
    <row r="790" spans="1:7" ht="20.25" hidden="1" customHeight="1" x14ac:dyDescent="0.15">
      <c r="A790" s="117">
        <v>2110499</v>
      </c>
      <c r="B790" s="118" t="s">
        <v>662</v>
      </c>
      <c r="C790" s="119">
        <v>0</v>
      </c>
      <c r="D790" s="119">
        <v>0</v>
      </c>
      <c r="E790" s="119">
        <v>0</v>
      </c>
      <c r="F790" s="112" t="str">
        <f t="shared" si="24"/>
        <v/>
      </c>
      <c r="G790" s="113">
        <f t="shared" si="25"/>
        <v>0</v>
      </c>
    </row>
    <row r="791" spans="1:7" ht="20.25" hidden="1" customHeight="1" x14ac:dyDescent="0.15">
      <c r="A791" s="114">
        <v>21105</v>
      </c>
      <c r="B791" s="114" t="s">
        <v>663</v>
      </c>
      <c r="C791" s="116">
        <f>SUM(C792:C797)</f>
        <v>0</v>
      </c>
      <c r="D791" s="116">
        <f>SUM(D792:D797)</f>
        <v>0</v>
      </c>
      <c r="E791" s="116">
        <f>SUM(E792:E797)</f>
        <v>0</v>
      </c>
      <c r="F791" s="112" t="str">
        <f t="shared" si="24"/>
        <v/>
      </c>
      <c r="G791" s="113">
        <f t="shared" si="25"/>
        <v>0</v>
      </c>
    </row>
    <row r="792" spans="1:7" ht="20.25" hidden="1" customHeight="1" x14ac:dyDescent="0.15">
      <c r="A792" s="117">
        <v>2110501</v>
      </c>
      <c r="B792" s="118" t="s">
        <v>664</v>
      </c>
      <c r="C792" s="119">
        <v>0</v>
      </c>
      <c r="D792" s="119">
        <v>0</v>
      </c>
      <c r="E792" s="119">
        <v>0</v>
      </c>
      <c r="F792" s="112" t="str">
        <f t="shared" si="24"/>
        <v/>
      </c>
      <c r="G792" s="113">
        <f t="shared" si="25"/>
        <v>0</v>
      </c>
    </row>
    <row r="793" spans="1:7" ht="20.25" hidden="1" customHeight="1" x14ac:dyDescent="0.15">
      <c r="A793" s="117">
        <v>2110502</v>
      </c>
      <c r="B793" s="118" t="s">
        <v>665</v>
      </c>
      <c r="C793" s="119">
        <v>0</v>
      </c>
      <c r="D793" s="119">
        <v>0</v>
      </c>
      <c r="E793" s="119">
        <v>0</v>
      </c>
      <c r="F793" s="112" t="str">
        <f t="shared" si="24"/>
        <v/>
      </c>
      <c r="G793" s="113">
        <f t="shared" si="25"/>
        <v>0</v>
      </c>
    </row>
    <row r="794" spans="1:7" ht="20.25" hidden="1" customHeight="1" x14ac:dyDescent="0.15">
      <c r="A794" s="117">
        <v>2110503</v>
      </c>
      <c r="B794" s="118" t="s">
        <v>666</v>
      </c>
      <c r="C794" s="119">
        <v>0</v>
      </c>
      <c r="D794" s="119">
        <v>0</v>
      </c>
      <c r="E794" s="119">
        <v>0</v>
      </c>
      <c r="F794" s="112" t="str">
        <f t="shared" si="24"/>
        <v/>
      </c>
      <c r="G794" s="113">
        <f t="shared" si="25"/>
        <v>0</v>
      </c>
    </row>
    <row r="795" spans="1:7" ht="20.25" hidden="1" customHeight="1" x14ac:dyDescent="0.15">
      <c r="A795" s="117">
        <v>2110506</v>
      </c>
      <c r="B795" s="118" t="s">
        <v>667</v>
      </c>
      <c r="C795" s="119">
        <v>0</v>
      </c>
      <c r="D795" s="119">
        <v>0</v>
      </c>
      <c r="E795" s="119">
        <v>0</v>
      </c>
      <c r="F795" s="112" t="str">
        <f t="shared" si="24"/>
        <v/>
      </c>
      <c r="G795" s="113">
        <f t="shared" si="25"/>
        <v>0</v>
      </c>
    </row>
    <row r="796" spans="1:7" ht="20.25" hidden="1" customHeight="1" x14ac:dyDescent="0.15">
      <c r="A796" s="117">
        <v>2110507</v>
      </c>
      <c r="B796" s="118" t="s">
        <v>668</v>
      </c>
      <c r="C796" s="119">
        <v>0</v>
      </c>
      <c r="D796" s="119">
        <v>0</v>
      </c>
      <c r="E796" s="119">
        <v>0</v>
      </c>
      <c r="F796" s="112" t="str">
        <f t="shared" si="24"/>
        <v/>
      </c>
      <c r="G796" s="113">
        <f t="shared" si="25"/>
        <v>0</v>
      </c>
    </row>
    <row r="797" spans="1:7" ht="20.25" hidden="1" customHeight="1" x14ac:dyDescent="0.15">
      <c r="A797" s="117">
        <v>2110599</v>
      </c>
      <c r="B797" s="118" t="s">
        <v>669</v>
      </c>
      <c r="C797" s="119">
        <v>0</v>
      </c>
      <c r="D797" s="119">
        <v>0</v>
      </c>
      <c r="E797" s="119">
        <v>0</v>
      </c>
      <c r="F797" s="112" t="str">
        <f t="shared" si="24"/>
        <v/>
      </c>
      <c r="G797" s="113">
        <f t="shared" si="25"/>
        <v>0</v>
      </c>
    </row>
    <row r="798" spans="1:7" ht="20.25" hidden="1" customHeight="1" x14ac:dyDescent="0.15">
      <c r="A798" s="114">
        <v>21106</v>
      </c>
      <c r="B798" s="114" t="s">
        <v>670</v>
      </c>
      <c r="C798" s="116">
        <f>SUM(C799:C803)</f>
        <v>0</v>
      </c>
      <c r="D798" s="116">
        <f>SUM(D799:D803)</f>
        <v>0</v>
      </c>
      <c r="E798" s="116">
        <f>SUM(E799:E803)</f>
        <v>0</v>
      </c>
      <c r="F798" s="112" t="str">
        <f t="shared" si="24"/>
        <v/>
      </c>
      <c r="G798" s="113">
        <f t="shared" si="25"/>
        <v>0</v>
      </c>
    </row>
    <row r="799" spans="1:7" ht="20.25" hidden="1" customHeight="1" x14ac:dyDescent="0.15">
      <c r="A799" s="117">
        <v>2110602</v>
      </c>
      <c r="B799" s="118" t="s">
        <v>671</v>
      </c>
      <c r="C799" s="119">
        <v>0</v>
      </c>
      <c r="D799" s="119">
        <v>0</v>
      </c>
      <c r="E799" s="119">
        <v>0</v>
      </c>
      <c r="F799" s="112" t="str">
        <f t="shared" si="24"/>
        <v/>
      </c>
      <c r="G799" s="113">
        <f t="shared" si="25"/>
        <v>0</v>
      </c>
    </row>
    <row r="800" spans="1:7" ht="20.25" hidden="1" customHeight="1" x14ac:dyDescent="0.15">
      <c r="A800" s="117">
        <v>2110603</v>
      </c>
      <c r="B800" s="118" t="s">
        <v>672</v>
      </c>
      <c r="C800" s="119">
        <v>0</v>
      </c>
      <c r="D800" s="119">
        <v>0</v>
      </c>
      <c r="E800" s="119">
        <v>0</v>
      </c>
      <c r="F800" s="112" t="str">
        <f t="shared" si="24"/>
        <v/>
      </c>
      <c r="G800" s="113">
        <f t="shared" si="25"/>
        <v>0</v>
      </c>
    </row>
    <row r="801" spans="1:7" ht="20.25" hidden="1" customHeight="1" x14ac:dyDescent="0.15">
      <c r="A801" s="117">
        <v>2110604</v>
      </c>
      <c r="B801" s="118" t="s">
        <v>673</v>
      </c>
      <c r="C801" s="119">
        <v>0</v>
      </c>
      <c r="D801" s="119">
        <v>0</v>
      </c>
      <c r="E801" s="119">
        <v>0</v>
      </c>
      <c r="F801" s="112" t="str">
        <f t="shared" si="24"/>
        <v/>
      </c>
      <c r="G801" s="113">
        <f t="shared" si="25"/>
        <v>0</v>
      </c>
    </row>
    <row r="802" spans="1:7" ht="20.25" hidden="1" customHeight="1" x14ac:dyDescent="0.15">
      <c r="A802" s="117">
        <v>2110605</v>
      </c>
      <c r="B802" s="118" t="s">
        <v>674</v>
      </c>
      <c r="C802" s="119">
        <v>0</v>
      </c>
      <c r="D802" s="119">
        <v>0</v>
      </c>
      <c r="E802" s="119">
        <v>0</v>
      </c>
      <c r="F802" s="112" t="str">
        <f t="shared" si="24"/>
        <v/>
      </c>
      <c r="G802" s="113">
        <f t="shared" si="25"/>
        <v>0</v>
      </c>
    </row>
    <row r="803" spans="1:7" ht="20.25" hidden="1" customHeight="1" x14ac:dyDescent="0.15">
      <c r="A803" s="117">
        <v>2110699</v>
      </c>
      <c r="B803" s="118" t="s">
        <v>675</v>
      </c>
      <c r="C803" s="119">
        <v>0</v>
      </c>
      <c r="D803" s="119">
        <v>0</v>
      </c>
      <c r="E803" s="119">
        <v>0</v>
      </c>
      <c r="F803" s="112" t="str">
        <f t="shared" si="24"/>
        <v/>
      </c>
      <c r="G803" s="113">
        <f t="shared" si="25"/>
        <v>0</v>
      </c>
    </row>
    <row r="804" spans="1:7" ht="20.25" hidden="1" customHeight="1" x14ac:dyDescent="0.15">
      <c r="A804" s="114">
        <v>21107</v>
      </c>
      <c r="B804" s="114" t="s">
        <v>676</v>
      </c>
      <c r="C804" s="116">
        <f>SUM(C805:C806)</f>
        <v>0</v>
      </c>
      <c r="D804" s="116">
        <f>SUM(D805:D806)</f>
        <v>0</v>
      </c>
      <c r="E804" s="116">
        <f>SUM(E805:E806)</f>
        <v>0</v>
      </c>
      <c r="F804" s="112" t="str">
        <f t="shared" si="24"/>
        <v/>
      </c>
      <c r="G804" s="113">
        <f t="shared" si="25"/>
        <v>0</v>
      </c>
    </row>
    <row r="805" spans="1:7" ht="20.25" hidden="1" customHeight="1" x14ac:dyDescent="0.15">
      <c r="A805" s="117">
        <v>2110704</v>
      </c>
      <c r="B805" s="118" t="s">
        <v>677</v>
      </c>
      <c r="C805" s="119">
        <v>0</v>
      </c>
      <c r="D805" s="119">
        <v>0</v>
      </c>
      <c r="E805" s="119">
        <v>0</v>
      </c>
      <c r="F805" s="112" t="str">
        <f t="shared" si="24"/>
        <v/>
      </c>
      <c r="G805" s="113">
        <f t="shared" si="25"/>
        <v>0</v>
      </c>
    </row>
    <row r="806" spans="1:7" ht="20.25" hidden="1" customHeight="1" x14ac:dyDescent="0.15">
      <c r="A806" s="117">
        <v>2110799</v>
      </c>
      <c r="B806" s="118" t="s">
        <v>678</v>
      </c>
      <c r="C806" s="119">
        <v>0</v>
      </c>
      <c r="D806" s="119">
        <v>0</v>
      </c>
      <c r="E806" s="119">
        <v>0</v>
      </c>
      <c r="F806" s="112" t="str">
        <f t="shared" si="24"/>
        <v/>
      </c>
      <c r="G806" s="113">
        <f t="shared" si="25"/>
        <v>0</v>
      </c>
    </row>
    <row r="807" spans="1:7" ht="20.25" hidden="1" customHeight="1" x14ac:dyDescent="0.15">
      <c r="A807" s="114">
        <v>21108</v>
      </c>
      <c r="B807" s="114" t="s">
        <v>679</v>
      </c>
      <c r="C807" s="116">
        <f>SUM(C808:C809)</f>
        <v>0</v>
      </c>
      <c r="D807" s="116">
        <f>SUM(D808:D809)</f>
        <v>0</v>
      </c>
      <c r="E807" s="116">
        <f>SUM(E808:E809)</f>
        <v>0</v>
      </c>
      <c r="F807" s="112" t="str">
        <f t="shared" si="24"/>
        <v/>
      </c>
      <c r="G807" s="113">
        <f t="shared" si="25"/>
        <v>0</v>
      </c>
    </row>
    <row r="808" spans="1:7" ht="20.25" hidden="1" customHeight="1" x14ac:dyDescent="0.15">
      <c r="A808" s="117">
        <v>2110804</v>
      </c>
      <c r="B808" s="118" t="s">
        <v>680</v>
      </c>
      <c r="C808" s="119">
        <v>0</v>
      </c>
      <c r="D808" s="119">
        <v>0</v>
      </c>
      <c r="E808" s="119">
        <v>0</v>
      </c>
      <c r="F808" s="112" t="str">
        <f t="shared" si="24"/>
        <v/>
      </c>
      <c r="G808" s="113">
        <f t="shared" si="25"/>
        <v>0</v>
      </c>
    </row>
    <row r="809" spans="1:7" ht="20.25" hidden="1" customHeight="1" x14ac:dyDescent="0.15">
      <c r="A809" s="117">
        <v>2110899</v>
      </c>
      <c r="B809" s="118" t="s">
        <v>681</v>
      </c>
      <c r="C809" s="119">
        <v>0</v>
      </c>
      <c r="D809" s="119">
        <v>0</v>
      </c>
      <c r="E809" s="119">
        <v>0</v>
      </c>
      <c r="F809" s="112" t="str">
        <f t="shared" si="24"/>
        <v/>
      </c>
      <c r="G809" s="113">
        <f t="shared" si="25"/>
        <v>0</v>
      </c>
    </row>
    <row r="810" spans="1:7" ht="20.25" hidden="1" customHeight="1" x14ac:dyDescent="0.15">
      <c r="A810" s="114">
        <v>21109</v>
      </c>
      <c r="B810" s="114" t="s">
        <v>682</v>
      </c>
      <c r="C810" s="116">
        <f>C811</f>
        <v>0</v>
      </c>
      <c r="D810" s="116">
        <f>D811</f>
        <v>0</v>
      </c>
      <c r="E810" s="116">
        <f>E811</f>
        <v>0</v>
      </c>
      <c r="F810" s="112" t="str">
        <f t="shared" si="24"/>
        <v/>
      </c>
      <c r="G810" s="113">
        <f t="shared" si="25"/>
        <v>0</v>
      </c>
    </row>
    <row r="811" spans="1:7" ht="20.25" hidden="1" customHeight="1" x14ac:dyDescent="0.15">
      <c r="A811" s="117">
        <v>2110901</v>
      </c>
      <c r="B811" s="118" t="s">
        <v>683</v>
      </c>
      <c r="C811" s="119">
        <v>0</v>
      </c>
      <c r="D811" s="119">
        <v>0</v>
      </c>
      <c r="E811" s="119">
        <v>0</v>
      </c>
      <c r="F811" s="112" t="str">
        <f t="shared" si="24"/>
        <v/>
      </c>
      <c r="G811" s="113">
        <f t="shared" si="25"/>
        <v>0</v>
      </c>
    </row>
    <row r="812" spans="1:7" ht="20.25" hidden="1" customHeight="1" x14ac:dyDescent="0.15">
      <c r="A812" s="114">
        <v>21110</v>
      </c>
      <c r="B812" s="114" t="s">
        <v>684</v>
      </c>
      <c r="C812" s="116">
        <f>C813</f>
        <v>0</v>
      </c>
      <c r="D812" s="116">
        <f>D813</f>
        <v>0</v>
      </c>
      <c r="E812" s="116">
        <f>E813</f>
        <v>0</v>
      </c>
      <c r="F812" s="112" t="str">
        <f t="shared" si="24"/>
        <v/>
      </c>
      <c r="G812" s="113">
        <f t="shared" si="25"/>
        <v>0</v>
      </c>
    </row>
    <row r="813" spans="1:7" ht="20.25" hidden="1" customHeight="1" x14ac:dyDescent="0.15">
      <c r="A813" s="117">
        <v>2111001</v>
      </c>
      <c r="B813" s="118" t="s">
        <v>685</v>
      </c>
      <c r="C813" s="119">
        <v>0</v>
      </c>
      <c r="D813" s="119">
        <v>0</v>
      </c>
      <c r="E813" s="119">
        <v>0</v>
      </c>
      <c r="F813" s="120" t="str">
        <f t="shared" si="24"/>
        <v/>
      </c>
      <c r="G813" s="121">
        <f t="shared" si="25"/>
        <v>0</v>
      </c>
    </row>
    <row r="814" spans="1:7" ht="20.25" hidden="1" customHeight="1" x14ac:dyDescent="0.15">
      <c r="A814" s="114">
        <v>21111</v>
      </c>
      <c r="B814" s="114" t="s">
        <v>686</v>
      </c>
      <c r="C814" s="116">
        <f>SUM(C815:C819)</f>
        <v>0</v>
      </c>
      <c r="D814" s="116">
        <f>SUM(D815:D819)</f>
        <v>0</v>
      </c>
      <c r="E814" s="116">
        <f>SUM(E815:E819)</f>
        <v>0</v>
      </c>
      <c r="F814" s="112" t="str">
        <f t="shared" si="24"/>
        <v/>
      </c>
      <c r="G814" s="113">
        <f t="shared" si="25"/>
        <v>0</v>
      </c>
    </row>
    <row r="815" spans="1:7" ht="20.25" hidden="1" customHeight="1" x14ac:dyDescent="0.15">
      <c r="A815" s="117">
        <v>2111101</v>
      </c>
      <c r="B815" s="118" t="s">
        <v>687</v>
      </c>
      <c r="C815" s="119">
        <v>0</v>
      </c>
      <c r="D815" s="119">
        <v>0</v>
      </c>
      <c r="E815" s="119">
        <v>0</v>
      </c>
      <c r="F815" s="120" t="str">
        <f t="shared" si="24"/>
        <v/>
      </c>
      <c r="G815" s="121">
        <f t="shared" si="25"/>
        <v>0</v>
      </c>
    </row>
    <row r="816" spans="1:7" ht="20.25" hidden="1" customHeight="1" x14ac:dyDescent="0.15">
      <c r="A816" s="117">
        <v>2111102</v>
      </c>
      <c r="B816" s="118" t="s">
        <v>688</v>
      </c>
      <c r="C816" s="119">
        <v>0</v>
      </c>
      <c r="D816" s="119">
        <v>0</v>
      </c>
      <c r="E816" s="119">
        <v>0</v>
      </c>
      <c r="F816" s="120" t="str">
        <f t="shared" si="24"/>
        <v/>
      </c>
      <c r="G816" s="121">
        <f t="shared" si="25"/>
        <v>0</v>
      </c>
    </row>
    <row r="817" spans="1:7" ht="20.25" hidden="1" customHeight="1" x14ac:dyDescent="0.15">
      <c r="A817" s="117">
        <v>2111103</v>
      </c>
      <c r="B817" s="118" t="s">
        <v>689</v>
      </c>
      <c r="C817" s="119">
        <v>0</v>
      </c>
      <c r="D817" s="119">
        <v>0</v>
      </c>
      <c r="E817" s="119">
        <v>0</v>
      </c>
      <c r="F817" s="120" t="str">
        <f t="shared" si="24"/>
        <v/>
      </c>
      <c r="G817" s="121">
        <f t="shared" si="25"/>
        <v>0</v>
      </c>
    </row>
    <row r="818" spans="1:7" ht="20.25" hidden="1" customHeight="1" x14ac:dyDescent="0.15">
      <c r="A818" s="117">
        <v>2111104</v>
      </c>
      <c r="B818" s="118" t="s">
        <v>690</v>
      </c>
      <c r="C818" s="119">
        <v>0</v>
      </c>
      <c r="D818" s="119">
        <v>0</v>
      </c>
      <c r="E818" s="119">
        <v>0</v>
      </c>
      <c r="F818" s="120" t="str">
        <f t="shared" si="24"/>
        <v/>
      </c>
      <c r="G818" s="121">
        <f t="shared" si="25"/>
        <v>0</v>
      </c>
    </row>
    <row r="819" spans="1:7" ht="20.25" hidden="1" customHeight="1" x14ac:dyDescent="0.15">
      <c r="A819" s="117">
        <v>2111199</v>
      </c>
      <c r="B819" s="118" t="s">
        <v>691</v>
      </c>
      <c r="C819" s="119">
        <v>0</v>
      </c>
      <c r="D819" s="119">
        <v>0</v>
      </c>
      <c r="E819" s="119">
        <v>0</v>
      </c>
      <c r="F819" s="120" t="str">
        <f t="shared" si="24"/>
        <v/>
      </c>
      <c r="G819" s="121">
        <f t="shared" si="25"/>
        <v>0</v>
      </c>
    </row>
    <row r="820" spans="1:7" ht="20.25" hidden="1" customHeight="1" x14ac:dyDescent="0.15">
      <c r="A820" s="114">
        <v>21112</v>
      </c>
      <c r="B820" s="114" t="s">
        <v>692</v>
      </c>
      <c r="C820" s="116">
        <f>C821</f>
        <v>0</v>
      </c>
      <c r="D820" s="116">
        <f>D821</f>
        <v>0</v>
      </c>
      <c r="E820" s="116">
        <f>E821</f>
        <v>0</v>
      </c>
      <c r="F820" s="112" t="str">
        <f t="shared" si="24"/>
        <v/>
      </c>
      <c r="G820" s="113">
        <f t="shared" si="25"/>
        <v>0</v>
      </c>
    </row>
    <row r="821" spans="1:7" ht="20.25" hidden="1" customHeight="1" x14ac:dyDescent="0.15">
      <c r="A821" s="117">
        <v>2111201</v>
      </c>
      <c r="B821" s="118" t="s">
        <v>693</v>
      </c>
      <c r="C821" s="119">
        <v>0</v>
      </c>
      <c r="D821" s="119">
        <v>0</v>
      </c>
      <c r="E821" s="119">
        <v>0</v>
      </c>
      <c r="F821" s="112" t="str">
        <f t="shared" si="24"/>
        <v/>
      </c>
      <c r="G821" s="113">
        <f t="shared" si="25"/>
        <v>0</v>
      </c>
    </row>
    <row r="822" spans="1:7" ht="20.25" hidden="1" customHeight="1" x14ac:dyDescent="0.15">
      <c r="A822" s="114">
        <v>21113</v>
      </c>
      <c r="B822" s="114" t="s">
        <v>694</v>
      </c>
      <c r="C822" s="116">
        <f>C823</f>
        <v>0</v>
      </c>
      <c r="D822" s="116">
        <f>D823</f>
        <v>0</v>
      </c>
      <c r="E822" s="116">
        <f>E823</f>
        <v>0</v>
      </c>
      <c r="F822" s="112" t="str">
        <f t="shared" si="24"/>
        <v/>
      </c>
      <c r="G822" s="113">
        <f t="shared" si="25"/>
        <v>0</v>
      </c>
    </row>
    <row r="823" spans="1:7" ht="20.25" hidden="1" customHeight="1" x14ac:dyDescent="0.15">
      <c r="A823" s="117">
        <v>2111301</v>
      </c>
      <c r="B823" s="118" t="s">
        <v>695</v>
      </c>
      <c r="C823" s="119">
        <v>0</v>
      </c>
      <c r="D823" s="119">
        <v>0</v>
      </c>
      <c r="E823" s="119">
        <v>0</v>
      </c>
      <c r="F823" s="120" t="str">
        <f t="shared" si="24"/>
        <v/>
      </c>
      <c r="G823" s="121">
        <f t="shared" si="25"/>
        <v>0</v>
      </c>
    </row>
    <row r="824" spans="1:7" ht="20.25" hidden="1" customHeight="1" x14ac:dyDescent="0.15">
      <c r="A824" s="114">
        <v>21114</v>
      </c>
      <c r="B824" s="114" t="s">
        <v>696</v>
      </c>
      <c r="C824" s="116">
        <f>SUM(C825:C838)</f>
        <v>0</v>
      </c>
      <c r="D824" s="116">
        <f>SUM(D825:D838)</f>
        <v>0</v>
      </c>
      <c r="E824" s="116">
        <f>SUM(E825:E838)</f>
        <v>0</v>
      </c>
      <c r="F824" s="112" t="str">
        <f t="shared" si="24"/>
        <v/>
      </c>
      <c r="G824" s="113">
        <f t="shared" si="25"/>
        <v>0</v>
      </c>
    </row>
    <row r="825" spans="1:7" ht="20.25" hidden="1" customHeight="1" x14ac:dyDescent="0.15">
      <c r="A825" s="117">
        <v>2111401</v>
      </c>
      <c r="B825" s="118" t="s">
        <v>86</v>
      </c>
      <c r="C825" s="119">
        <v>0</v>
      </c>
      <c r="D825" s="119">
        <v>0</v>
      </c>
      <c r="E825" s="119">
        <v>0</v>
      </c>
      <c r="F825" s="112" t="str">
        <f t="shared" si="24"/>
        <v/>
      </c>
      <c r="G825" s="113">
        <f t="shared" si="25"/>
        <v>0</v>
      </c>
    </row>
    <row r="826" spans="1:7" ht="20.25" hidden="1" customHeight="1" x14ac:dyDescent="0.15">
      <c r="A826" s="117">
        <v>2111402</v>
      </c>
      <c r="B826" s="118" t="s">
        <v>87</v>
      </c>
      <c r="C826" s="119">
        <v>0</v>
      </c>
      <c r="D826" s="119">
        <v>0</v>
      </c>
      <c r="E826" s="119">
        <v>0</v>
      </c>
      <c r="F826" s="112" t="str">
        <f t="shared" si="24"/>
        <v/>
      </c>
      <c r="G826" s="113">
        <f t="shared" si="25"/>
        <v>0</v>
      </c>
    </row>
    <row r="827" spans="1:7" ht="20.25" hidden="1" customHeight="1" x14ac:dyDescent="0.15">
      <c r="A827" s="117">
        <v>2111403</v>
      </c>
      <c r="B827" s="118" t="s">
        <v>88</v>
      </c>
      <c r="C827" s="119">
        <v>0</v>
      </c>
      <c r="D827" s="119">
        <v>0</v>
      </c>
      <c r="E827" s="119">
        <v>0</v>
      </c>
      <c r="F827" s="112" t="str">
        <f t="shared" si="24"/>
        <v/>
      </c>
      <c r="G827" s="113">
        <f t="shared" si="25"/>
        <v>0</v>
      </c>
    </row>
    <row r="828" spans="1:7" ht="20.25" hidden="1" customHeight="1" x14ac:dyDescent="0.15">
      <c r="A828" s="117">
        <v>2111404</v>
      </c>
      <c r="B828" s="118" t="s">
        <v>697</v>
      </c>
      <c r="C828" s="119">
        <v>0</v>
      </c>
      <c r="D828" s="119">
        <v>0</v>
      </c>
      <c r="E828" s="119">
        <v>0</v>
      </c>
      <c r="F828" s="112" t="str">
        <f t="shared" si="24"/>
        <v/>
      </c>
      <c r="G828" s="113">
        <f t="shared" si="25"/>
        <v>0</v>
      </c>
    </row>
    <row r="829" spans="1:7" ht="20.25" hidden="1" customHeight="1" x14ac:dyDescent="0.15">
      <c r="A829" s="117">
        <v>2111405</v>
      </c>
      <c r="B829" s="118" t="s">
        <v>698</v>
      </c>
      <c r="C829" s="119">
        <v>0</v>
      </c>
      <c r="D829" s="119">
        <v>0</v>
      </c>
      <c r="E829" s="119">
        <v>0</v>
      </c>
      <c r="F829" s="112" t="str">
        <f t="shared" si="24"/>
        <v/>
      </c>
      <c r="G829" s="113">
        <f t="shared" si="25"/>
        <v>0</v>
      </c>
    </row>
    <row r="830" spans="1:7" ht="20.25" hidden="1" customHeight="1" x14ac:dyDescent="0.15">
      <c r="A830" s="117">
        <v>2111406</v>
      </c>
      <c r="B830" s="118" t="s">
        <v>699</v>
      </c>
      <c r="C830" s="119">
        <v>0</v>
      </c>
      <c r="D830" s="119">
        <v>0</v>
      </c>
      <c r="E830" s="119">
        <v>0</v>
      </c>
      <c r="F830" s="112" t="str">
        <f t="shared" si="24"/>
        <v/>
      </c>
      <c r="G830" s="113">
        <f t="shared" si="25"/>
        <v>0</v>
      </c>
    </row>
    <row r="831" spans="1:7" ht="20.25" hidden="1" customHeight="1" x14ac:dyDescent="0.15">
      <c r="A831" s="117">
        <v>2111407</v>
      </c>
      <c r="B831" s="118" t="s">
        <v>700</v>
      </c>
      <c r="C831" s="119">
        <v>0</v>
      </c>
      <c r="D831" s="119">
        <v>0</v>
      </c>
      <c r="E831" s="119">
        <v>0</v>
      </c>
      <c r="F831" s="112" t="str">
        <f t="shared" si="24"/>
        <v/>
      </c>
      <c r="G831" s="113">
        <f t="shared" si="25"/>
        <v>0</v>
      </c>
    </row>
    <row r="832" spans="1:7" ht="20.25" hidden="1" customHeight="1" x14ac:dyDescent="0.15">
      <c r="A832" s="117">
        <v>2111408</v>
      </c>
      <c r="B832" s="118" t="s">
        <v>701</v>
      </c>
      <c r="C832" s="119">
        <v>0</v>
      </c>
      <c r="D832" s="119">
        <v>0</v>
      </c>
      <c r="E832" s="119">
        <v>0</v>
      </c>
      <c r="F832" s="112" t="str">
        <f t="shared" si="24"/>
        <v/>
      </c>
      <c r="G832" s="113">
        <f t="shared" si="25"/>
        <v>0</v>
      </c>
    </row>
    <row r="833" spans="1:7" ht="20.25" hidden="1" customHeight="1" x14ac:dyDescent="0.15">
      <c r="A833" s="117">
        <v>2111409</v>
      </c>
      <c r="B833" s="118" t="s">
        <v>702</v>
      </c>
      <c r="C833" s="119">
        <v>0</v>
      </c>
      <c r="D833" s="119">
        <v>0</v>
      </c>
      <c r="E833" s="119">
        <v>0</v>
      </c>
      <c r="F833" s="112" t="str">
        <f t="shared" si="24"/>
        <v/>
      </c>
      <c r="G833" s="113">
        <f t="shared" si="25"/>
        <v>0</v>
      </c>
    </row>
    <row r="834" spans="1:7" ht="20.25" hidden="1" customHeight="1" x14ac:dyDescent="0.15">
      <c r="A834" s="117">
        <v>2111410</v>
      </c>
      <c r="B834" s="118" t="s">
        <v>703</v>
      </c>
      <c r="C834" s="119">
        <v>0</v>
      </c>
      <c r="D834" s="119">
        <v>0</v>
      </c>
      <c r="E834" s="119">
        <v>0</v>
      </c>
      <c r="F834" s="112" t="str">
        <f t="shared" si="24"/>
        <v/>
      </c>
      <c r="G834" s="113">
        <f t="shared" si="25"/>
        <v>0</v>
      </c>
    </row>
    <row r="835" spans="1:7" ht="20.25" hidden="1" customHeight="1" x14ac:dyDescent="0.15">
      <c r="A835" s="117">
        <v>2111411</v>
      </c>
      <c r="B835" s="118" t="s">
        <v>127</v>
      </c>
      <c r="C835" s="119">
        <v>0</v>
      </c>
      <c r="D835" s="119">
        <v>0</v>
      </c>
      <c r="E835" s="119">
        <v>0</v>
      </c>
      <c r="F835" s="112" t="str">
        <f t="shared" si="24"/>
        <v/>
      </c>
      <c r="G835" s="113">
        <f t="shared" si="25"/>
        <v>0</v>
      </c>
    </row>
    <row r="836" spans="1:7" ht="20.25" hidden="1" customHeight="1" x14ac:dyDescent="0.15">
      <c r="A836" s="117">
        <v>2111413</v>
      </c>
      <c r="B836" s="118" t="s">
        <v>704</v>
      </c>
      <c r="C836" s="119">
        <v>0</v>
      </c>
      <c r="D836" s="119">
        <v>0</v>
      </c>
      <c r="E836" s="119">
        <v>0</v>
      </c>
      <c r="F836" s="112" t="str">
        <f t="shared" si="24"/>
        <v/>
      </c>
      <c r="G836" s="113">
        <f t="shared" si="25"/>
        <v>0</v>
      </c>
    </row>
    <row r="837" spans="1:7" ht="20.25" hidden="1" customHeight="1" x14ac:dyDescent="0.15">
      <c r="A837" s="117">
        <v>2111450</v>
      </c>
      <c r="B837" s="118" t="s">
        <v>95</v>
      </c>
      <c r="C837" s="119">
        <v>0</v>
      </c>
      <c r="D837" s="119">
        <v>0</v>
      </c>
      <c r="E837" s="119">
        <v>0</v>
      </c>
      <c r="F837" s="112" t="str">
        <f t="shared" si="24"/>
        <v/>
      </c>
      <c r="G837" s="113">
        <f t="shared" si="25"/>
        <v>0</v>
      </c>
    </row>
    <row r="838" spans="1:7" ht="20.25" hidden="1" customHeight="1" x14ac:dyDescent="0.15">
      <c r="A838" s="117">
        <v>2111499</v>
      </c>
      <c r="B838" s="118" t="s">
        <v>705</v>
      </c>
      <c r="C838" s="119">
        <v>0</v>
      </c>
      <c r="D838" s="119">
        <v>0</v>
      </c>
      <c r="E838" s="119">
        <v>0</v>
      </c>
      <c r="F838" s="112" t="str">
        <f t="shared" si="24"/>
        <v/>
      </c>
      <c r="G838" s="113">
        <f t="shared" si="25"/>
        <v>0</v>
      </c>
    </row>
    <row r="839" spans="1:7" ht="20.25" hidden="1" customHeight="1" x14ac:dyDescent="0.15">
      <c r="A839" s="114">
        <v>21199</v>
      </c>
      <c r="B839" s="114" t="s">
        <v>706</v>
      </c>
      <c r="C839" s="116">
        <f>C840</f>
        <v>0</v>
      </c>
      <c r="D839" s="116"/>
      <c r="E839" s="116">
        <f>E840</f>
        <v>0</v>
      </c>
      <c r="F839" s="112" t="str">
        <f t="shared" si="24"/>
        <v/>
      </c>
      <c r="G839" s="113">
        <f t="shared" si="25"/>
        <v>0</v>
      </c>
    </row>
    <row r="840" spans="1:7" ht="20.25" hidden="1" customHeight="1" x14ac:dyDescent="0.15">
      <c r="A840" s="117">
        <v>2119999</v>
      </c>
      <c r="B840" s="118" t="s">
        <v>707</v>
      </c>
      <c r="C840" s="119">
        <v>0</v>
      </c>
      <c r="D840" s="119"/>
      <c r="E840" s="119">
        <v>0</v>
      </c>
      <c r="F840" s="120" t="str">
        <f t="shared" si="24"/>
        <v/>
      </c>
      <c r="G840" s="121">
        <f t="shared" si="25"/>
        <v>0</v>
      </c>
    </row>
    <row r="841" spans="1:7" ht="20.25" customHeight="1" x14ac:dyDescent="0.15">
      <c r="A841" s="114">
        <v>212</v>
      </c>
      <c r="B841" s="114" t="s">
        <v>708</v>
      </c>
      <c r="C841" s="116">
        <f>C842+C853+C855+C858+C860+C862</f>
        <v>430</v>
      </c>
      <c r="D841" s="116">
        <f>D842+D853+D855+D858+D860+D862</f>
        <v>364</v>
      </c>
      <c r="E841" s="116">
        <f>E842+E853+E855+E858+E860+E862</f>
        <v>335.44000000000005</v>
      </c>
      <c r="F841" s="112">
        <f t="shared" ref="F841:F904" si="26">IFERROR(E841/C841*100,"")</f>
        <v>78.009302325581416</v>
      </c>
      <c r="G841" s="113">
        <f t="shared" ref="G841:G904" si="27">E841-C841/2</f>
        <v>120.44000000000005</v>
      </c>
    </row>
    <row r="842" spans="1:7" ht="20.25" customHeight="1" x14ac:dyDescent="0.15">
      <c r="A842" s="114">
        <v>21201</v>
      </c>
      <c r="B842" s="114" t="s">
        <v>709</v>
      </c>
      <c r="C842" s="116">
        <f>SUM(C843:C852)</f>
        <v>390</v>
      </c>
      <c r="D842" s="116">
        <f>SUM(D843:D852)</f>
        <v>310</v>
      </c>
      <c r="E842" s="116">
        <f>SUM(E843:E852)</f>
        <v>293.66000000000003</v>
      </c>
      <c r="F842" s="112">
        <f t="shared" si="26"/>
        <v>75.297435897435903</v>
      </c>
      <c r="G842" s="113">
        <f t="shared" si="27"/>
        <v>98.660000000000025</v>
      </c>
    </row>
    <row r="843" spans="1:7" ht="20.25" customHeight="1" x14ac:dyDescent="0.15">
      <c r="A843" s="117">
        <v>2120101</v>
      </c>
      <c r="B843" s="118" t="s">
        <v>86</v>
      </c>
      <c r="C843" s="119">
        <v>286</v>
      </c>
      <c r="D843" s="119">
        <v>236</v>
      </c>
      <c r="E843" s="119">
        <v>241.28</v>
      </c>
      <c r="F843" s="120">
        <f t="shared" si="26"/>
        <v>84.36363636363636</v>
      </c>
      <c r="G843" s="121">
        <f t="shared" si="27"/>
        <v>98.28</v>
      </c>
    </row>
    <row r="844" spans="1:7" ht="20.25" hidden="1" customHeight="1" x14ac:dyDescent="0.15">
      <c r="A844" s="117">
        <v>2120102</v>
      </c>
      <c r="B844" s="118" t="s">
        <v>87</v>
      </c>
      <c r="C844" s="119">
        <v>0</v>
      </c>
      <c r="D844" s="119">
        <v>0</v>
      </c>
      <c r="E844" s="119">
        <v>0</v>
      </c>
      <c r="F844" s="120" t="str">
        <f t="shared" si="26"/>
        <v/>
      </c>
      <c r="G844" s="121">
        <f t="shared" si="27"/>
        <v>0</v>
      </c>
    </row>
    <row r="845" spans="1:7" ht="20.25" customHeight="1" x14ac:dyDescent="0.15">
      <c r="A845" s="117">
        <v>2120103</v>
      </c>
      <c r="B845" s="118" t="s">
        <v>88</v>
      </c>
      <c r="C845" s="119">
        <v>83</v>
      </c>
      <c r="D845" s="119">
        <v>53</v>
      </c>
      <c r="E845" s="119">
        <v>49.38</v>
      </c>
      <c r="F845" s="120">
        <f t="shared" si="26"/>
        <v>59.493975903614462</v>
      </c>
      <c r="G845" s="121">
        <f t="shared" si="27"/>
        <v>7.8800000000000026</v>
      </c>
    </row>
    <row r="846" spans="1:7" ht="20.25" hidden="1" customHeight="1" x14ac:dyDescent="0.15">
      <c r="A846" s="117">
        <v>2120104</v>
      </c>
      <c r="B846" s="118" t="s">
        <v>710</v>
      </c>
      <c r="C846" s="119">
        <v>0</v>
      </c>
      <c r="D846" s="119">
        <v>0</v>
      </c>
      <c r="E846" s="119">
        <v>0</v>
      </c>
      <c r="F846" s="120" t="str">
        <f t="shared" si="26"/>
        <v/>
      </c>
      <c r="G846" s="121">
        <f t="shared" si="27"/>
        <v>0</v>
      </c>
    </row>
    <row r="847" spans="1:7" ht="20.25" hidden="1" customHeight="1" x14ac:dyDescent="0.15">
      <c r="A847" s="117">
        <v>2120105</v>
      </c>
      <c r="B847" s="118" t="s">
        <v>711</v>
      </c>
      <c r="C847" s="119">
        <v>0</v>
      </c>
      <c r="D847" s="119">
        <v>0</v>
      </c>
      <c r="E847" s="119">
        <v>0</v>
      </c>
      <c r="F847" s="120" t="str">
        <f t="shared" si="26"/>
        <v/>
      </c>
      <c r="G847" s="121">
        <f t="shared" si="27"/>
        <v>0</v>
      </c>
    </row>
    <row r="848" spans="1:7" ht="20.25" hidden="1" customHeight="1" x14ac:dyDescent="0.15">
      <c r="A848" s="117">
        <v>2120106</v>
      </c>
      <c r="B848" s="118" t="s">
        <v>712</v>
      </c>
      <c r="C848" s="119">
        <v>0</v>
      </c>
      <c r="D848" s="119">
        <v>0</v>
      </c>
      <c r="E848" s="119">
        <v>0</v>
      </c>
      <c r="F848" s="120" t="str">
        <f t="shared" si="26"/>
        <v/>
      </c>
      <c r="G848" s="121">
        <f t="shared" si="27"/>
        <v>0</v>
      </c>
    </row>
    <row r="849" spans="1:7" ht="20.25" hidden="1" customHeight="1" x14ac:dyDescent="0.15">
      <c r="A849" s="117">
        <v>2120107</v>
      </c>
      <c r="B849" s="118" t="s">
        <v>713</v>
      </c>
      <c r="C849" s="119">
        <v>0</v>
      </c>
      <c r="D849" s="119">
        <v>0</v>
      </c>
      <c r="E849" s="119">
        <v>0</v>
      </c>
      <c r="F849" s="120" t="str">
        <f t="shared" si="26"/>
        <v/>
      </c>
      <c r="G849" s="121">
        <f t="shared" si="27"/>
        <v>0</v>
      </c>
    </row>
    <row r="850" spans="1:7" ht="20.25" hidden="1" customHeight="1" x14ac:dyDescent="0.15">
      <c r="A850" s="117">
        <v>2120109</v>
      </c>
      <c r="B850" s="118" t="s">
        <v>714</v>
      </c>
      <c r="C850" s="119">
        <v>0</v>
      </c>
      <c r="D850" s="119">
        <v>0</v>
      </c>
      <c r="E850" s="119">
        <v>0</v>
      </c>
      <c r="F850" s="120" t="str">
        <f t="shared" si="26"/>
        <v/>
      </c>
      <c r="G850" s="121">
        <f t="shared" si="27"/>
        <v>0</v>
      </c>
    </row>
    <row r="851" spans="1:7" ht="20.25" hidden="1" customHeight="1" x14ac:dyDescent="0.15">
      <c r="A851" s="117">
        <v>2120110</v>
      </c>
      <c r="B851" s="118" t="s">
        <v>715</v>
      </c>
      <c r="C851" s="119">
        <v>0</v>
      </c>
      <c r="D851" s="119">
        <v>0</v>
      </c>
      <c r="E851" s="119">
        <v>0</v>
      </c>
      <c r="F851" s="120" t="str">
        <f t="shared" si="26"/>
        <v/>
      </c>
      <c r="G851" s="121">
        <f t="shared" si="27"/>
        <v>0</v>
      </c>
    </row>
    <row r="852" spans="1:7" ht="20.25" customHeight="1" x14ac:dyDescent="0.15">
      <c r="A852" s="117">
        <v>2120199</v>
      </c>
      <c r="B852" s="118" t="s">
        <v>716</v>
      </c>
      <c r="C852" s="119">
        <v>21</v>
      </c>
      <c r="D852" s="119">
        <v>21</v>
      </c>
      <c r="E852" s="119">
        <v>3</v>
      </c>
      <c r="F852" s="120">
        <f t="shared" si="26"/>
        <v>14.285714285714285</v>
      </c>
      <c r="G852" s="121">
        <f t="shared" si="27"/>
        <v>-7.5</v>
      </c>
    </row>
    <row r="853" spans="1:7" ht="20.25" hidden="1" customHeight="1" x14ac:dyDescent="0.15">
      <c r="A853" s="114">
        <v>21202</v>
      </c>
      <c r="B853" s="114" t="s">
        <v>717</v>
      </c>
      <c r="C853" s="116">
        <f>C854</f>
        <v>0</v>
      </c>
      <c r="D853" s="116">
        <f>D854</f>
        <v>0</v>
      </c>
      <c r="E853" s="116">
        <f>E854</f>
        <v>0</v>
      </c>
      <c r="F853" s="112" t="str">
        <f t="shared" si="26"/>
        <v/>
      </c>
      <c r="G853" s="113">
        <f t="shared" si="27"/>
        <v>0</v>
      </c>
    </row>
    <row r="854" spans="1:7" ht="20.25" hidden="1" customHeight="1" x14ac:dyDescent="0.15">
      <c r="A854" s="117">
        <v>2120201</v>
      </c>
      <c r="B854" s="118" t="s">
        <v>718</v>
      </c>
      <c r="C854" s="119">
        <v>0</v>
      </c>
      <c r="D854" s="119">
        <v>0</v>
      </c>
      <c r="E854" s="119">
        <v>0</v>
      </c>
      <c r="F854" s="120" t="str">
        <f t="shared" si="26"/>
        <v/>
      </c>
      <c r="G854" s="121">
        <f t="shared" si="27"/>
        <v>0</v>
      </c>
    </row>
    <row r="855" spans="1:7" ht="20.25" hidden="1" customHeight="1" x14ac:dyDescent="0.15">
      <c r="A855" s="114">
        <v>21203</v>
      </c>
      <c r="B855" s="114" t="s">
        <v>719</v>
      </c>
      <c r="C855" s="116">
        <f>SUM(C856:C857)</f>
        <v>0</v>
      </c>
      <c r="D855" s="116">
        <f>SUM(D856:D857)</f>
        <v>0</v>
      </c>
      <c r="E855" s="116">
        <f>SUM(E856:E857)</f>
        <v>0</v>
      </c>
      <c r="F855" s="112" t="str">
        <f t="shared" si="26"/>
        <v/>
      </c>
      <c r="G855" s="113">
        <f t="shared" si="27"/>
        <v>0</v>
      </c>
    </row>
    <row r="856" spans="1:7" ht="20.25" hidden="1" customHeight="1" x14ac:dyDescent="0.15">
      <c r="A856" s="117">
        <v>2120303</v>
      </c>
      <c r="B856" s="118" t="s">
        <v>720</v>
      </c>
      <c r="C856" s="119">
        <v>0</v>
      </c>
      <c r="D856" s="119">
        <v>0</v>
      </c>
      <c r="E856" s="119">
        <v>0</v>
      </c>
      <c r="F856" s="112" t="str">
        <f t="shared" si="26"/>
        <v/>
      </c>
      <c r="G856" s="113">
        <f t="shared" si="27"/>
        <v>0</v>
      </c>
    </row>
    <row r="857" spans="1:7" ht="20.25" hidden="1" customHeight="1" x14ac:dyDescent="0.15">
      <c r="A857" s="117">
        <v>2120399</v>
      </c>
      <c r="B857" s="118" t="s">
        <v>721</v>
      </c>
      <c r="C857" s="119">
        <v>0</v>
      </c>
      <c r="D857" s="119">
        <v>0</v>
      </c>
      <c r="E857" s="119">
        <v>0</v>
      </c>
      <c r="F857" s="120" t="str">
        <f t="shared" si="26"/>
        <v/>
      </c>
      <c r="G857" s="121">
        <f t="shared" si="27"/>
        <v>0</v>
      </c>
    </row>
    <row r="858" spans="1:7" ht="20.25" hidden="1" customHeight="1" x14ac:dyDescent="0.15">
      <c r="A858" s="114">
        <v>21205</v>
      </c>
      <c r="B858" s="114" t="s">
        <v>722</v>
      </c>
      <c r="C858" s="116">
        <f>C859</f>
        <v>0</v>
      </c>
      <c r="D858" s="116">
        <f>D859</f>
        <v>0</v>
      </c>
      <c r="E858" s="116">
        <f>E859</f>
        <v>0</v>
      </c>
      <c r="F858" s="112" t="str">
        <f t="shared" si="26"/>
        <v/>
      </c>
      <c r="G858" s="113">
        <f t="shared" si="27"/>
        <v>0</v>
      </c>
    </row>
    <row r="859" spans="1:7" ht="20.25" hidden="1" customHeight="1" x14ac:dyDescent="0.15">
      <c r="A859" s="117">
        <v>2120501</v>
      </c>
      <c r="B859" s="118" t="s">
        <v>723</v>
      </c>
      <c r="C859" s="119">
        <v>0</v>
      </c>
      <c r="D859" s="119">
        <v>0</v>
      </c>
      <c r="E859" s="119">
        <v>0</v>
      </c>
      <c r="F859" s="120" t="str">
        <f t="shared" si="26"/>
        <v/>
      </c>
      <c r="G859" s="121">
        <f t="shared" si="27"/>
        <v>0</v>
      </c>
    </row>
    <row r="860" spans="1:7" ht="20.25" hidden="1" customHeight="1" x14ac:dyDescent="0.15">
      <c r="A860" s="114">
        <v>21206</v>
      </c>
      <c r="B860" s="114" t="s">
        <v>724</v>
      </c>
      <c r="C860" s="116">
        <f>C861</f>
        <v>0</v>
      </c>
      <c r="D860" s="116">
        <f>D861</f>
        <v>0</v>
      </c>
      <c r="E860" s="116">
        <f>E861</f>
        <v>0</v>
      </c>
      <c r="F860" s="112" t="str">
        <f t="shared" si="26"/>
        <v/>
      </c>
      <c r="G860" s="113">
        <f t="shared" si="27"/>
        <v>0</v>
      </c>
    </row>
    <row r="861" spans="1:7" ht="20.25" hidden="1" customHeight="1" x14ac:dyDescent="0.15">
      <c r="A861" s="117">
        <v>2120601</v>
      </c>
      <c r="B861" s="118" t="s">
        <v>725</v>
      </c>
      <c r="C861" s="119">
        <v>0</v>
      </c>
      <c r="D861" s="119">
        <v>0</v>
      </c>
      <c r="E861" s="119">
        <v>0</v>
      </c>
      <c r="F861" s="120" t="str">
        <f t="shared" si="26"/>
        <v/>
      </c>
      <c r="G861" s="121">
        <f t="shared" si="27"/>
        <v>0</v>
      </c>
    </row>
    <row r="862" spans="1:7" ht="20.25" customHeight="1" x14ac:dyDescent="0.15">
      <c r="A862" s="114">
        <v>21299</v>
      </c>
      <c r="B862" s="114" t="s">
        <v>726</v>
      </c>
      <c r="C862" s="116">
        <f>C863</f>
        <v>40</v>
      </c>
      <c r="D862" s="116">
        <f>D863</f>
        <v>54</v>
      </c>
      <c r="E862" s="116">
        <f>E863</f>
        <v>41.78</v>
      </c>
      <c r="F862" s="112">
        <f t="shared" si="26"/>
        <v>104.45</v>
      </c>
      <c r="G862" s="113">
        <f t="shared" si="27"/>
        <v>21.78</v>
      </c>
    </row>
    <row r="863" spans="1:7" ht="20.25" customHeight="1" x14ac:dyDescent="0.15">
      <c r="A863" s="117">
        <v>2129999</v>
      </c>
      <c r="B863" s="118" t="s">
        <v>727</v>
      </c>
      <c r="C863" s="119">
        <v>40</v>
      </c>
      <c r="D863" s="119">
        <v>54</v>
      </c>
      <c r="E863" s="119">
        <v>41.78</v>
      </c>
      <c r="F863" s="120">
        <f t="shared" si="26"/>
        <v>104.45</v>
      </c>
      <c r="G863" s="121">
        <f t="shared" si="27"/>
        <v>21.78</v>
      </c>
    </row>
    <row r="864" spans="1:7" ht="20.25" customHeight="1" x14ac:dyDescent="0.15">
      <c r="A864" s="114">
        <v>213</v>
      </c>
      <c r="B864" s="114" t="s">
        <v>728</v>
      </c>
      <c r="C864" s="116">
        <f>C865+C891+C916+C944+C955+C962+C969+C972</f>
        <v>1140</v>
      </c>
      <c r="D864" s="116">
        <f>D865+D891+D916+D944+D955+D962+D969+D972</f>
        <v>1178</v>
      </c>
      <c r="E864" s="116">
        <f>E865+E891+E916+E944+E955+E962+E969+E972</f>
        <v>1368.34</v>
      </c>
      <c r="F864" s="112">
        <f t="shared" si="26"/>
        <v>120.0298245614035</v>
      </c>
      <c r="G864" s="113">
        <f t="shared" si="27"/>
        <v>798.33999999999992</v>
      </c>
    </row>
    <row r="865" spans="1:7" ht="20.25" customHeight="1" x14ac:dyDescent="0.15">
      <c r="A865" s="114">
        <v>21301</v>
      </c>
      <c r="B865" s="114" t="s">
        <v>729</v>
      </c>
      <c r="C865" s="116">
        <f>SUM(C866:C890)</f>
        <v>302</v>
      </c>
      <c r="D865" s="116">
        <f>SUM(D866:D890)</f>
        <v>340</v>
      </c>
      <c r="E865" s="116">
        <f>SUM(E866:E890)</f>
        <v>606.76</v>
      </c>
      <c r="F865" s="112">
        <f t="shared" si="26"/>
        <v>200.91390728476819</v>
      </c>
      <c r="G865" s="113">
        <f t="shared" si="27"/>
        <v>455.76</v>
      </c>
    </row>
    <row r="866" spans="1:7" ht="20.25" hidden="1" customHeight="1" x14ac:dyDescent="0.15">
      <c r="A866" s="117">
        <v>2130101</v>
      </c>
      <c r="B866" s="118" t="s">
        <v>86</v>
      </c>
      <c r="C866" s="119">
        <v>0</v>
      </c>
      <c r="D866" s="119">
        <v>0</v>
      </c>
      <c r="E866" s="119">
        <v>0</v>
      </c>
      <c r="F866" s="120" t="str">
        <f t="shared" si="26"/>
        <v/>
      </c>
      <c r="G866" s="121">
        <f t="shared" si="27"/>
        <v>0</v>
      </c>
    </row>
    <row r="867" spans="1:7" ht="20.25" hidden="1" customHeight="1" x14ac:dyDescent="0.15">
      <c r="A867" s="117">
        <v>2130102</v>
      </c>
      <c r="B867" s="118" t="s">
        <v>87</v>
      </c>
      <c r="C867" s="119">
        <v>0</v>
      </c>
      <c r="D867" s="119">
        <v>0</v>
      </c>
      <c r="E867" s="119">
        <v>0</v>
      </c>
      <c r="F867" s="120" t="str">
        <f t="shared" si="26"/>
        <v/>
      </c>
      <c r="G867" s="121">
        <f t="shared" si="27"/>
        <v>0</v>
      </c>
    </row>
    <row r="868" spans="1:7" ht="20.25" customHeight="1" x14ac:dyDescent="0.15">
      <c r="A868" s="117">
        <v>2130103</v>
      </c>
      <c r="B868" s="118" t="s">
        <v>88</v>
      </c>
      <c r="C868" s="119">
        <v>129</v>
      </c>
      <c r="D868" s="119">
        <v>129</v>
      </c>
      <c r="E868" s="119">
        <v>116.43</v>
      </c>
      <c r="F868" s="120">
        <f t="shared" si="26"/>
        <v>90.255813953488371</v>
      </c>
      <c r="G868" s="121">
        <f t="shared" si="27"/>
        <v>51.930000000000007</v>
      </c>
    </row>
    <row r="869" spans="1:7" ht="20.25" hidden="1" customHeight="1" x14ac:dyDescent="0.15">
      <c r="A869" s="117">
        <v>2130104</v>
      </c>
      <c r="B869" s="118" t="s">
        <v>95</v>
      </c>
      <c r="C869" s="119">
        <v>0</v>
      </c>
      <c r="D869" s="119">
        <v>0</v>
      </c>
      <c r="E869" s="119"/>
      <c r="F869" s="120" t="str">
        <f t="shared" si="26"/>
        <v/>
      </c>
      <c r="G869" s="121">
        <f t="shared" si="27"/>
        <v>0</v>
      </c>
    </row>
    <row r="870" spans="1:7" ht="20.25" hidden="1" customHeight="1" x14ac:dyDescent="0.15">
      <c r="A870" s="117">
        <v>2130105</v>
      </c>
      <c r="B870" s="118" t="s">
        <v>730</v>
      </c>
      <c r="C870" s="119">
        <v>0</v>
      </c>
      <c r="D870" s="119">
        <v>0</v>
      </c>
      <c r="E870" s="119"/>
      <c r="F870" s="120" t="str">
        <f t="shared" si="26"/>
        <v/>
      </c>
      <c r="G870" s="121">
        <f t="shared" si="27"/>
        <v>0</v>
      </c>
    </row>
    <row r="871" spans="1:7" ht="20.25" hidden="1" customHeight="1" x14ac:dyDescent="0.15">
      <c r="A871" s="117">
        <v>2130106</v>
      </c>
      <c r="B871" s="118" t="s">
        <v>731</v>
      </c>
      <c r="C871" s="119">
        <v>0</v>
      </c>
      <c r="D871" s="119">
        <v>0</v>
      </c>
      <c r="E871" s="119"/>
      <c r="F871" s="120" t="str">
        <f t="shared" si="26"/>
        <v/>
      </c>
      <c r="G871" s="121">
        <f t="shared" si="27"/>
        <v>0</v>
      </c>
    </row>
    <row r="872" spans="1:7" ht="20.25" hidden="1" customHeight="1" x14ac:dyDescent="0.15">
      <c r="A872" s="117">
        <v>2130108</v>
      </c>
      <c r="B872" s="118" t="s">
        <v>732</v>
      </c>
      <c r="C872" s="119">
        <v>0</v>
      </c>
      <c r="D872" s="119">
        <v>0</v>
      </c>
      <c r="E872" s="119">
        <v>0</v>
      </c>
      <c r="F872" s="120" t="str">
        <f t="shared" si="26"/>
        <v/>
      </c>
      <c r="G872" s="121">
        <f t="shared" si="27"/>
        <v>0</v>
      </c>
    </row>
    <row r="873" spans="1:7" ht="20.25" customHeight="1" x14ac:dyDescent="0.15">
      <c r="A873" s="117">
        <v>2130109</v>
      </c>
      <c r="B873" s="118" t="s">
        <v>733</v>
      </c>
      <c r="C873" s="119">
        <v>0</v>
      </c>
      <c r="D873" s="119">
        <v>4</v>
      </c>
      <c r="E873" s="119">
        <v>4</v>
      </c>
      <c r="F873" s="120" t="str">
        <f t="shared" si="26"/>
        <v/>
      </c>
      <c r="G873" s="121">
        <f t="shared" si="27"/>
        <v>4</v>
      </c>
    </row>
    <row r="874" spans="1:7" ht="20.25" hidden="1" customHeight="1" x14ac:dyDescent="0.15">
      <c r="A874" s="117">
        <v>2130110</v>
      </c>
      <c r="B874" s="118" t="s">
        <v>734</v>
      </c>
      <c r="C874" s="119">
        <v>0</v>
      </c>
      <c r="D874" s="119">
        <v>0</v>
      </c>
      <c r="E874" s="119"/>
      <c r="F874" s="120" t="str">
        <f t="shared" si="26"/>
        <v/>
      </c>
      <c r="G874" s="121">
        <f t="shared" si="27"/>
        <v>0</v>
      </c>
    </row>
    <row r="875" spans="1:7" ht="20.25" hidden="1" customHeight="1" x14ac:dyDescent="0.15">
      <c r="A875" s="117">
        <v>2130111</v>
      </c>
      <c r="B875" s="118" t="s">
        <v>735</v>
      </c>
      <c r="C875" s="119">
        <v>0</v>
      </c>
      <c r="D875" s="119">
        <v>0</v>
      </c>
      <c r="E875" s="119"/>
      <c r="F875" s="120" t="str">
        <f t="shared" si="26"/>
        <v/>
      </c>
      <c r="G875" s="121">
        <f t="shared" si="27"/>
        <v>0</v>
      </c>
    </row>
    <row r="876" spans="1:7" ht="20.25" hidden="1" customHeight="1" x14ac:dyDescent="0.15">
      <c r="A876" s="117">
        <v>2130112</v>
      </c>
      <c r="B876" s="118" t="s">
        <v>736</v>
      </c>
      <c r="C876" s="119">
        <v>0</v>
      </c>
      <c r="D876" s="119">
        <v>0</v>
      </c>
      <c r="E876" s="119"/>
      <c r="F876" s="120" t="str">
        <f t="shared" si="26"/>
        <v/>
      </c>
      <c r="G876" s="121">
        <f t="shared" si="27"/>
        <v>0</v>
      </c>
    </row>
    <row r="877" spans="1:7" ht="20.25" hidden="1" customHeight="1" x14ac:dyDescent="0.15">
      <c r="A877" s="117">
        <v>2130114</v>
      </c>
      <c r="B877" s="118" t="s">
        <v>737</v>
      </c>
      <c r="C877" s="119">
        <v>0</v>
      </c>
      <c r="D877" s="119">
        <v>0</v>
      </c>
      <c r="E877" s="119"/>
      <c r="F877" s="120" t="str">
        <f t="shared" si="26"/>
        <v/>
      </c>
      <c r="G877" s="121">
        <f t="shared" si="27"/>
        <v>0</v>
      </c>
    </row>
    <row r="878" spans="1:7" ht="20.25" hidden="1" customHeight="1" x14ac:dyDescent="0.15">
      <c r="A878" s="117">
        <v>2130119</v>
      </c>
      <c r="B878" s="118" t="s">
        <v>738</v>
      </c>
      <c r="C878" s="119">
        <v>0</v>
      </c>
      <c r="D878" s="119">
        <v>0</v>
      </c>
      <c r="E878" s="119"/>
      <c r="F878" s="120" t="str">
        <f t="shared" si="26"/>
        <v/>
      </c>
      <c r="G878" s="121">
        <f t="shared" si="27"/>
        <v>0</v>
      </c>
    </row>
    <row r="879" spans="1:7" ht="20.25" hidden="1" customHeight="1" x14ac:dyDescent="0.15">
      <c r="A879" s="117">
        <v>2130120</v>
      </c>
      <c r="B879" s="118" t="s">
        <v>739</v>
      </c>
      <c r="C879" s="119">
        <v>0</v>
      </c>
      <c r="D879" s="119">
        <v>0</v>
      </c>
      <c r="E879" s="119"/>
      <c r="F879" s="120" t="str">
        <f t="shared" si="26"/>
        <v/>
      </c>
      <c r="G879" s="121">
        <f t="shared" si="27"/>
        <v>0</v>
      </c>
    </row>
    <row r="880" spans="1:7" ht="21" hidden="1" customHeight="1" x14ac:dyDescent="0.15">
      <c r="A880" s="117">
        <v>2130121</v>
      </c>
      <c r="B880" s="118" t="s">
        <v>740</v>
      </c>
      <c r="C880" s="119">
        <v>0</v>
      </c>
      <c r="D880" s="119">
        <v>0</v>
      </c>
      <c r="E880" s="119"/>
      <c r="F880" s="120" t="str">
        <f t="shared" si="26"/>
        <v/>
      </c>
      <c r="G880" s="121">
        <f t="shared" si="27"/>
        <v>0</v>
      </c>
    </row>
    <row r="881" spans="1:7" ht="20.25" hidden="1" customHeight="1" x14ac:dyDescent="0.15">
      <c r="A881" s="117">
        <v>2130122</v>
      </c>
      <c r="B881" s="118" t="s">
        <v>741</v>
      </c>
      <c r="C881" s="119">
        <v>0</v>
      </c>
      <c r="D881" s="119">
        <v>0</v>
      </c>
      <c r="E881" s="119"/>
      <c r="F881" s="120" t="str">
        <f t="shared" si="26"/>
        <v/>
      </c>
      <c r="G881" s="121">
        <f t="shared" si="27"/>
        <v>0</v>
      </c>
    </row>
    <row r="882" spans="1:7" ht="20.25" customHeight="1" x14ac:dyDescent="0.15">
      <c r="A882" s="117">
        <v>2130124</v>
      </c>
      <c r="B882" s="118" t="s">
        <v>742</v>
      </c>
      <c r="C882" s="119">
        <v>0</v>
      </c>
      <c r="D882" s="119">
        <v>34</v>
      </c>
      <c r="E882" s="119">
        <v>0</v>
      </c>
      <c r="F882" s="120" t="str">
        <f t="shared" si="26"/>
        <v/>
      </c>
      <c r="G882" s="121">
        <f t="shared" si="27"/>
        <v>0</v>
      </c>
    </row>
    <row r="883" spans="1:7" ht="20.25" hidden="1" customHeight="1" x14ac:dyDescent="0.15">
      <c r="A883" s="117">
        <v>2130125</v>
      </c>
      <c r="B883" s="118" t="s">
        <v>743</v>
      </c>
      <c r="C883" s="119">
        <v>0</v>
      </c>
      <c r="D883" s="119">
        <v>0</v>
      </c>
      <c r="E883" s="119"/>
      <c r="F883" s="120" t="str">
        <f t="shared" si="26"/>
        <v/>
      </c>
      <c r="G883" s="121">
        <f t="shared" si="27"/>
        <v>0</v>
      </c>
    </row>
    <row r="884" spans="1:7" ht="20.25" customHeight="1" x14ac:dyDescent="0.15">
      <c r="A884" s="117">
        <v>2130126</v>
      </c>
      <c r="B884" s="118" t="s">
        <v>744</v>
      </c>
      <c r="C884" s="119">
        <v>84</v>
      </c>
      <c r="D884" s="119">
        <v>84</v>
      </c>
      <c r="E884" s="119">
        <v>53.9</v>
      </c>
      <c r="F884" s="120">
        <f t="shared" si="26"/>
        <v>64.166666666666657</v>
      </c>
      <c r="G884" s="121">
        <f t="shared" si="27"/>
        <v>11.899999999999999</v>
      </c>
    </row>
    <row r="885" spans="1:7" ht="20.25" hidden="1" customHeight="1" x14ac:dyDescent="0.15">
      <c r="A885" s="117">
        <v>2130135</v>
      </c>
      <c r="B885" s="118" t="s">
        <v>745</v>
      </c>
      <c r="C885" s="119">
        <v>0</v>
      </c>
      <c r="D885" s="119">
        <v>0</v>
      </c>
      <c r="E885" s="119"/>
      <c r="F885" s="120" t="str">
        <f t="shared" si="26"/>
        <v/>
      </c>
      <c r="G885" s="121">
        <f t="shared" si="27"/>
        <v>0</v>
      </c>
    </row>
    <row r="886" spans="1:7" ht="20.25" hidden="1" customHeight="1" x14ac:dyDescent="0.15">
      <c r="A886" s="117">
        <v>2130142</v>
      </c>
      <c r="B886" s="118" t="s">
        <v>746</v>
      </c>
      <c r="C886" s="119">
        <v>0</v>
      </c>
      <c r="D886" s="119">
        <v>0</v>
      </c>
      <c r="E886" s="119"/>
      <c r="F886" s="120" t="str">
        <f t="shared" si="26"/>
        <v/>
      </c>
      <c r="G886" s="121">
        <f t="shared" si="27"/>
        <v>0</v>
      </c>
    </row>
    <row r="887" spans="1:7" ht="23.25" hidden="1" customHeight="1" x14ac:dyDescent="0.15">
      <c r="A887" s="117">
        <v>2130148</v>
      </c>
      <c r="B887" s="118" t="s">
        <v>747</v>
      </c>
      <c r="C887" s="119">
        <v>0</v>
      </c>
      <c r="D887" s="119">
        <v>0</v>
      </c>
      <c r="E887" s="119"/>
      <c r="F887" s="120" t="str">
        <f t="shared" si="26"/>
        <v/>
      </c>
      <c r="G887" s="121">
        <f t="shared" si="27"/>
        <v>0</v>
      </c>
    </row>
    <row r="888" spans="1:7" ht="24" hidden="1" customHeight="1" x14ac:dyDescent="0.15">
      <c r="A888" s="117">
        <v>2130152</v>
      </c>
      <c r="B888" s="118" t="s">
        <v>748</v>
      </c>
      <c r="C888" s="119">
        <v>0</v>
      </c>
      <c r="D888" s="119">
        <v>0</v>
      </c>
      <c r="E888" s="119"/>
      <c r="F888" s="120" t="str">
        <f t="shared" si="26"/>
        <v/>
      </c>
      <c r="G888" s="121">
        <f t="shared" si="27"/>
        <v>0</v>
      </c>
    </row>
    <row r="889" spans="1:7" ht="20.25" hidden="1" customHeight="1" x14ac:dyDescent="0.15">
      <c r="A889" s="117">
        <v>2130153</v>
      </c>
      <c r="B889" s="118" t="s">
        <v>749</v>
      </c>
      <c r="C889" s="119">
        <v>0</v>
      </c>
      <c r="D889" s="119">
        <v>0</v>
      </c>
      <c r="E889" s="119"/>
      <c r="F889" s="120" t="str">
        <f t="shared" si="26"/>
        <v/>
      </c>
      <c r="G889" s="121">
        <f t="shared" si="27"/>
        <v>0</v>
      </c>
    </row>
    <row r="890" spans="1:7" ht="20.25" customHeight="1" x14ac:dyDescent="0.15">
      <c r="A890" s="117">
        <v>2130199</v>
      </c>
      <c r="B890" s="118" t="s">
        <v>750</v>
      </c>
      <c r="C890" s="119">
        <v>89</v>
      </c>
      <c r="D890" s="119">
        <v>89</v>
      </c>
      <c r="E890" s="119">
        <v>432.43</v>
      </c>
      <c r="F890" s="120">
        <f t="shared" si="26"/>
        <v>485.87640449438203</v>
      </c>
      <c r="G890" s="121">
        <f t="shared" si="27"/>
        <v>387.93</v>
      </c>
    </row>
    <row r="891" spans="1:7" ht="20.25" hidden="1" customHeight="1" x14ac:dyDescent="0.15">
      <c r="A891" s="114">
        <v>21302</v>
      </c>
      <c r="B891" s="114" t="s">
        <v>751</v>
      </c>
      <c r="C891" s="116">
        <f>SUM(C892:C915)</f>
        <v>0</v>
      </c>
      <c r="D891" s="116">
        <f>SUM(D892:D915)</f>
        <v>0</v>
      </c>
      <c r="E891" s="116">
        <f>SUM(E892:E915)</f>
        <v>0</v>
      </c>
      <c r="F891" s="112" t="str">
        <f t="shared" si="26"/>
        <v/>
      </c>
      <c r="G891" s="113">
        <f t="shared" si="27"/>
        <v>0</v>
      </c>
    </row>
    <row r="892" spans="1:7" ht="20.25" hidden="1" customHeight="1" x14ac:dyDescent="0.15">
      <c r="A892" s="117">
        <v>2130201</v>
      </c>
      <c r="B892" s="118" t="s">
        <v>86</v>
      </c>
      <c r="C892" s="119">
        <v>0</v>
      </c>
      <c r="D892" s="119">
        <v>0</v>
      </c>
      <c r="E892" s="119">
        <v>0</v>
      </c>
      <c r="F892" s="120" t="str">
        <f t="shared" si="26"/>
        <v/>
      </c>
      <c r="G892" s="121">
        <f t="shared" si="27"/>
        <v>0</v>
      </c>
    </row>
    <row r="893" spans="1:7" ht="20.25" hidden="1" customHeight="1" x14ac:dyDescent="0.15">
      <c r="A893" s="117">
        <v>2130202</v>
      </c>
      <c r="B893" s="118" t="s">
        <v>87</v>
      </c>
      <c r="C893" s="119">
        <v>0</v>
      </c>
      <c r="D893" s="119">
        <v>0</v>
      </c>
      <c r="E893" s="119">
        <v>0</v>
      </c>
      <c r="F893" s="120" t="str">
        <f t="shared" si="26"/>
        <v/>
      </c>
      <c r="G893" s="121">
        <f t="shared" si="27"/>
        <v>0</v>
      </c>
    </row>
    <row r="894" spans="1:7" ht="20.25" hidden="1" customHeight="1" x14ac:dyDescent="0.15">
      <c r="A894" s="117">
        <v>2130203</v>
      </c>
      <c r="B894" s="118" t="s">
        <v>88</v>
      </c>
      <c r="C894" s="119">
        <v>0</v>
      </c>
      <c r="D894" s="119">
        <v>0</v>
      </c>
      <c r="E894" s="119">
        <v>0</v>
      </c>
      <c r="F894" s="120" t="str">
        <f t="shared" si="26"/>
        <v/>
      </c>
      <c r="G894" s="121">
        <f t="shared" si="27"/>
        <v>0</v>
      </c>
    </row>
    <row r="895" spans="1:7" ht="20.25" hidden="1" customHeight="1" x14ac:dyDescent="0.15">
      <c r="A895" s="117">
        <v>2130204</v>
      </c>
      <c r="B895" s="118" t="s">
        <v>752</v>
      </c>
      <c r="C895" s="119">
        <v>0</v>
      </c>
      <c r="D895" s="119">
        <v>0</v>
      </c>
      <c r="E895" s="119">
        <v>0</v>
      </c>
      <c r="F895" s="120" t="str">
        <f t="shared" si="26"/>
        <v/>
      </c>
      <c r="G895" s="121">
        <f t="shared" si="27"/>
        <v>0</v>
      </c>
    </row>
    <row r="896" spans="1:7" ht="20.25" hidden="1" customHeight="1" x14ac:dyDescent="0.15">
      <c r="A896" s="117">
        <v>2130205</v>
      </c>
      <c r="B896" s="118" t="s">
        <v>753</v>
      </c>
      <c r="C896" s="119">
        <v>0</v>
      </c>
      <c r="D896" s="119">
        <v>0</v>
      </c>
      <c r="E896" s="119">
        <v>0</v>
      </c>
      <c r="F896" s="120" t="str">
        <f t="shared" si="26"/>
        <v/>
      </c>
      <c r="G896" s="121">
        <f t="shared" si="27"/>
        <v>0</v>
      </c>
    </row>
    <row r="897" spans="1:7" ht="20.25" hidden="1" customHeight="1" x14ac:dyDescent="0.15">
      <c r="A897" s="117">
        <v>2130206</v>
      </c>
      <c r="B897" s="118" t="s">
        <v>754</v>
      </c>
      <c r="C897" s="119">
        <v>0</v>
      </c>
      <c r="D897" s="119">
        <v>0</v>
      </c>
      <c r="E897" s="119">
        <v>0</v>
      </c>
      <c r="F897" s="120" t="str">
        <f t="shared" si="26"/>
        <v/>
      </c>
      <c r="G897" s="121">
        <f t="shared" si="27"/>
        <v>0</v>
      </c>
    </row>
    <row r="898" spans="1:7" ht="20.25" hidden="1" customHeight="1" x14ac:dyDescent="0.15">
      <c r="A898" s="117">
        <v>2130207</v>
      </c>
      <c r="B898" s="118" t="s">
        <v>755</v>
      </c>
      <c r="C898" s="119">
        <v>0</v>
      </c>
      <c r="D898" s="119">
        <v>0</v>
      </c>
      <c r="E898" s="119">
        <v>0</v>
      </c>
      <c r="F898" s="120" t="str">
        <f t="shared" si="26"/>
        <v/>
      </c>
      <c r="G898" s="121">
        <f t="shared" si="27"/>
        <v>0</v>
      </c>
    </row>
    <row r="899" spans="1:7" ht="20.25" hidden="1" customHeight="1" x14ac:dyDescent="0.15">
      <c r="A899" s="117">
        <v>2130209</v>
      </c>
      <c r="B899" s="118" t="s">
        <v>756</v>
      </c>
      <c r="C899" s="119">
        <v>0</v>
      </c>
      <c r="D899" s="119">
        <v>0</v>
      </c>
      <c r="E899" s="119">
        <v>0</v>
      </c>
      <c r="F899" s="120" t="str">
        <f t="shared" si="26"/>
        <v/>
      </c>
      <c r="G899" s="121">
        <f t="shared" si="27"/>
        <v>0</v>
      </c>
    </row>
    <row r="900" spans="1:7" ht="20.25" hidden="1" customHeight="1" x14ac:dyDescent="0.15">
      <c r="A900" s="117">
        <v>2130210</v>
      </c>
      <c r="B900" s="118" t="s">
        <v>757</v>
      </c>
      <c r="C900" s="119">
        <v>0</v>
      </c>
      <c r="D900" s="119">
        <v>0</v>
      </c>
      <c r="E900" s="119">
        <v>0</v>
      </c>
      <c r="F900" s="120" t="str">
        <f t="shared" si="26"/>
        <v/>
      </c>
      <c r="G900" s="121">
        <f t="shared" si="27"/>
        <v>0</v>
      </c>
    </row>
    <row r="901" spans="1:7" ht="20.25" hidden="1" customHeight="1" x14ac:dyDescent="0.15">
      <c r="A901" s="117">
        <v>2130211</v>
      </c>
      <c r="B901" s="118" t="s">
        <v>758</v>
      </c>
      <c r="C901" s="119">
        <v>0</v>
      </c>
      <c r="D901" s="119">
        <v>0</v>
      </c>
      <c r="E901" s="119">
        <v>0</v>
      </c>
      <c r="F901" s="120" t="str">
        <f t="shared" si="26"/>
        <v/>
      </c>
      <c r="G901" s="121">
        <f t="shared" si="27"/>
        <v>0</v>
      </c>
    </row>
    <row r="902" spans="1:7" ht="20.25" hidden="1" customHeight="1" x14ac:dyDescent="0.15">
      <c r="A902" s="117">
        <v>2130212</v>
      </c>
      <c r="B902" s="118" t="s">
        <v>759</v>
      </c>
      <c r="C902" s="119">
        <v>0</v>
      </c>
      <c r="D902" s="119">
        <v>0</v>
      </c>
      <c r="E902" s="119">
        <v>0</v>
      </c>
      <c r="F902" s="120" t="str">
        <f t="shared" si="26"/>
        <v/>
      </c>
      <c r="G902" s="121">
        <f t="shared" si="27"/>
        <v>0</v>
      </c>
    </row>
    <row r="903" spans="1:7" ht="20.25" hidden="1" customHeight="1" x14ac:dyDescent="0.15">
      <c r="A903" s="117">
        <v>2130213</v>
      </c>
      <c r="B903" s="118" t="s">
        <v>760</v>
      </c>
      <c r="C903" s="119">
        <v>0</v>
      </c>
      <c r="D903" s="119">
        <v>0</v>
      </c>
      <c r="E903" s="119">
        <v>0</v>
      </c>
      <c r="F903" s="120" t="str">
        <f t="shared" si="26"/>
        <v/>
      </c>
      <c r="G903" s="121">
        <f t="shared" si="27"/>
        <v>0</v>
      </c>
    </row>
    <row r="904" spans="1:7" ht="20.25" hidden="1" customHeight="1" x14ac:dyDescent="0.15">
      <c r="A904" s="117">
        <v>2130217</v>
      </c>
      <c r="B904" s="118" t="s">
        <v>761</v>
      </c>
      <c r="C904" s="119">
        <v>0</v>
      </c>
      <c r="D904" s="119">
        <v>0</v>
      </c>
      <c r="E904" s="119">
        <v>0</v>
      </c>
      <c r="F904" s="120" t="str">
        <f t="shared" si="26"/>
        <v/>
      </c>
      <c r="G904" s="121">
        <f t="shared" si="27"/>
        <v>0</v>
      </c>
    </row>
    <row r="905" spans="1:7" ht="20.25" hidden="1" customHeight="1" x14ac:dyDescent="0.15">
      <c r="A905" s="117">
        <v>2130220</v>
      </c>
      <c r="B905" s="118" t="s">
        <v>762</v>
      </c>
      <c r="C905" s="119">
        <v>0</v>
      </c>
      <c r="D905" s="119">
        <v>0</v>
      </c>
      <c r="E905" s="119">
        <v>0</v>
      </c>
      <c r="F905" s="120" t="str">
        <f t="shared" ref="F905:F968" si="28">IFERROR(E905/C905*100,"")</f>
        <v/>
      </c>
      <c r="G905" s="121">
        <f t="shared" ref="G905:G968" si="29">E905-C905/2</f>
        <v>0</v>
      </c>
    </row>
    <row r="906" spans="1:7" ht="20.25" hidden="1" customHeight="1" x14ac:dyDescent="0.15">
      <c r="A906" s="117">
        <v>2130221</v>
      </c>
      <c r="B906" s="118" t="s">
        <v>763</v>
      </c>
      <c r="C906" s="119">
        <v>0</v>
      </c>
      <c r="D906" s="119">
        <v>0</v>
      </c>
      <c r="E906" s="119">
        <v>0</v>
      </c>
      <c r="F906" s="120" t="str">
        <f t="shared" si="28"/>
        <v/>
      </c>
      <c r="G906" s="121">
        <f t="shared" si="29"/>
        <v>0</v>
      </c>
    </row>
    <row r="907" spans="1:7" ht="20.25" hidden="1" customHeight="1" x14ac:dyDescent="0.15">
      <c r="A907" s="117">
        <v>2130223</v>
      </c>
      <c r="B907" s="118" t="s">
        <v>764</v>
      </c>
      <c r="C907" s="119">
        <v>0</v>
      </c>
      <c r="D907" s="119">
        <v>0</v>
      </c>
      <c r="E907" s="119">
        <v>0</v>
      </c>
      <c r="F907" s="120" t="str">
        <f t="shared" si="28"/>
        <v/>
      </c>
      <c r="G907" s="121">
        <f t="shared" si="29"/>
        <v>0</v>
      </c>
    </row>
    <row r="908" spans="1:7" ht="20.25" hidden="1" customHeight="1" x14ac:dyDescent="0.15">
      <c r="A908" s="117">
        <v>2130226</v>
      </c>
      <c r="B908" s="118" t="s">
        <v>765</v>
      </c>
      <c r="C908" s="119">
        <v>0</v>
      </c>
      <c r="D908" s="119">
        <v>0</v>
      </c>
      <c r="E908" s="119">
        <v>0</v>
      </c>
      <c r="F908" s="120" t="str">
        <f t="shared" si="28"/>
        <v/>
      </c>
      <c r="G908" s="121">
        <f t="shared" si="29"/>
        <v>0</v>
      </c>
    </row>
    <row r="909" spans="1:7" ht="20.25" hidden="1" customHeight="1" x14ac:dyDescent="0.15">
      <c r="A909" s="117">
        <v>2130227</v>
      </c>
      <c r="B909" s="118" t="s">
        <v>766</v>
      </c>
      <c r="C909" s="119">
        <v>0</v>
      </c>
      <c r="D909" s="119">
        <v>0</v>
      </c>
      <c r="E909" s="119">
        <v>0</v>
      </c>
      <c r="F909" s="120" t="str">
        <f t="shared" si="28"/>
        <v/>
      </c>
      <c r="G909" s="121">
        <f t="shared" si="29"/>
        <v>0</v>
      </c>
    </row>
    <row r="910" spans="1:7" ht="20.25" hidden="1" customHeight="1" x14ac:dyDescent="0.15">
      <c r="A910" s="117">
        <v>2130232</v>
      </c>
      <c r="B910" s="118" t="s">
        <v>767</v>
      </c>
      <c r="C910" s="119">
        <v>0</v>
      </c>
      <c r="D910" s="119">
        <v>0</v>
      </c>
      <c r="E910" s="119">
        <v>0</v>
      </c>
      <c r="F910" s="120" t="str">
        <f t="shared" si="28"/>
        <v/>
      </c>
      <c r="G910" s="121">
        <f t="shared" si="29"/>
        <v>0</v>
      </c>
    </row>
    <row r="911" spans="1:7" ht="20.25" hidden="1" customHeight="1" x14ac:dyDescent="0.15">
      <c r="A911" s="117">
        <v>2130234</v>
      </c>
      <c r="B911" s="118" t="s">
        <v>768</v>
      </c>
      <c r="C911" s="119">
        <v>0</v>
      </c>
      <c r="D911" s="119">
        <v>0</v>
      </c>
      <c r="E911" s="119">
        <v>0</v>
      </c>
      <c r="F911" s="120" t="str">
        <f t="shared" si="28"/>
        <v/>
      </c>
      <c r="G911" s="121">
        <f t="shared" si="29"/>
        <v>0</v>
      </c>
    </row>
    <row r="912" spans="1:7" ht="20.25" hidden="1" customHeight="1" x14ac:dyDescent="0.15">
      <c r="A912" s="117">
        <v>2130235</v>
      </c>
      <c r="B912" s="118" t="s">
        <v>769</v>
      </c>
      <c r="C912" s="119">
        <v>0</v>
      </c>
      <c r="D912" s="119">
        <v>0</v>
      </c>
      <c r="E912" s="119">
        <v>0</v>
      </c>
      <c r="F912" s="120" t="str">
        <f t="shared" si="28"/>
        <v/>
      </c>
      <c r="G912" s="121">
        <f t="shared" si="29"/>
        <v>0</v>
      </c>
    </row>
    <row r="913" spans="1:7" ht="20.25" hidden="1" customHeight="1" x14ac:dyDescent="0.15">
      <c r="A913" s="117">
        <v>2130236</v>
      </c>
      <c r="B913" s="118" t="s">
        <v>770</v>
      </c>
      <c r="C913" s="119">
        <v>0</v>
      </c>
      <c r="D913" s="119">
        <v>0</v>
      </c>
      <c r="E913" s="119">
        <v>0</v>
      </c>
      <c r="F913" s="120" t="str">
        <f t="shared" si="28"/>
        <v/>
      </c>
      <c r="G913" s="121">
        <f t="shared" si="29"/>
        <v>0</v>
      </c>
    </row>
    <row r="914" spans="1:7" ht="20.25" hidden="1" customHeight="1" x14ac:dyDescent="0.15">
      <c r="A914" s="117">
        <v>2130237</v>
      </c>
      <c r="B914" s="118" t="s">
        <v>736</v>
      </c>
      <c r="C914" s="119">
        <v>0</v>
      </c>
      <c r="D914" s="119">
        <v>0</v>
      </c>
      <c r="E914" s="119">
        <v>0</v>
      </c>
      <c r="F914" s="120" t="str">
        <f t="shared" si="28"/>
        <v/>
      </c>
      <c r="G914" s="121">
        <f t="shared" si="29"/>
        <v>0</v>
      </c>
    </row>
    <row r="915" spans="1:7" ht="20.25" hidden="1" customHeight="1" x14ac:dyDescent="0.15">
      <c r="A915" s="117">
        <v>2130299</v>
      </c>
      <c r="B915" s="118" t="s">
        <v>771</v>
      </c>
      <c r="C915" s="119">
        <v>0</v>
      </c>
      <c r="D915" s="119">
        <v>0</v>
      </c>
      <c r="E915" s="119">
        <v>0</v>
      </c>
      <c r="F915" s="120" t="str">
        <f t="shared" si="28"/>
        <v/>
      </c>
      <c r="G915" s="121">
        <f t="shared" si="29"/>
        <v>0</v>
      </c>
    </row>
    <row r="916" spans="1:7" ht="20.25" customHeight="1" x14ac:dyDescent="0.15">
      <c r="A916" s="114">
        <v>21303</v>
      </c>
      <c r="B916" s="114" t="s">
        <v>772</v>
      </c>
      <c r="C916" s="116">
        <f>SUM(C917:C943)</f>
        <v>0</v>
      </c>
      <c r="D916" s="116">
        <f>SUM(D917:D943)</f>
        <v>0</v>
      </c>
      <c r="E916" s="116">
        <f>SUM(E917:E943)</f>
        <v>10</v>
      </c>
      <c r="F916" s="112" t="str">
        <f t="shared" si="28"/>
        <v/>
      </c>
      <c r="G916" s="113">
        <f t="shared" si="29"/>
        <v>10</v>
      </c>
    </row>
    <row r="917" spans="1:7" ht="20.25" hidden="1" customHeight="1" x14ac:dyDescent="0.15">
      <c r="A917" s="117">
        <v>2130301</v>
      </c>
      <c r="B917" s="118" t="s">
        <v>86</v>
      </c>
      <c r="C917" s="119">
        <v>0</v>
      </c>
      <c r="D917" s="119">
        <v>0</v>
      </c>
      <c r="E917" s="119">
        <v>0</v>
      </c>
      <c r="F917" s="120" t="str">
        <f t="shared" si="28"/>
        <v/>
      </c>
      <c r="G917" s="121">
        <f t="shared" si="29"/>
        <v>0</v>
      </c>
    </row>
    <row r="918" spans="1:7" ht="20.25" hidden="1" customHeight="1" x14ac:dyDescent="0.15">
      <c r="A918" s="117">
        <v>2130302</v>
      </c>
      <c r="B918" s="118" t="s">
        <v>87</v>
      </c>
      <c r="C918" s="119">
        <v>0</v>
      </c>
      <c r="D918" s="119">
        <v>0</v>
      </c>
      <c r="E918" s="119">
        <v>0</v>
      </c>
      <c r="F918" s="120" t="str">
        <f t="shared" si="28"/>
        <v/>
      </c>
      <c r="G918" s="121">
        <f t="shared" si="29"/>
        <v>0</v>
      </c>
    </row>
    <row r="919" spans="1:7" ht="20.25" hidden="1" customHeight="1" x14ac:dyDescent="0.15">
      <c r="A919" s="117">
        <v>2130303</v>
      </c>
      <c r="B919" s="118" t="s">
        <v>88</v>
      </c>
      <c r="C919" s="119">
        <v>0</v>
      </c>
      <c r="D919" s="119">
        <v>0</v>
      </c>
      <c r="E919" s="119">
        <v>0</v>
      </c>
      <c r="F919" s="120" t="str">
        <f t="shared" si="28"/>
        <v/>
      </c>
      <c r="G919" s="121">
        <f t="shared" si="29"/>
        <v>0</v>
      </c>
    </row>
    <row r="920" spans="1:7" ht="20.25" hidden="1" customHeight="1" x14ac:dyDescent="0.15">
      <c r="A920" s="117">
        <v>2130304</v>
      </c>
      <c r="B920" s="118" t="s">
        <v>773</v>
      </c>
      <c r="C920" s="119">
        <v>0</v>
      </c>
      <c r="D920" s="119">
        <v>0</v>
      </c>
      <c r="E920" s="119">
        <v>0</v>
      </c>
      <c r="F920" s="120" t="str">
        <f t="shared" si="28"/>
        <v/>
      </c>
      <c r="G920" s="121">
        <f t="shared" si="29"/>
        <v>0</v>
      </c>
    </row>
    <row r="921" spans="1:7" ht="20.25" hidden="1" customHeight="1" x14ac:dyDescent="0.15">
      <c r="A921" s="117">
        <v>2130305</v>
      </c>
      <c r="B921" s="118" t="s">
        <v>774</v>
      </c>
      <c r="C921" s="119">
        <v>0</v>
      </c>
      <c r="D921" s="119">
        <v>0</v>
      </c>
      <c r="E921" s="119">
        <v>0</v>
      </c>
      <c r="F921" s="120" t="str">
        <f t="shared" si="28"/>
        <v/>
      </c>
      <c r="G921" s="121">
        <f t="shared" si="29"/>
        <v>0</v>
      </c>
    </row>
    <row r="922" spans="1:7" ht="20.25" hidden="1" customHeight="1" x14ac:dyDescent="0.15">
      <c r="A922" s="117">
        <v>2130306</v>
      </c>
      <c r="B922" s="118" t="s">
        <v>775</v>
      </c>
      <c r="C922" s="119">
        <v>0</v>
      </c>
      <c r="D922" s="119">
        <v>0</v>
      </c>
      <c r="E922" s="119">
        <v>0</v>
      </c>
      <c r="F922" s="120" t="str">
        <f t="shared" si="28"/>
        <v/>
      </c>
      <c r="G922" s="121">
        <f t="shared" si="29"/>
        <v>0</v>
      </c>
    </row>
    <row r="923" spans="1:7" ht="20.25" hidden="1" customHeight="1" x14ac:dyDescent="0.15">
      <c r="A923" s="117">
        <v>2130307</v>
      </c>
      <c r="B923" s="118" t="s">
        <v>776</v>
      </c>
      <c r="C923" s="119">
        <v>0</v>
      </c>
      <c r="D923" s="119">
        <v>0</v>
      </c>
      <c r="E923" s="119"/>
      <c r="F923" s="120" t="str">
        <f t="shared" si="28"/>
        <v/>
      </c>
      <c r="G923" s="121">
        <f t="shared" si="29"/>
        <v>0</v>
      </c>
    </row>
    <row r="924" spans="1:7" ht="20.25" hidden="1" customHeight="1" x14ac:dyDescent="0.15">
      <c r="A924" s="117">
        <v>2130308</v>
      </c>
      <c r="B924" s="118" t="s">
        <v>777</v>
      </c>
      <c r="C924" s="119">
        <v>0</v>
      </c>
      <c r="D924" s="119">
        <v>0</v>
      </c>
      <c r="E924" s="119"/>
      <c r="F924" s="120" t="str">
        <f t="shared" si="28"/>
        <v/>
      </c>
      <c r="G924" s="121">
        <f t="shared" si="29"/>
        <v>0</v>
      </c>
    </row>
    <row r="925" spans="1:7" ht="20.25" hidden="1" customHeight="1" x14ac:dyDescent="0.15">
      <c r="A925" s="117">
        <v>2130309</v>
      </c>
      <c r="B925" s="118" t="s">
        <v>778</v>
      </c>
      <c r="C925" s="119">
        <v>0</v>
      </c>
      <c r="D925" s="119">
        <v>0</v>
      </c>
      <c r="E925" s="119"/>
      <c r="F925" s="120" t="str">
        <f t="shared" si="28"/>
        <v/>
      </c>
      <c r="G925" s="121">
        <f t="shared" si="29"/>
        <v>0</v>
      </c>
    </row>
    <row r="926" spans="1:7" ht="20.25" hidden="1" customHeight="1" x14ac:dyDescent="0.15">
      <c r="A926" s="117">
        <v>2130310</v>
      </c>
      <c r="B926" s="118" t="s">
        <v>779</v>
      </c>
      <c r="C926" s="119">
        <v>0</v>
      </c>
      <c r="D926" s="119">
        <v>0</v>
      </c>
      <c r="E926" s="119"/>
      <c r="F926" s="120" t="str">
        <f t="shared" si="28"/>
        <v/>
      </c>
      <c r="G926" s="121">
        <f t="shared" si="29"/>
        <v>0</v>
      </c>
    </row>
    <row r="927" spans="1:7" ht="20.25" customHeight="1" x14ac:dyDescent="0.15">
      <c r="A927" s="117">
        <v>2130311</v>
      </c>
      <c r="B927" s="118" t="s">
        <v>780</v>
      </c>
      <c r="C927" s="119">
        <v>0</v>
      </c>
      <c r="D927" s="119">
        <v>0</v>
      </c>
      <c r="E927" s="119">
        <v>10</v>
      </c>
      <c r="F927" s="120" t="str">
        <f t="shared" si="28"/>
        <v/>
      </c>
      <c r="G927" s="121">
        <f t="shared" si="29"/>
        <v>10</v>
      </c>
    </row>
    <row r="928" spans="1:7" ht="20.25" hidden="1" customHeight="1" x14ac:dyDescent="0.15">
      <c r="A928" s="117">
        <v>2130312</v>
      </c>
      <c r="B928" s="118" t="s">
        <v>781</v>
      </c>
      <c r="C928" s="119">
        <v>0</v>
      </c>
      <c r="D928" s="119">
        <v>0</v>
      </c>
      <c r="E928" s="119">
        <v>0</v>
      </c>
      <c r="F928" s="120" t="str">
        <f t="shared" si="28"/>
        <v/>
      </c>
      <c r="G928" s="121">
        <f t="shared" si="29"/>
        <v>0</v>
      </c>
    </row>
    <row r="929" spans="1:7" ht="20.25" hidden="1" customHeight="1" x14ac:dyDescent="0.15">
      <c r="A929" s="117">
        <v>2130313</v>
      </c>
      <c r="B929" s="118" t="s">
        <v>782</v>
      </c>
      <c r="C929" s="119">
        <v>0</v>
      </c>
      <c r="D929" s="119">
        <v>0</v>
      </c>
      <c r="E929" s="119">
        <v>0</v>
      </c>
      <c r="F929" s="120" t="str">
        <f t="shared" si="28"/>
        <v/>
      </c>
      <c r="G929" s="121">
        <f t="shared" si="29"/>
        <v>0</v>
      </c>
    </row>
    <row r="930" spans="1:7" ht="20.25" hidden="1" customHeight="1" x14ac:dyDescent="0.15">
      <c r="A930" s="117">
        <v>2130314</v>
      </c>
      <c r="B930" s="118" t="s">
        <v>783</v>
      </c>
      <c r="C930" s="119">
        <v>0</v>
      </c>
      <c r="D930" s="119">
        <v>0</v>
      </c>
      <c r="E930" s="119">
        <v>0</v>
      </c>
      <c r="F930" s="120" t="str">
        <f t="shared" si="28"/>
        <v/>
      </c>
      <c r="G930" s="121">
        <f t="shared" si="29"/>
        <v>0</v>
      </c>
    </row>
    <row r="931" spans="1:7" ht="20.25" hidden="1" customHeight="1" x14ac:dyDescent="0.15">
      <c r="A931" s="117">
        <v>2130315</v>
      </c>
      <c r="B931" s="118" t="s">
        <v>784</v>
      </c>
      <c r="C931" s="119">
        <v>0</v>
      </c>
      <c r="D931" s="119">
        <v>0</v>
      </c>
      <c r="E931" s="119">
        <v>0</v>
      </c>
      <c r="F931" s="120" t="str">
        <f t="shared" si="28"/>
        <v/>
      </c>
      <c r="G931" s="121">
        <f t="shared" si="29"/>
        <v>0</v>
      </c>
    </row>
    <row r="932" spans="1:7" ht="20.25" hidden="1" customHeight="1" x14ac:dyDescent="0.15">
      <c r="A932" s="117">
        <v>2130316</v>
      </c>
      <c r="B932" s="118" t="s">
        <v>785</v>
      </c>
      <c r="C932" s="119">
        <v>0</v>
      </c>
      <c r="D932" s="119">
        <v>0</v>
      </c>
      <c r="E932" s="119">
        <v>0</v>
      </c>
      <c r="F932" s="120" t="str">
        <f t="shared" si="28"/>
        <v/>
      </c>
      <c r="G932" s="121">
        <f t="shared" si="29"/>
        <v>0</v>
      </c>
    </row>
    <row r="933" spans="1:7" ht="20.25" hidden="1" customHeight="1" x14ac:dyDescent="0.15">
      <c r="A933" s="117">
        <v>2130317</v>
      </c>
      <c r="B933" s="118" t="s">
        <v>786</v>
      </c>
      <c r="C933" s="119">
        <v>0</v>
      </c>
      <c r="D933" s="119">
        <v>0</v>
      </c>
      <c r="E933" s="119">
        <v>0</v>
      </c>
      <c r="F933" s="120" t="str">
        <f t="shared" si="28"/>
        <v/>
      </c>
      <c r="G933" s="121">
        <f t="shared" si="29"/>
        <v>0</v>
      </c>
    </row>
    <row r="934" spans="1:7" ht="20.25" hidden="1" customHeight="1" x14ac:dyDescent="0.15">
      <c r="A934" s="117">
        <v>2130318</v>
      </c>
      <c r="B934" s="118" t="s">
        <v>787</v>
      </c>
      <c r="C934" s="119">
        <v>0</v>
      </c>
      <c r="D934" s="119">
        <v>0</v>
      </c>
      <c r="E934" s="119">
        <v>0</v>
      </c>
      <c r="F934" s="120" t="str">
        <f t="shared" si="28"/>
        <v/>
      </c>
      <c r="G934" s="121">
        <f t="shared" si="29"/>
        <v>0</v>
      </c>
    </row>
    <row r="935" spans="1:7" ht="20.25" hidden="1" customHeight="1" x14ac:dyDescent="0.15">
      <c r="A935" s="117">
        <v>2130319</v>
      </c>
      <c r="B935" s="118" t="s">
        <v>788</v>
      </c>
      <c r="C935" s="119">
        <v>0</v>
      </c>
      <c r="D935" s="119">
        <v>0</v>
      </c>
      <c r="E935" s="119">
        <v>0</v>
      </c>
      <c r="F935" s="120" t="str">
        <f t="shared" si="28"/>
        <v/>
      </c>
      <c r="G935" s="121">
        <f t="shared" si="29"/>
        <v>0</v>
      </c>
    </row>
    <row r="936" spans="1:7" ht="33" hidden="1" customHeight="1" x14ac:dyDescent="0.15">
      <c r="A936" s="117">
        <v>2130321</v>
      </c>
      <c r="B936" s="118" t="s">
        <v>789</v>
      </c>
      <c r="C936" s="119">
        <v>0</v>
      </c>
      <c r="D936" s="119">
        <v>0</v>
      </c>
      <c r="E936" s="119">
        <v>0</v>
      </c>
      <c r="F936" s="120" t="str">
        <f t="shared" si="28"/>
        <v/>
      </c>
      <c r="G936" s="121">
        <f t="shared" si="29"/>
        <v>0</v>
      </c>
    </row>
    <row r="937" spans="1:7" ht="20.25" hidden="1" customHeight="1" x14ac:dyDescent="0.15">
      <c r="A937" s="117">
        <v>2130322</v>
      </c>
      <c r="B937" s="118" t="s">
        <v>790</v>
      </c>
      <c r="C937" s="119">
        <v>0</v>
      </c>
      <c r="D937" s="119">
        <v>0</v>
      </c>
      <c r="E937" s="119">
        <v>0</v>
      </c>
      <c r="F937" s="120" t="str">
        <f t="shared" si="28"/>
        <v/>
      </c>
      <c r="G937" s="121">
        <f t="shared" si="29"/>
        <v>0</v>
      </c>
    </row>
    <row r="938" spans="1:7" ht="20.25" hidden="1" customHeight="1" x14ac:dyDescent="0.15">
      <c r="A938" s="117">
        <v>2130333</v>
      </c>
      <c r="B938" s="118" t="s">
        <v>764</v>
      </c>
      <c r="C938" s="119">
        <v>0</v>
      </c>
      <c r="D938" s="119">
        <v>0</v>
      </c>
      <c r="E938" s="119">
        <v>0</v>
      </c>
      <c r="F938" s="120" t="str">
        <f t="shared" si="28"/>
        <v/>
      </c>
      <c r="G938" s="121">
        <f t="shared" si="29"/>
        <v>0</v>
      </c>
    </row>
    <row r="939" spans="1:7" ht="20.25" hidden="1" customHeight="1" x14ac:dyDescent="0.15">
      <c r="A939" s="117">
        <v>2130334</v>
      </c>
      <c r="B939" s="118" t="s">
        <v>791</v>
      </c>
      <c r="C939" s="119">
        <v>0</v>
      </c>
      <c r="D939" s="119">
        <v>0</v>
      </c>
      <c r="E939" s="119">
        <v>0</v>
      </c>
      <c r="F939" s="120" t="str">
        <f t="shared" si="28"/>
        <v/>
      </c>
      <c r="G939" s="121">
        <f t="shared" si="29"/>
        <v>0</v>
      </c>
    </row>
    <row r="940" spans="1:7" ht="20.25" hidden="1" customHeight="1" x14ac:dyDescent="0.15">
      <c r="A940" s="117">
        <v>2130335</v>
      </c>
      <c r="B940" s="118" t="s">
        <v>792</v>
      </c>
      <c r="C940" s="119">
        <v>0</v>
      </c>
      <c r="D940" s="119">
        <v>0</v>
      </c>
      <c r="E940" s="119">
        <v>0</v>
      </c>
      <c r="F940" s="120" t="str">
        <f t="shared" si="28"/>
        <v/>
      </c>
      <c r="G940" s="121">
        <f t="shared" si="29"/>
        <v>0</v>
      </c>
    </row>
    <row r="941" spans="1:7" ht="20.25" hidden="1" customHeight="1" x14ac:dyDescent="0.15">
      <c r="A941" s="117">
        <v>2130336</v>
      </c>
      <c r="B941" s="118" t="s">
        <v>793</v>
      </c>
      <c r="C941" s="119">
        <v>0</v>
      </c>
      <c r="D941" s="119">
        <v>0</v>
      </c>
      <c r="E941" s="119">
        <v>0</v>
      </c>
      <c r="F941" s="120" t="str">
        <f t="shared" si="28"/>
        <v/>
      </c>
      <c r="G941" s="121">
        <f t="shared" si="29"/>
        <v>0</v>
      </c>
    </row>
    <row r="942" spans="1:7" ht="20.25" hidden="1" customHeight="1" x14ac:dyDescent="0.15">
      <c r="A942" s="117">
        <v>2130337</v>
      </c>
      <c r="B942" s="118" t="s">
        <v>794</v>
      </c>
      <c r="C942" s="119">
        <v>0</v>
      </c>
      <c r="D942" s="119">
        <v>0</v>
      </c>
      <c r="E942" s="119">
        <v>0</v>
      </c>
      <c r="F942" s="120" t="str">
        <f t="shared" si="28"/>
        <v/>
      </c>
      <c r="G942" s="121">
        <f t="shared" si="29"/>
        <v>0</v>
      </c>
    </row>
    <row r="943" spans="1:7" ht="20.25" hidden="1" customHeight="1" x14ac:dyDescent="0.15">
      <c r="A943" s="117">
        <v>2130399</v>
      </c>
      <c r="B943" s="118" t="s">
        <v>795</v>
      </c>
      <c r="C943" s="119">
        <v>0</v>
      </c>
      <c r="D943" s="119">
        <v>0</v>
      </c>
      <c r="E943" s="119">
        <v>0</v>
      </c>
      <c r="F943" s="120" t="str">
        <f t="shared" si="28"/>
        <v/>
      </c>
      <c r="G943" s="121">
        <f t="shared" si="29"/>
        <v>0</v>
      </c>
    </row>
    <row r="944" spans="1:7" ht="20.25" customHeight="1" x14ac:dyDescent="0.15">
      <c r="A944" s="114">
        <v>21305</v>
      </c>
      <c r="B944" s="114" t="s">
        <v>796</v>
      </c>
      <c r="C944" s="116">
        <f>SUM(C945:C954)</f>
        <v>3</v>
      </c>
      <c r="D944" s="116">
        <f>SUM(D945:D954)</f>
        <v>3</v>
      </c>
      <c r="E944" s="116">
        <f>SUM(E945:E954)</f>
        <v>2.38</v>
      </c>
      <c r="F944" s="112">
        <f t="shared" si="28"/>
        <v>79.333333333333329</v>
      </c>
      <c r="G944" s="113">
        <f t="shared" si="29"/>
        <v>0.87999999999999989</v>
      </c>
    </row>
    <row r="945" spans="1:7" ht="20.25" hidden="1" customHeight="1" x14ac:dyDescent="0.15">
      <c r="A945" s="117">
        <v>2130501</v>
      </c>
      <c r="B945" s="118" t="s">
        <v>86</v>
      </c>
      <c r="C945" s="119">
        <v>0</v>
      </c>
      <c r="D945" s="119">
        <v>0</v>
      </c>
      <c r="E945" s="119">
        <v>0</v>
      </c>
      <c r="F945" s="112" t="str">
        <f t="shared" si="28"/>
        <v/>
      </c>
      <c r="G945" s="113">
        <f t="shared" si="29"/>
        <v>0</v>
      </c>
    </row>
    <row r="946" spans="1:7" ht="20.25" hidden="1" customHeight="1" x14ac:dyDescent="0.15">
      <c r="A946" s="117">
        <v>2130502</v>
      </c>
      <c r="B946" s="118" t="s">
        <v>87</v>
      </c>
      <c r="C946" s="119">
        <v>0</v>
      </c>
      <c r="D946" s="119">
        <v>0</v>
      </c>
      <c r="E946" s="119">
        <v>0</v>
      </c>
      <c r="F946" s="112" t="str">
        <f t="shared" si="28"/>
        <v/>
      </c>
      <c r="G946" s="113">
        <f t="shared" si="29"/>
        <v>0</v>
      </c>
    </row>
    <row r="947" spans="1:7" ht="20.25" hidden="1" customHeight="1" x14ac:dyDescent="0.15">
      <c r="A947" s="117">
        <v>2130503</v>
      </c>
      <c r="B947" s="118" t="s">
        <v>88</v>
      </c>
      <c r="C947" s="119">
        <v>0</v>
      </c>
      <c r="D947" s="119">
        <v>0</v>
      </c>
      <c r="E947" s="119">
        <v>0</v>
      </c>
      <c r="F947" s="112" t="str">
        <f t="shared" si="28"/>
        <v/>
      </c>
      <c r="G947" s="113">
        <f t="shared" si="29"/>
        <v>0</v>
      </c>
    </row>
    <row r="948" spans="1:7" ht="20.25" hidden="1" customHeight="1" x14ac:dyDescent="0.15">
      <c r="A948" s="117">
        <v>2130504</v>
      </c>
      <c r="B948" s="118" t="s">
        <v>797</v>
      </c>
      <c r="C948" s="119">
        <v>0</v>
      </c>
      <c r="D948" s="119">
        <v>0</v>
      </c>
      <c r="E948" s="119">
        <v>0</v>
      </c>
      <c r="F948" s="120" t="str">
        <f t="shared" si="28"/>
        <v/>
      </c>
      <c r="G948" s="121">
        <f t="shared" si="29"/>
        <v>0</v>
      </c>
    </row>
    <row r="949" spans="1:7" ht="20.25" hidden="1" customHeight="1" x14ac:dyDescent="0.15">
      <c r="A949" s="117">
        <v>2130505</v>
      </c>
      <c r="B949" s="118" t="s">
        <v>798</v>
      </c>
      <c r="C949" s="119">
        <v>0</v>
      </c>
      <c r="D949" s="119">
        <v>0</v>
      </c>
      <c r="E949" s="119">
        <v>0</v>
      </c>
      <c r="F949" s="120" t="str">
        <f t="shared" si="28"/>
        <v/>
      </c>
      <c r="G949" s="121">
        <f t="shared" si="29"/>
        <v>0</v>
      </c>
    </row>
    <row r="950" spans="1:7" ht="20.25" hidden="1" customHeight="1" x14ac:dyDescent="0.15">
      <c r="A950" s="117">
        <v>2130506</v>
      </c>
      <c r="B950" s="118" t="s">
        <v>799</v>
      </c>
      <c r="C950" s="119">
        <v>0</v>
      </c>
      <c r="D950" s="119">
        <v>0</v>
      </c>
      <c r="E950" s="119">
        <v>0</v>
      </c>
      <c r="F950" s="120" t="str">
        <f t="shared" si="28"/>
        <v/>
      </c>
      <c r="G950" s="121">
        <f t="shared" si="29"/>
        <v>0</v>
      </c>
    </row>
    <row r="951" spans="1:7" ht="20.25" hidden="1" customHeight="1" x14ac:dyDescent="0.15">
      <c r="A951" s="117">
        <v>2130507</v>
      </c>
      <c r="B951" s="118" t="s">
        <v>800</v>
      </c>
      <c r="C951" s="119">
        <v>0</v>
      </c>
      <c r="D951" s="119">
        <v>0</v>
      </c>
      <c r="E951" s="119">
        <v>0</v>
      </c>
      <c r="F951" s="120" t="str">
        <f t="shared" si="28"/>
        <v/>
      </c>
      <c r="G951" s="121">
        <f t="shared" si="29"/>
        <v>0</v>
      </c>
    </row>
    <row r="952" spans="1:7" ht="20.25" hidden="1" customHeight="1" x14ac:dyDescent="0.15">
      <c r="A952" s="117">
        <v>2130508</v>
      </c>
      <c r="B952" s="118" t="s">
        <v>801</v>
      </c>
      <c r="C952" s="119">
        <v>0</v>
      </c>
      <c r="D952" s="119">
        <v>0</v>
      </c>
      <c r="E952" s="119">
        <v>0</v>
      </c>
      <c r="F952" s="120" t="str">
        <f t="shared" si="28"/>
        <v/>
      </c>
      <c r="G952" s="121">
        <f t="shared" si="29"/>
        <v>0</v>
      </c>
    </row>
    <row r="953" spans="1:7" ht="20.25" hidden="1" customHeight="1" x14ac:dyDescent="0.15">
      <c r="A953" s="117">
        <v>2130550</v>
      </c>
      <c r="B953" s="118" t="s">
        <v>802</v>
      </c>
      <c r="C953" s="119">
        <v>0</v>
      </c>
      <c r="D953" s="119">
        <v>0</v>
      </c>
      <c r="E953" s="119">
        <v>0</v>
      </c>
      <c r="F953" s="120" t="str">
        <f t="shared" si="28"/>
        <v/>
      </c>
      <c r="G953" s="121">
        <f t="shared" si="29"/>
        <v>0</v>
      </c>
    </row>
    <row r="954" spans="1:7" ht="35.450000000000003" customHeight="1" x14ac:dyDescent="0.15">
      <c r="A954" s="117">
        <v>2130599</v>
      </c>
      <c r="B954" s="118" t="s">
        <v>803</v>
      </c>
      <c r="C954" s="119">
        <v>3</v>
      </c>
      <c r="D954" s="119">
        <v>3</v>
      </c>
      <c r="E954" s="119">
        <v>2.38</v>
      </c>
      <c r="F954" s="120">
        <f t="shared" si="28"/>
        <v>79.333333333333329</v>
      </c>
      <c r="G954" s="121">
        <f t="shared" si="29"/>
        <v>0.87999999999999989</v>
      </c>
    </row>
    <row r="955" spans="1:7" ht="20.25" customHeight="1" x14ac:dyDescent="0.15">
      <c r="A955" s="114">
        <v>21307</v>
      </c>
      <c r="B955" s="114" t="s">
        <v>804</v>
      </c>
      <c r="C955" s="116">
        <f>SUM(C956:C961)</f>
        <v>272</v>
      </c>
      <c r="D955" s="116">
        <f>SUM(D956:D961)</f>
        <v>272</v>
      </c>
      <c r="E955" s="116">
        <f>SUM(E956:E961)</f>
        <v>200.94</v>
      </c>
      <c r="F955" s="112">
        <f t="shared" si="28"/>
        <v>73.875</v>
      </c>
      <c r="G955" s="113">
        <f t="shared" si="29"/>
        <v>64.94</v>
      </c>
    </row>
    <row r="956" spans="1:7" ht="20.25" hidden="1" customHeight="1" x14ac:dyDescent="0.15">
      <c r="A956" s="117">
        <v>2130701</v>
      </c>
      <c r="B956" s="118" t="s">
        <v>805</v>
      </c>
      <c r="C956" s="119">
        <v>0</v>
      </c>
      <c r="D956" s="119">
        <v>0</v>
      </c>
      <c r="E956" s="119">
        <v>0</v>
      </c>
      <c r="F956" s="112" t="str">
        <f t="shared" si="28"/>
        <v/>
      </c>
      <c r="G956" s="113">
        <f t="shared" si="29"/>
        <v>0</v>
      </c>
    </row>
    <row r="957" spans="1:7" ht="20.25" hidden="1" customHeight="1" x14ac:dyDescent="0.15">
      <c r="A957" s="117">
        <v>2130704</v>
      </c>
      <c r="B957" s="118" t="s">
        <v>806</v>
      </c>
      <c r="C957" s="119">
        <v>0</v>
      </c>
      <c r="D957" s="119">
        <v>0</v>
      </c>
      <c r="E957" s="119">
        <v>0</v>
      </c>
      <c r="F957" s="112" t="str">
        <f t="shared" si="28"/>
        <v/>
      </c>
      <c r="G957" s="113">
        <f t="shared" si="29"/>
        <v>0</v>
      </c>
    </row>
    <row r="958" spans="1:7" ht="31.5" customHeight="1" x14ac:dyDescent="0.15">
      <c r="A958" s="117">
        <v>2130705</v>
      </c>
      <c r="B958" s="118" t="s">
        <v>807</v>
      </c>
      <c r="C958" s="119">
        <v>272</v>
      </c>
      <c r="D958" s="119">
        <v>272</v>
      </c>
      <c r="E958" s="119">
        <v>200.94</v>
      </c>
      <c r="F958" s="112">
        <f t="shared" si="28"/>
        <v>73.875</v>
      </c>
      <c r="G958" s="113">
        <f t="shared" si="29"/>
        <v>64.94</v>
      </c>
    </row>
    <row r="959" spans="1:7" ht="20.25" hidden="1" customHeight="1" x14ac:dyDescent="0.15">
      <c r="A959" s="117">
        <v>2130706</v>
      </c>
      <c r="B959" s="118" t="s">
        <v>808</v>
      </c>
      <c r="C959" s="119">
        <v>0</v>
      </c>
      <c r="D959" s="119">
        <v>0</v>
      </c>
      <c r="E959" s="119">
        <v>0</v>
      </c>
      <c r="F959" s="112" t="str">
        <f t="shared" si="28"/>
        <v/>
      </c>
      <c r="G959" s="113">
        <f t="shared" si="29"/>
        <v>0</v>
      </c>
    </row>
    <row r="960" spans="1:7" ht="20.25" hidden="1" customHeight="1" x14ac:dyDescent="0.15">
      <c r="A960" s="117">
        <v>2130707</v>
      </c>
      <c r="B960" s="118" t="s">
        <v>809</v>
      </c>
      <c r="C960" s="119">
        <v>0</v>
      </c>
      <c r="D960" s="119">
        <v>0</v>
      </c>
      <c r="E960" s="119">
        <v>0</v>
      </c>
      <c r="F960" s="112" t="str">
        <f t="shared" si="28"/>
        <v/>
      </c>
      <c r="G960" s="113">
        <f t="shared" si="29"/>
        <v>0</v>
      </c>
    </row>
    <row r="961" spans="1:7" ht="20.25" hidden="1" customHeight="1" x14ac:dyDescent="0.15">
      <c r="A961" s="117">
        <v>2130799</v>
      </c>
      <c r="B961" s="118" t="s">
        <v>810</v>
      </c>
      <c r="C961" s="119">
        <v>0</v>
      </c>
      <c r="D961" s="119">
        <v>0</v>
      </c>
      <c r="E961" s="119">
        <v>0</v>
      </c>
      <c r="F961" s="120" t="str">
        <f t="shared" si="28"/>
        <v/>
      </c>
      <c r="G961" s="121">
        <f t="shared" si="29"/>
        <v>0</v>
      </c>
    </row>
    <row r="962" spans="1:7" ht="20.25" customHeight="1" x14ac:dyDescent="0.15">
      <c r="A962" s="114">
        <v>21308</v>
      </c>
      <c r="B962" s="114" t="s">
        <v>811</v>
      </c>
      <c r="C962" s="116">
        <f>SUM(C963:C968)</f>
        <v>33</v>
      </c>
      <c r="D962" s="116">
        <f>SUM(D963:D968)</f>
        <v>33</v>
      </c>
      <c r="E962" s="116">
        <f>SUM(E963:E968)</f>
        <v>13.91</v>
      </c>
      <c r="F962" s="112">
        <f t="shared" si="28"/>
        <v>42.151515151515149</v>
      </c>
      <c r="G962" s="113">
        <f t="shared" si="29"/>
        <v>-2.59</v>
      </c>
    </row>
    <row r="963" spans="1:7" ht="20.25" hidden="1" customHeight="1" x14ac:dyDescent="0.15">
      <c r="A963" s="117">
        <v>2130801</v>
      </c>
      <c r="B963" s="118" t="s">
        <v>812</v>
      </c>
      <c r="C963" s="119">
        <v>0</v>
      </c>
      <c r="D963" s="119">
        <v>0</v>
      </c>
      <c r="E963" s="119">
        <v>0</v>
      </c>
      <c r="F963" s="112" t="str">
        <f t="shared" si="28"/>
        <v/>
      </c>
      <c r="G963" s="113">
        <f t="shared" si="29"/>
        <v>0</v>
      </c>
    </row>
    <row r="964" spans="1:7" ht="20.25" hidden="1" customHeight="1" x14ac:dyDescent="0.15">
      <c r="A964" s="117">
        <v>2130802</v>
      </c>
      <c r="B964" s="118" t="s">
        <v>813</v>
      </c>
      <c r="C964" s="119">
        <v>0</v>
      </c>
      <c r="D964" s="119">
        <v>0</v>
      </c>
      <c r="E964" s="119">
        <v>0</v>
      </c>
      <c r="F964" s="112" t="str">
        <f t="shared" si="28"/>
        <v/>
      </c>
      <c r="G964" s="113">
        <f t="shared" si="29"/>
        <v>0</v>
      </c>
    </row>
    <row r="965" spans="1:7" ht="20.25" customHeight="1" x14ac:dyDescent="0.15">
      <c r="A965" s="117">
        <v>2130803</v>
      </c>
      <c r="B965" s="118" t="s">
        <v>814</v>
      </c>
      <c r="C965" s="119">
        <v>33</v>
      </c>
      <c r="D965" s="119">
        <v>33</v>
      </c>
      <c r="E965" s="119">
        <v>13.91</v>
      </c>
      <c r="F965" s="120">
        <f t="shared" si="28"/>
        <v>42.151515151515149</v>
      </c>
      <c r="G965" s="121">
        <f t="shared" si="29"/>
        <v>-2.59</v>
      </c>
    </row>
    <row r="966" spans="1:7" ht="20.25" hidden="1" customHeight="1" x14ac:dyDescent="0.15">
      <c r="A966" s="117">
        <v>2130804</v>
      </c>
      <c r="B966" s="118" t="s">
        <v>815</v>
      </c>
      <c r="C966" s="119">
        <v>0</v>
      </c>
      <c r="D966" s="119">
        <v>0</v>
      </c>
      <c r="E966" s="119">
        <v>0</v>
      </c>
      <c r="F966" s="120" t="str">
        <f t="shared" si="28"/>
        <v/>
      </c>
      <c r="G966" s="121">
        <f t="shared" si="29"/>
        <v>0</v>
      </c>
    </row>
    <row r="967" spans="1:7" ht="20.25" hidden="1" customHeight="1" x14ac:dyDescent="0.15">
      <c r="A967" s="117">
        <v>2130805</v>
      </c>
      <c r="B967" s="118" t="s">
        <v>816</v>
      </c>
      <c r="C967" s="119">
        <v>0</v>
      </c>
      <c r="D967" s="119">
        <v>0</v>
      </c>
      <c r="E967" s="119">
        <v>0</v>
      </c>
      <c r="F967" s="112" t="str">
        <f t="shared" si="28"/>
        <v/>
      </c>
      <c r="G967" s="113">
        <f t="shared" si="29"/>
        <v>0</v>
      </c>
    </row>
    <row r="968" spans="1:7" ht="20.25" hidden="1" customHeight="1" x14ac:dyDescent="0.15">
      <c r="A968" s="117">
        <v>2130899</v>
      </c>
      <c r="B968" s="118" t="s">
        <v>817</v>
      </c>
      <c r="C968" s="119">
        <v>0</v>
      </c>
      <c r="D968" s="119">
        <v>0</v>
      </c>
      <c r="E968" s="119">
        <v>0</v>
      </c>
      <c r="F968" s="112" t="str">
        <f t="shared" si="28"/>
        <v/>
      </c>
      <c r="G968" s="113">
        <f t="shared" si="29"/>
        <v>0</v>
      </c>
    </row>
    <row r="969" spans="1:7" ht="20.25" hidden="1" customHeight="1" x14ac:dyDescent="0.15">
      <c r="A969" s="114">
        <v>21309</v>
      </c>
      <c r="B969" s="114" t="s">
        <v>818</v>
      </c>
      <c r="C969" s="116">
        <f>SUM(C970:C971)</f>
        <v>0</v>
      </c>
      <c r="D969" s="116">
        <f>SUM(D970:D971)</f>
        <v>0</v>
      </c>
      <c r="E969" s="116">
        <f>SUM(E970:E971)</f>
        <v>0</v>
      </c>
      <c r="F969" s="112" t="str">
        <f t="shared" ref="F969:F1032" si="30">IFERROR(E969/C969*100,"")</f>
        <v/>
      </c>
      <c r="G969" s="113">
        <f t="shared" ref="G969:G1032" si="31">E969-C969/2</f>
        <v>0</v>
      </c>
    </row>
    <row r="970" spans="1:7" ht="20.25" hidden="1" customHeight="1" x14ac:dyDescent="0.15">
      <c r="A970" s="117">
        <v>2130901</v>
      </c>
      <c r="B970" s="118" t="s">
        <v>819</v>
      </c>
      <c r="C970" s="119">
        <v>0</v>
      </c>
      <c r="D970" s="119">
        <v>0</v>
      </c>
      <c r="E970" s="119">
        <v>0</v>
      </c>
      <c r="F970" s="112" t="str">
        <f t="shared" si="30"/>
        <v/>
      </c>
      <c r="G970" s="113">
        <f t="shared" si="31"/>
        <v>0</v>
      </c>
    </row>
    <row r="971" spans="1:7" ht="20.25" hidden="1" customHeight="1" x14ac:dyDescent="0.15">
      <c r="A971" s="117">
        <v>2130999</v>
      </c>
      <c r="B971" s="118" t="s">
        <v>820</v>
      </c>
      <c r="C971" s="119">
        <v>0</v>
      </c>
      <c r="D971" s="119">
        <v>0</v>
      </c>
      <c r="E971" s="119">
        <v>0</v>
      </c>
      <c r="F971" s="112" t="str">
        <f t="shared" si="30"/>
        <v/>
      </c>
      <c r="G971" s="113">
        <f t="shared" si="31"/>
        <v>0</v>
      </c>
    </row>
    <row r="972" spans="1:7" ht="20.25" customHeight="1" x14ac:dyDescent="0.15">
      <c r="A972" s="114">
        <v>21399</v>
      </c>
      <c r="B972" s="114" t="s">
        <v>821</v>
      </c>
      <c r="C972" s="116">
        <f>SUM(C973:C974)</f>
        <v>530</v>
      </c>
      <c r="D972" s="116">
        <f>SUM(D973:D974)</f>
        <v>530</v>
      </c>
      <c r="E972" s="116">
        <f>SUM(E973:E974)</f>
        <v>534.35</v>
      </c>
      <c r="F972" s="112">
        <f t="shared" si="30"/>
        <v>100.82075471698113</v>
      </c>
      <c r="G972" s="113">
        <f t="shared" si="31"/>
        <v>269.35000000000002</v>
      </c>
    </row>
    <row r="973" spans="1:7" ht="20.25" hidden="1" customHeight="1" x14ac:dyDescent="0.15">
      <c r="A973" s="117">
        <v>2139901</v>
      </c>
      <c r="B973" s="118" t="s">
        <v>822</v>
      </c>
      <c r="C973" s="119">
        <v>0</v>
      </c>
      <c r="D973" s="119">
        <v>0</v>
      </c>
      <c r="E973" s="119">
        <v>0</v>
      </c>
      <c r="F973" s="112" t="str">
        <f t="shared" si="30"/>
        <v/>
      </c>
      <c r="G973" s="113">
        <f t="shared" si="31"/>
        <v>0</v>
      </c>
    </row>
    <row r="974" spans="1:7" ht="20.25" customHeight="1" x14ac:dyDescent="0.15">
      <c r="A974" s="117">
        <v>2139999</v>
      </c>
      <c r="B974" s="118" t="s">
        <v>823</v>
      </c>
      <c r="C974" s="119">
        <v>530</v>
      </c>
      <c r="D974" s="119">
        <v>530</v>
      </c>
      <c r="E974" s="119">
        <v>534.35</v>
      </c>
      <c r="F974" s="120">
        <f t="shared" si="30"/>
        <v>100.82075471698113</v>
      </c>
      <c r="G974" s="121">
        <f t="shared" si="31"/>
        <v>269.35000000000002</v>
      </c>
    </row>
    <row r="975" spans="1:7" ht="20.25" customHeight="1" x14ac:dyDescent="0.15">
      <c r="A975" s="114">
        <v>214</v>
      </c>
      <c r="B975" s="114" t="s">
        <v>824</v>
      </c>
      <c r="C975" s="116">
        <f>C976+C999+C1009+C1019+C1024+C1031+C1036</f>
        <v>9</v>
      </c>
      <c r="D975" s="116">
        <f>D976+D999+D1009+D1019+D1024+D1031+D1036</f>
        <v>9</v>
      </c>
      <c r="E975" s="116">
        <f>E976+E999+E1009+E1019+E1024+E1031+E1036</f>
        <v>0</v>
      </c>
      <c r="F975" s="112">
        <f t="shared" si="30"/>
        <v>0</v>
      </c>
      <c r="G975" s="113">
        <f t="shared" si="31"/>
        <v>-4.5</v>
      </c>
    </row>
    <row r="976" spans="1:7" ht="20.25" customHeight="1" x14ac:dyDescent="0.15">
      <c r="A976" s="114">
        <v>21401</v>
      </c>
      <c r="B976" s="114" t="s">
        <v>825</v>
      </c>
      <c r="C976" s="116">
        <f>SUM(C977:C998)</f>
        <v>9</v>
      </c>
      <c r="D976" s="116">
        <f>SUM(D977:D998)</f>
        <v>9</v>
      </c>
      <c r="E976" s="116">
        <f>SUM(E977:E998)</f>
        <v>0</v>
      </c>
      <c r="F976" s="112">
        <f t="shared" si="30"/>
        <v>0</v>
      </c>
      <c r="G976" s="113">
        <f t="shared" si="31"/>
        <v>-4.5</v>
      </c>
    </row>
    <row r="977" spans="1:7" ht="20.25" hidden="1" customHeight="1" x14ac:dyDescent="0.15">
      <c r="A977" s="117">
        <v>2140101</v>
      </c>
      <c r="B977" s="118" t="s">
        <v>86</v>
      </c>
      <c r="C977" s="119">
        <v>0</v>
      </c>
      <c r="D977" s="119">
        <v>0</v>
      </c>
      <c r="E977" s="119">
        <v>0</v>
      </c>
      <c r="F977" s="120" t="str">
        <f t="shared" si="30"/>
        <v/>
      </c>
      <c r="G977" s="121">
        <f t="shared" si="31"/>
        <v>0</v>
      </c>
    </row>
    <row r="978" spans="1:7" ht="20.25" hidden="1" customHeight="1" x14ac:dyDescent="0.15">
      <c r="A978" s="117">
        <v>2140102</v>
      </c>
      <c r="B978" s="118" t="s">
        <v>87</v>
      </c>
      <c r="C978" s="119">
        <v>0</v>
      </c>
      <c r="D978" s="119">
        <v>0</v>
      </c>
      <c r="E978" s="119">
        <v>0</v>
      </c>
      <c r="F978" s="120" t="str">
        <f t="shared" si="30"/>
        <v/>
      </c>
      <c r="G978" s="121">
        <f t="shared" si="31"/>
        <v>0</v>
      </c>
    </row>
    <row r="979" spans="1:7" ht="20.25" hidden="1" customHeight="1" x14ac:dyDescent="0.15">
      <c r="A979" s="117">
        <v>2140103</v>
      </c>
      <c r="B979" s="118" t="s">
        <v>88</v>
      </c>
      <c r="C979" s="119">
        <v>0</v>
      </c>
      <c r="D979" s="119">
        <v>0</v>
      </c>
      <c r="E979" s="119">
        <v>0</v>
      </c>
      <c r="F979" s="120" t="str">
        <f t="shared" si="30"/>
        <v/>
      </c>
      <c r="G979" s="121">
        <f t="shared" si="31"/>
        <v>0</v>
      </c>
    </row>
    <row r="980" spans="1:7" ht="20.25" hidden="1" customHeight="1" x14ac:dyDescent="0.15">
      <c r="A980" s="117">
        <v>2140104</v>
      </c>
      <c r="B980" s="118" t="s">
        <v>826</v>
      </c>
      <c r="C980" s="119">
        <v>0</v>
      </c>
      <c r="D980" s="119">
        <v>0</v>
      </c>
      <c r="E980" s="119">
        <v>0</v>
      </c>
      <c r="F980" s="120" t="str">
        <f t="shared" si="30"/>
        <v/>
      </c>
      <c r="G980" s="121">
        <f t="shared" si="31"/>
        <v>0</v>
      </c>
    </row>
    <row r="981" spans="1:7" ht="20.25" customHeight="1" x14ac:dyDescent="0.15">
      <c r="A981" s="117">
        <v>2140106</v>
      </c>
      <c r="B981" s="118" t="s">
        <v>827</v>
      </c>
      <c r="C981" s="119">
        <v>9</v>
      </c>
      <c r="D981" s="119">
        <v>9</v>
      </c>
      <c r="E981" s="119">
        <v>0</v>
      </c>
      <c r="F981" s="120">
        <f t="shared" si="30"/>
        <v>0</v>
      </c>
      <c r="G981" s="121">
        <f t="shared" si="31"/>
        <v>-4.5</v>
      </c>
    </row>
    <row r="982" spans="1:7" ht="20.25" hidden="1" customHeight="1" x14ac:dyDescent="0.15">
      <c r="A982" s="117">
        <v>2140109</v>
      </c>
      <c r="B982" s="118" t="s">
        <v>828</v>
      </c>
      <c r="C982" s="119">
        <v>0</v>
      </c>
      <c r="D982" s="119">
        <v>0</v>
      </c>
      <c r="E982" s="119">
        <v>0</v>
      </c>
      <c r="F982" s="120" t="str">
        <f t="shared" si="30"/>
        <v/>
      </c>
      <c r="G982" s="121">
        <f t="shared" si="31"/>
        <v>0</v>
      </c>
    </row>
    <row r="983" spans="1:7" ht="20.25" hidden="1" customHeight="1" x14ac:dyDescent="0.15">
      <c r="A983" s="117">
        <v>2140110</v>
      </c>
      <c r="B983" s="118" t="s">
        <v>829</v>
      </c>
      <c r="C983" s="119">
        <v>0</v>
      </c>
      <c r="D983" s="119">
        <v>0</v>
      </c>
      <c r="E983" s="119">
        <v>0</v>
      </c>
      <c r="F983" s="120" t="str">
        <f t="shared" si="30"/>
        <v/>
      </c>
      <c r="G983" s="121">
        <f t="shared" si="31"/>
        <v>0</v>
      </c>
    </row>
    <row r="984" spans="1:7" ht="20.25" hidden="1" customHeight="1" x14ac:dyDescent="0.15">
      <c r="A984" s="117">
        <v>2140111</v>
      </c>
      <c r="B984" s="118" t="s">
        <v>830</v>
      </c>
      <c r="C984" s="119">
        <v>0</v>
      </c>
      <c r="D984" s="119">
        <v>0</v>
      </c>
      <c r="E984" s="119">
        <v>0</v>
      </c>
      <c r="F984" s="120" t="str">
        <f t="shared" si="30"/>
        <v/>
      </c>
      <c r="G984" s="121">
        <f t="shared" si="31"/>
        <v>0</v>
      </c>
    </row>
    <row r="985" spans="1:7" ht="20.25" hidden="1" customHeight="1" x14ac:dyDescent="0.15">
      <c r="A985" s="117">
        <v>2140112</v>
      </c>
      <c r="B985" s="118" t="s">
        <v>831</v>
      </c>
      <c r="C985" s="119">
        <v>0</v>
      </c>
      <c r="D985" s="119">
        <v>0</v>
      </c>
      <c r="E985" s="119">
        <v>0</v>
      </c>
      <c r="F985" s="120" t="str">
        <f t="shared" si="30"/>
        <v/>
      </c>
      <c r="G985" s="121">
        <f t="shared" si="31"/>
        <v>0</v>
      </c>
    </row>
    <row r="986" spans="1:7" ht="20.25" hidden="1" customHeight="1" x14ac:dyDescent="0.15">
      <c r="A986" s="117">
        <v>2140114</v>
      </c>
      <c r="B986" s="118" t="s">
        <v>832</v>
      </c>
      <c r="C986" s="119">
        <v>0</v>
      </c>
      <c r="D986" s="119">
        <v>0</v>
      </c>
      <c r="E986" s="119">
        <v>0</v>
      </c>
      <c r="F986" s="120" t="str">
        <f t="shared" si="30"/>
        <v/>
      </c>
      <c r="G986" s="121">
        <f t="shared" si="31"/>
        <v>0</v>
      </c>
    </row>
    <row r="987" spans="1:7" ht="20.25" hidden="1" customHeight="1" x14ac:dyDescent="0.15">
      <c r="A987" s="117">
        <v>2140122</v>
      </c>
      <c r="B987" s="118" t="s">
        <v>833</v>
      </c>
      <c r="C987" s="119">
        <v>0</v>
      </c>
      <c r="D987" s="119">
        <v>0</v>
      </c>
      <c r="E987" s="119">
        <v>0</v>
      </c>
      <c r="F987" s="120" t="str">
        <f t="shared" si="30"/>
        <v/>
      </c>
      <c r="G987" s="121">
        <f t="shared" si="31"/>
        <v>0</v>
      </c>
    </row>
    <row r="988" spans="1:7" ht="20.25" hidden="1" customHeight="1" x14ac:dyDescent="0.15">
      <c r="A988" s="117">
        <v>2140123</v>
      </c>
      <c r="B988" s="118" t="s">
        <v>834</v>
      </c>
      <c r="C988" s="119">
        <v>0</v>
      </c>
      <c r="D988" s="119">
        <v>0</v>
      </c>
      <c r="E988" s="119">
        <v>0</v>
      </c>
      <c r="F988" s="120" t="str">
        <f t="shared" si="30"/>
        <v/>
      </c>
      <c r="G988" s="121">
        <f t="shared" si="31"/>
        <v>0</v>
      </c>
    </row>
    <row r="989" spans="1:7" ht="20.25" hidden="1" customHeight="1" x14ac:dyDescent="0.15">
      <c r="A989" s="117">
        <v>2140127</v>
      </c>
      <c r="B989" s="118" t="s">
        <v>835</v>
      </c>
      <c r="C989" s="119">
        <v>0</v>
      </c>
      <c r="D989" s="119">
        <v>0</v>
      </c>
      <c r="E989" s="119">
        <v>0</v>
      </c>
      <c r="F989" s="120" t="str">
        <f t="shared" si="30"/>
        <v/>
      </c>
      <c r="G989" s="121">
        <f t="shared" si="31"/>
        <v>0</v>
      </c>
    </row>
    <row r="990" spans="1:7" ht="20.25" hidden="1" customHeight="1" x14ac:dyDescent="0.15">
      <c r="A990" s="117">
        <v>2140128</v>
      </c>
      <c r="B990" s="118" t="s">
        <v>836</v>
      </c>
      <c r="C990" s="119">
        <v>0</v>
      </c>
      <c r="D990" s="119">
        <v>0</v>
      </c>
      <c r="E990" s="119">
        <v>0</v>
      </c>
      <c r="F990" s="120" t="str">
        <f t="shared" si="30"/>
        <v/>
      </c>
      <c r="G990" s="121">
        <f t="shared" si="31"/>
        <v>0</v>
      </c>
    </row>
    <row r="991" spans="1:7" ht="20.25" hidden="1" customHeight="1" x14ac:dyDescent="0.15">
      <c r="A991" s="117">
        <v>2140129</v>
      </c>
      <c r="B991" s="118" t="s">
        <v>837</v>
      </c>
      <c r="C991" s="119">
        <v>0</v>
      </c>
      <c r="D991" s="119">
        <v>0</v>
      </c>
      <c r="E991" s="119">
        <v>0</v>
      </c>
      <c r="F991" s="120" t="str">
        <f t="shared" si="30"/>
        <v/>
      </c>
      <c r="G991" s="121">
        <f t="shared" si="31"/>
        <v>0</v>
      </c>
    </row>
    <row r="992" spans="1:7" ht="20.25" hidden="1" customHeight="1" x14ac:dyDescent="0.15">
      <c r="A992" s="117">
        <v>2140130</v>
      </c>
      <c r="B992" s="118" t="s">
        <v>838</v>
      </c>
      <c r="C992" s="119">
        <v>0</v>
      </c>
      <c r="D992" s="119">
        <v>0</v>
      </c>
      <c r="E992" s="119">
        <v>0</v>
      </c>
      <c r="F992" s="120" t="str">
        <f t="shared" si="30"/>
        <v/>
      </c>
      <c r="G992" s="121">
        <f t="shared" si="31"/>
        <v>0</v>
      </c>
    </row>
    <row r="993" spans="1:7" ht="20.25" hidden="1" customHeight="1" x14ac:dyDescent="0.15">
      <c r="A993" s="117">
        <v>2140131</v>
      </c>
      <c r="B993" s="118" t="s">
        <v>839</v>
      </c>
      <c r="C993" s="119">
        <v>0</v>
      </c>
      <c r="D993" s="119">
        <v>0</v>
      </c>
      <c r="E993" s="119">
        <v>0</v>
      </c>
      <c r="F993" s="120" t="str">
        <f t="shared" si="30"/>
        <v/>
      </c>
      <c r="G993" s="121">
        <f t="shared" si="31"/>
        <v>0</v>
      </c>
    </row>
    <row r="994" spans="1:7" ht="20.25" hidden="1" customHeight="1" x14ac:dyDescent="0.15">
      <c r="A994" s="117">
        <v>2140133</v>
      </c>
      <c r="B994" s="118" t="s">
        <v>840</v>
      </c>
      <c r="C994" s="119">
        <v>0</v>
      </c>
      <c r="D994" s="119">
        <v>0</v>
      </c>
      <c r="E994" s="119">
        <v>0</v>
      </c>
      <c r="F994" s="120" t="str">
        <f t="shared" si="30"/>
        <v/>
      </c>
      <c r="G994" s="121">
        <f t="shared" si="31"/>
        <v>0</v>
      </c>
    </row>
    <row r="995" spans="1:7" ht="20.25" hidden="1" customHeight="1" x14ac:dyDescent="0.15">
      <c r="A995" s="117">
        <v>2140136</v>
      </c>
      <c r="B995" s="118" t="s">
        <v>841</v>
      </c>
      <c r="C995" s="119">
        <v>0</v>
      </c>
      <c r="D995" s="119">
        <v>0</v>
      </c>
      <c r="E995" s="119">
        <v>0</v>
      </c>
      <c r="F995" s="120" t="str">
        <f t="shared" si="30"/>
        <v/>
      </c>
      <c r="G995" s="121">
        <f t="shared" si="31"/>
        <v>0</v>
      </c>
    </row>
    <row r="996" spans="1:7" ht="20.25" hidden="1" customHeight="1" x14ac:dyDescent="0.15">
      <c r="A996" s="117">
        <v>2140138</v>
      </c>
      <c r="B996" s="118" t="s">
        <v>842</v>
      </c>
      <c r="C996" s="119">
        <v>0</v>
      </c>
      <c r="D996" s="119">
        <v>0</v>
      </c>
      <c r="E996" s="119">
        <v>0</v>
      </c>
      <c r="F996" s="120" t="str">
        <f t="shared" si="30"/>
        <v/>
      </c>
      <c r="G996" s="121">
        <f t="shared" si="31"/>
        <v>0</v>
      </c>
    </row>
    <row r="997" spans="1:7" ht="33.75" hidden="1" customHeight="1" x14ac:dyDescent="0.15">
      <c r="A997" s="117">
        <v>2140139</v>
      </c>
      <c r="B997" s="118" t="s">
        <v>843</v>
      </c>
      <c r="C997" s="119">
        <v>0</v>
      </c>
      <c r="D997" s="119">
        <v>0</v>
      </c>
      <c r="E997" s="119">
        <v>0</v>
      </c>
      <c r="F997" s="120" t="str">
        <f t="shared" si="30"/>
        <v/>
      </c>
      <c r="G997" s="121">
        <f t="shared" si="31"/>
        <v>0</v>
      </c>
    </row>
    <row r="998" spans="1:7" ht="20.25" hidden="1" customHeight="1" x14ac:dyDescent="0.15">
      <c r="A998" s="117">
        <v>2140199</v>
      </c>
      <c r="B998" s="118" t="s">
        <v>844</v>
      </c>
      <c r="C998" s="119">
        <v>0</v>
      </c>
      <c r="D998" s="119">
        <v>0</v>
      </c>
      <c r="E998" s="119">
        <v>0</v>
      </c>
      <c r="F998" s="120" t="str">
        <f t="shared" si="30"/>
        <v/>
      </c>
      <c r="G998" s="121">
        <f t="shared" si="31"/>
        <v>0</v>
      </c>
    </row>
    <row r="999" spans="1:7" ht="20.25" hidden="1" customHeight="1" x14ac:dyDescent="0.15">
      <c r="A999" s="114">
        <v>21402</v>
      </c>
      <c r="B999" s="114" t="s">
        <v>845</v>
      </c>
      <c r="C999" s="116">
        <f>SUM(C1000:C1008)</f>
        <v>0</v>
      </c>
      <c r="D999" s="116">
        <f>SUM(D1000:D1008)</f>
        <v>0</v>
      </c>
      <c r="E999" s="116">
        <f>SUM(E1000:E1008)</f>
        <v>0</v>
      </c>
      <c r="F999" s="112" t="str">
        <f t="shared" si="30"/>
        <v/>
      </c>
      <c r="G999" s="113">
        <f t="shared" si="31"/>
        <v>0</v>
      </c>
    </row>
    <row r="1000" spans="1:7" ht="20.25" hidden="1" customHeight="1" x14ac:dyDescent="0.15">
      <c r="A1000" s="117">
        <v>2140201</v>
      </c>
      <c r="B1000" s="118" t="s">
        <v>86</v>
      </c>
      <c r="C1000" s="119">
        <v>0</v>
      </c>
      <c r="D1000" s="119">
        <v>0</v>
      </c>
      <c r="E1000" s="119">
        <v>0</v>
      </c>
      <c r="F1000" s="112" t="str">
        <f t="shared" si="30"/>
        <v/>
      </c>
      <c r="G1000" s="113">
        <f t="shared" si="31"/>
        <v>0</v>
      </c>
    </row>
    <row r="1001" spans="1:7" ht="20.25" hidden="1" customHeight="1" x14ac:dyDescent="0.15">
      <c r="A1001" s="117">
        <v>2140202</v>
      </c>
      <c r="B1001" s="118" t="s">
        <v>87</v>
      </c>
      <c r="C1001" s="119">
        <v>0</v>
      </c>
      <c r="D1001" s="119">
        <v>0</v>
      </c>
      <c r="E1001" s="119">
        <v>0</v>
      </c>
      <c r="F1001" s="112" t="str">
        <f t="shared" si="30"/>
        <v/>
      </c>
      <c r="G1001" s="113">
        <f t="shared" si="31"/>
        <v>0</v>
      </c>
    </row>
    <row r="1002" spans="1:7" ht="20.25" hidden="1" customHeight="1" x14ac:dyDescent="0.15">
      <c r="A1002" s="117">
        <v>2140203</v>
      </c>
      <c r="B1002" s="118" t="s">
        <v>88</v>
      </c>
      <c r="C1002" s="119">
        <v>0</v>
      </c>
      <c r="D1002" s="119">
        <v>0</v>
      </c>
      <c r="E1002" s="119">
        <v>0</v>
      </c>
      <c r="F1002" s="112" t="str">
        <f t="shared" si="30"/>
        <v/>
      </c>
      <c r="G1002" s="113">
        <f t="shared" si="31"/>
        <v>0</v>
      </c>
    </row>
    <row r="1003" spans="1:7" ht="20.25" hidden="1" customHeight="1" x14ac:dyDescent="0.15">
      <c r="A1003" s="117">
        <v>2140204</v>
      </c>
      <c r="B1003" s="118" t="s">
        <v>846</v>
      </c>
      <c r="C1003" s="119">
        <v>0</v>
      </c>
      <c r="D1003" s="119">
        <v>0</v>
      </c>
      <c r="E1003" s="119">
        <v>0</v>
      </c>
      <c r="F1003" s="112" t="str">
        <f t="shared" si="30"/>
        <v/>
      </c>
      <c r="G1003" s="113">
        <f t="shared" si="31"/>
        <v>0</v>
      </c>
    </row>
    <row r="1004" spans="1:7" ht="20.25" hidden="1" customHeight="1" x14ac:dyDescent="0.15">
      <c r="A1004" s="117">
        <v>2140205</v>
      </c>
      <c r="B1004" s="118" t="s">
        <v>847</v>
      </c>
      <c r="C1004" s="119">
        <v>0</v>
      </c>
      <c r="D1004" s="119">
        <v>0</v>
      </c>
      <c r="E1004" s="119">
        <v>0</v>
      </c>
      <c r="F1004" s="112" t="str">
        <f t="shared" si="30"/>
        <v/>
      </c>
      <c r="G1004" s="113">
        <f t="shared" si="31"/>
        <v>0</v>
      </c>
    </row>
    <row r="1005" spans="1:7" ht="20.25" hidden="1" customHeight="1" x14ac:dyDescent="0.15">
      <c r="A1005" s="117">
        <v>2140206</v>
      </c>
      <c r="B1005" s="118" t="s">
        <v>848</v>
      </c>
      <c r="C1005" s="119">
        <v>0</v>
      </c>
      <c r="D1005" s="119">
        <v>0</v>
      </c>
      <c r="E1005" s="119">
        <v>0</v>
      </c>
      <c r="F1005" s="112" t="str">
        <f t="shared" si="30"/>
        <v/>
      </c>
      <c r="G1005" s="113">
        <f t="shared" si="31"/>
        <v>0</v>
      </c>
    </row>
    <row r="1006" spans="1:7" ht="20.25" hidden="1" customHeight="1" x14ac:dyDescent="0.15">
      <c r="A1006" s="117">
        <v>2140207</v>
      </c>
      <c r="B1006" s="118" t="s">
        <v>849</v>
      </c>
      <c r="C1006" s="119">
        <v>0</v>
      </c>
      <c r="D1006" s="119">
        <v>0</v>
      </c>
      <c r="E1006" s="119">
        <v>0</v>
      </c>
      <c r="F1006" s="112" t="str">
        <f t="shared" si="30"/>
        <v/>
      </c>
      <c r="G1006" s="113">
        <f t="shared" si="31"/>
        <v>0</v>
      </c>
    </row>
    <row r="1007" spans="1:7" ht="20.25" hidden="1" customHeight="1" x14ac:dyDescent="0.15">
      <c r="A1007" s="117">
        <v>2140208</v>
      </c>
      <c r="B1007" s="118" t="s">
        <v>850</v>
      </c>
      <c r="C1007" s="119">
        <v>0</v>
      </c>
      <c r="D1007" s="119">
        <v>0</v>
      </c>
      <c r="E1007" s="119">
        <v>0</v>
      </c>
      <c r="F1007" s="112" t="str">
        <f t="shared" si="30"/>
        <v/>
      </c>
      <c r="G1007" s="113">
        <f t="shared" si="31"/>
        <v>0</v>
      </c>
    </row>
    <row r="1008" spans="1:7" ht="20.25" hidden="1" customHeight="1" x14ac:dyDescent="0.15">
      <c r="A1008" s="117">
        <v>2140299</v>
      </c>
      <c r="B1008" s="118" t="s">
        <v>851</v>
      </c>
      <c r="C1008" s="119">
        <v>0</v>
      </c>
      <c r="D1008" s="119">
        <v>0</v>
      </c>
      <c r="E1008" s="119">
        <v>0</v>
      </c>
      <c r="F1008" s="112" t="str">
        <f t="shared" si="30"/>
        <v/>
      </c>
      <c r="G1008" s="113">
        <f t="shared" si="31"/>
        <v>0</v>
      </c>
    </row>
    <row r="1009" spans="1:7" ht="20.25" hidden="1" customHeight="1" x14ac:dyDescent="0.15">
      <c r="A1009" s="114">
        <v>21403</v>
      </c>
      <c r="B1009" s="114" t="s">
        <v>852</v>
      </c>
      <c r="C1009" s="116">
        <f>SUM(C1010:C1018)</f>
        <v>0</v>
      </c>
      <c r="D1009" s="116">
        <f>SUM(D1010:D1018)</f>
        <v>0</v>
      </c>
      <c r="E1009" s="116">
        <f>SUM(E1010:E1018)</f>
        <v>0</v>
      </c>
      <c r="F1009" s="112" t="str">
        <f t="shared" si="30"/>
        <v/>
      </c>
      <c r="G1009" s="113">
        <f t="shared" si="31"/>
        <v>0</v>
      </c>
    </row>
    <row r="1010" spans="1:7" ht="20.25" hidden="1" customHeight="1" x14ac:dyDescent="0.15">
      <c r="A1010" s="117">
        <v>2140301</v>
      </c>
      <c r="B1010" s="118" t="s">
        <v>86</v>
      </c>
      <c r="C1010" s="119">
        <v>0</v>
      </c>
      <c r="D1010" s="119">
        <v>0</v>
      </c>
      <c r="E1010" s="119">
        <v>0</v>
      </c>
      <c r="F1010" s="112" t="str">
        <f t="shared" si="30"/>
        <v/>
      </c>
      <c r="G1010" s="113">
        <f t="shared" si="31"/>
        <v>0</v>
      </c>
    </row>
    <row r="1011" spans="1:7" ht="20.25" hidden="1" customHeight="1" x14ac:dyDescent="0.15">
      <c r="A1011" s="117">
        <v>2140302</v>
      </c>
      <c r="B1011" s="118" t="s">
        <v>87</v>
      </c>
      <c r="C1011" s="119">
        <v>0</v>
      </c>
      <c r="D1011" s="119">
        <v>0</v>
      </c>
      <c r="E1011" s="119">
        <v>0</v>
      </c>
      <c r="F1011" s="112" t="str">
        <f t="shared" si="30"/>
        <v/>
      </c>
      <c r="G1011" s="113">
        <f t="shared" si="31"/>
        <v>0</v>
      </c>
    </row>
    <row r="1012" spans="1:7" ht="20.25" hidden="1" customHeight="1" x14ac:dyDescent="0.15">
      <c r="A1012" s="117">
        <v>2140303</v>
      </c>
      <c r="B1012" s="118" t="s">
        <v>88</v>
      </c>
      <c r="C1012" s="119">
        <v>0</v>
      </c>
      <c r="D1012" s="119">
        <v>0</v>
      </c>
      <c r="E1012" s="119">
        <v>0</v>
      </c>
      <c r="F1012" s="112" t="str">
        <f t="shared" si="30"/>
        <v/>
      </c>
      <c r="G1012" s="113">
        <f t="shared" si="31"/>
        <v>0</v>
      </c>
    </row>
    <row r="1013" spans="1:7" ht="20.25" hidden="1" customHeight="1" x14ac:dyDescent="0.15">
      <c r="A1013" s="117">
        <v>2140304</v>
      </c>
      <c r="B1013" s="118" t="s">
        <v>853</v>
      </c>
      <c r="C1013" s="119">
        <v>0</v>
      </c>
      <c r="D1013" s="119">
        <v>0</v>
      </c>
      <c r="E1013" s="119">
        <v>0</v>
      </c>
      <c r="F1013" s="112" t="str">
        <f t="shared" si="30"/>
        <v/>
      </c>
      <c r="G1013" s="113">
        <f t="shared" si="31"/>
        <v>0</v>
      </c>
    </row>
    <row r="1014" spans="1:7" ht="20.25" hidden="1" customHeight="1" x14ac:dyDescent="0.15">
      <c r="A1014" s="117">
        <v>2140305</v>
      </c>
      <c r="B1014" s="118" t="s">
        <v>854</v>
      </c>
      <c r="C1014" s="119">
        <v>0</v>
      </c>
      <c r="D1014" s="119">
        <v>0</v>
      </c>
      <c r="E1014" s="119">
        <v>0</v>
      </c>
      <c r="F1014" s="112" t="str">
        <f t="shared" si="30"/>
        <v/>
      </c>
      <c r="G1014" s="113">
        <f t="shared" si="31"/>
        <v>0</v>
      </c>
    </row>
    <row r="1015" spans="1:7" ht="20.25" hidden="1" customHeight="1" x14ac:dyDescent="0.15">
      <c r="A1015" s="117">
        <v>2140306</v>
      </c>
      <c r="B1015" s="118" t="s">
        <v>855</v>
      </c>
      <c r="C1015" s="119">
        <v>0</v>
      </c>
      <c r="D1015" s="119">
        <v>0</v>
      </c>
      <c r="E1015" s="119">
        <v>0</v>
      </c>
      <c r="F1015" s="112" t="str">
        <f t="shared" si="30"/>
        <v/>
      </c>
      <c r="G1015" s="113">
        <f t="shared" si="31"/>
        <v>0</v>
      </c>
    </row>
    <row r="1016" spans="1:7" ht="20.25" hidden="1" customHeight="1" x14ac:dyDescent="0.15">
      <c r="A1016" s="117">
        <v>2140307</v>
      </c>
      <c r="B1016" s="118" t="s">
        <v>856</v>
      </c>
      <c r="C1016" s="119">
        <v>0</v>
      </c>
      <c r="D1016" s="119">
        <v>0</v>
      </c>
      <c r="E1016" s="119">
        <v>0</v>
      </c>
      <c r="F1016" s="112" t="str">
        <f t="shared" si="30"/>
        <v/>
      </c>
      <c r="G1016" s="113">
        <f t="shared" si="31"/>
        <v>0</v>
      </c>
    </row>
    <row r="1017" spans="1:7" ht="20.25" hidden="1" customHeight="1" x14ac:dyDescent="0.15">
      <c r="A1017" s="117">
        <v>2140308</v>
      </c>
      <c r="B1017" s="118" t="s">
        <v>857</v>
      </c>
      <c r="C1017" s="119">
        <v>0</v>
      </c>
      <c r="D1017" s="119">
        <v>0</v>
      </c>
      <c r="E1017" s="119">
        <v>0</v>
      </c>
      <c r="F1017" s="112" t="str">
        <f t="shared" si="30"/>
        <v/>
      </c>
      <c r="G1017" s="113">
        <f t="shared" si="31"/>
        <v>0</v>
      </c>
    </row>
    <row r="1018" spans="1:7" ht="20.25" hidden="1" customHeight="1" x14ac:dyDescent="0.15">
      <c r="A1018" s="117">
        <v>2140399</v>
      </c>
      <c r="B1018" s="118" t="s">
        <v>858</v>
      </c>
      <c r="C1018" s="119">
        <v>0</v>
      </c>
      <c r="D1018" s="119">
        <v>0</v>
      </c>
      <c r="E1018" s="119">
        <v>0</v>
      </c>
      <c r="F1018" s="112" t="str">
        <f t="shared" si="30"/>
        <v/>
      </c>
      <c r="G1018" s="113">
        <f t="shared" si="31"/>
        <v>0</v>
      </c>
    </row>
    <row r="1019" spans="1:7" ht="39.75" hidden="1" customHeight="1" x14ac:dyDescent="0.15">
      <c r="A1019" s="114">
        <v>21404</v>
      </c>
      <c r="B1019" s="114" t="s">
        <v>859</v>
      </c>
      <c r="C1019" s="116">
        <f>SUM(C1020:C1023)</f>
        <v>0</v>
      </c>
      <c r="D1019" s="116">
        <f>SUM(D1020:D1023)</f>
        <v>0</v>
      </c>
      <c r="E1019" s="116">
        <f>SUM(E1020:E1023)</f>
        <v>0</v>
      </c>
      <c r="F1019" s="112" t="str">
        <f t="shared" si="30"/>
        <v/>
      </c>
      <c r="G1019" s="113">
        <f t="shared" si="31"/>
        <v>0</v>
      </c>
    </row>
    <row r="1020" spans="1:7" ht="20.25" hidden="1" customHeight="1" x14ac:dyDescent="0.15">
      <c r="A1020" s="117">
        <v>2140401</v>
      </c>
      <c r="B1020" s="118" t="s">
        <v>860</v>
      </c>
      <c r="C1020" s="119">
        <v>0</v>
      </c>
      <c r="D1020" s="119">
        <v>0</v>
      </c>
      <c r="E1020" s="119">
        <v>0</v>
      </c>
      <c r="F1020" s="120" t="str">
        <f t="shared" si="30"/>
        <v/>
      </c>
      <c r="G1020" s="121">
        <f t="shared" si="31"/>
        <v>0</v>
      </c>
    </row>
    <row r="1021" spans="1:7" ht="20.25" hidden="1" customHeight="1" x14ac:dyDescent="0.15">
      <c r="A1021" s="117">
        <v>2140402</v>
      </c>
      <c r="B1021" s="118" t="s">
        <v>861</v>
      </c>
      <c r="C1021" s="119">
        <v>0</v>
      </c>
      <c r="D1021" s="119">
        <v>0</v>
      </c>
      <c r="E1021" s="119">
        <v>0</v>
      </c>
      <c r="F1021" s="120" t="str">
        <f t="shared" si="30"/>
        <v/>
      </c>
      <c r="G1021" s="121">
        <f t="shared" si="31"/>
        <v>0</v>
      </c>
    </row>
    <row r="1022" spans="1:7" ht="20.25" hidden="1" customHeight="1" x14ac:dyDescent="0.15">
      <c r="A1022" s="117">
        <v>2140403</v>
      </c>
      <c r="B1022" s="118" t="s">
        <v>862</v>
      </c>
      <c r="C1022" s="119">
        <v>0</v>
      </c>
      <c r="D1022" s="119">
        <v>0</v>
      </c>
      <c r="E1022" s="119">
        <v>0</v>
      </c>
      <c r="F1022" s="120" t="str">
        <f t="shared" si="30"/>
        <v/>
      </c>
      <c r="G1022" s="121">
        <f t="shared" si="31"/>
        <v>0</v>
      </c>
    </row>
    <row r="1023" spans="1:7" ht="20.25" hidden="1" customHeight="1" x14ac:dyDescent="0.15">
      <c r="A1023" s="117">
        <v>2140499</v>
      </c>
      <c r="B1023" s="118" t="s">
        <v>863</v>
      </c>
      <c r="C1023" s="119">
        <v>0</v>
      </c>
      <c r="D1023" s="119">
        <v>0</v>
      </c>
      <c r="E1023" s="119">
        <v>0</v>
      </c>
      <c r="F1023" s="112" t="str">
        <f t="shared" si="30"/>
        <v/>
      </c>
      <c r="G1023" s="113">
        <f t="shared" si="31"/>
        <v>0</v>
      </c>
    </row>
    <row r="1024" spans="1:7" ht="20.25" hidden="1" customHeight="1" x14ac:dyDescent="0.15">
      <c r="A1024" s="114">
        <v>21405</v>
      </c>
      <c r="B1024" s="114" t="s">
        <v>864</v>
      </c>
      <c r="C1024" s="116">
        <f>SUM(C1025:C1030)</f>
        <v>0</v>
      </c>
      <c r="D1024" s="116">
        <f>SUM(D1025:D1030)</f>
        <v>0</v>
      </c>
      <c r="E1024" s="116">
        <f>SUM(E1025:E1030)</f>
        <v>0</v>
      </c>
      <c r="F1024" s="112" t="str">
        <f t="shared" si="30"/>
        <v/>
      </c>
      <c r="G1024" s="113">
        <f t="shared" si="31"/>
        <v>0</v>
      </c>
    </row>
    <row r="1025" spans="1:7" ht="20.25" hidden="1" customHeight="1" x14ac:dyDescent="0.15">
      <c r="A1025" s="117">
        <v>2140501</v>
      </c>
      <c r="B1025" s="118" t="s">
        <v>86</v>
      </c>
      <c r="C1025" s="119">
        <v>0</v>
      </c>
      <c r="D1025" s="119">
        <v>0</v>
      </c>
      <c r="E1025" s="119">
        <v>0</v>
      </c>
      <c r="F1025" s="112" t="str">
        <f t="shared" si="30"/>
        <v/>
      </c>
      <c r="G1025" s="113">
        <f t="shared" si="31"/>
        <v>0</v>
      </c>
    </row>
    <row r="1026" spans="1:7" ht="20.25" hidden="1" customHeight="1" x14ac:dyDescent="0.15">
      <c r="A1026" s="117">
        <v>2140502</v>
      </c>
      <c r="B1026" s="118" t="s">
        <v>87</v>
      </c>
      <c r="C1026" s="119">
        <v>0</v>
      </c>
      <c r="D1026" s="119">
        <v>0</v>
      </c>
      <c r="E1026" s="119">
        <v>0</v>
      </c>
      <c r="F1026" s="112" t="str">
        <f t="shared" si="30"/>
        <v/>
      </c>
      <c r="G1026" s="113">
        <f t="shared" si="31"/>
        <v>0</v>
      </c>
    </row>
    <row r="1027" spans="1:7" ht="20.25" hidden="1" customHeight="1" x14ac:dyDescent="0.15">
      <c r="A1027" s="117">
        <v>2140503</v>
      </c>
      <c r="B1027" s="118" t="s">
        <v>88</v>
      </c>
      <c r="C1027" s="119">
        <v>0</v>
      </c>
      <c r="D1027" s="119">
        <v>0</v>
      </c>
      <c r="E1027" s="119">
        <v>0</v>
      </c>
      <c r="F1027" s="112" t="str">
        <f t="shared" si="30"/>
        <v/>
      </c>
      <c r="G1027" s="113">
        <f t="shared" si="31"/>
        <v>0</v>
      </c>
    </row>
    <row r="1028" spans="1:7" ht="20.25" hidden="1" customHeight="1" x14ac:dyDescent="0.15">
      <c r="A1028" s="117">
        <v>2140504</v>
      </c>
      <c r="B1028" s="118" t="s">
        <v>850</v>
      </c>
      <c r="C1028" s="119">
        <v>0</v>
      </c>
      <c r="D1028" s="119">
        <v>0</v>
      </c>
      <c r="E1028" s="119">
        <v>0</v>
      </c>
      <c r="F1028" s="112" t="str">
        <f t="shared" si="30"/>
        <v/>
      </c>
      <c r="G1028" s="113">
        <f t="shared" si="31"/>
        <v>0</v>
      </c>
    </row>
    <row r="1029" spans="1:7" ht="20.25" hidden="1" customHeight="1" x14ac:dyDescent="0.15">
      <c r="A1029" s="117">
        <v>2140505</v>
      </c>
      <c r="B1029" s="118" t="s">
        <v>865</v>
      </c>
      <c r="C1029" s="119">
        <v>0</v>
      </c>
      <c r="D1029" s="119">
        <v>0</v>
      </c>
      <c r="E1029" s="119">
        <v>0</v>
      </c>
      <c r="F1029" s="112" t="str">
        <f t="shared" si="30"/>
        <v/>
      </c>
      <c r="G1029" s="113">
        <f t="shared" si="31"/>
        <v>0</v>
      </c>
    </row>
    <row r="1030" spans="1:7" ht="20.25" hidden="1" customHeight="1" x14ac:dyDescent="0.15">
      <c r="A1030" s="117">
        <v>2140599</v>
      </c>
      <c r="B1030" s="118" t="s">
        <v>866</v>
      </c>
      <c r="C1030" s="119">
        <v>0</v>
      </c>
      <c r="D1030" s="119">
        <v>0</v>
      </c>
      <c r="E1030" s="119">
        <v>0</v>
      </c>
      <c r="F1030" s="112" t="str">
        <f t="shared" si="30"/>
        <v/>
      </c>
      <c r="G1030" s="113">
        <f t="shared" si="31"/>
        <v>0</v>
      </c>
    </row>
    <row r="1031" spans="1:7" ht="20.25" hidden="1" customHeight="1" x14ac:dyDescent="0.15">
      <c r="A1031" s="114">
        <v>21406</v>
      </c>
      <c r="B1031" s="114" t="s">
        <v>867</v>
      </c>
      <c r="C1031" s="116">
        <f>SUM(C1032:C1035)</f>
        <v>0</v>
      </c>
      <c r="D1031" s="116">
        <f>SUM(D1032:D1035)</f>
        <v>0</v>
      </c>
      <c r="E1031" s="116">
        <f>SUM(E1032:E1035)</f>
        <v>0</v>
      </c>
      <c r="F1031" s="112" t="str">
        <f t="shared" si="30"/>
        <v/>
      </c>
      <c r="G1031" s="113">
        <f t="shared" si="31"/>
        <v>0</v>
      </c>
    </row>
    <row r="1032" spans="1:7" ht="33" hidden="1" customHeight="1" x14ac:dyDescent="0.15">
      <c r="A1032" s="117">
        <v>2140601</v>
      </c>
      <c r="B1032" s="118" t="s">
        <v>868</v>
      </c>
      <c r="C1032" s="119">
        <v>0</v>
      </c>
      <c r="D1032" s="119">
        <v>0</v>
      </c>
      <c r="E1032" s="119">
        <v>0</v>
      </c>
      <c r="F1032" s="112" t="str">
        <f t="shared" si="30"/>
        <v/>
      </c>
      <c r="G1032" s="121">
        <f t="shared" si="31"/>
        <v>0</v>
      </c>
    </row>
    <row r="1033" spans="1:7" ht="32.25" hidden="1" customHeight="1" x14ac:dyDescent="0.15">
      <c r="A1033" s="117">
        <v>2140602</v>
      </c>
      <c r="B1033" s="118" t="s">
        <v>869</v>
      </c>
      <c r="C1033" s="119">
        <v>0</v>
      </c>
      <c r="D1033" s="119">
        <v>0</v>
      </c>
      <c r="E1033" s="119">
        <v>0</v>
      </c>
      <c r="F1033" s="112" t="str">
        <f t="shared" ref="F1033:F1096" si="32">IFERROR(E1033/C1033*100,"")</f>
        <v/>
      </c>
      <c r="G1033" s="113">
        <f t="shared" ref="G1033:G1096" si="33">E1033-C1033/2</f>
        <v>0</v>
      </c>
    </row>
    <row r="1034" spans="1:7" hidden="1" x14ac:dyDescent="0.15">
      <c r="A1034" s="117">
        <v>2140603</v>
      </c>
      <c r="B1034" s="118" t="s">
        <v>870</v>
      </c>
      <c r="C1034" s="119">
        <v>0</v>
      </c>
      <c r="D1034" s="119">
        <v>0</v>
      </c>
      <c r="E1034" s="119">
        <v>0</v>
      </c>
      <c r="F1034" s="112" t="str">
        <f t="shared" si="32"/>
        <v/>
      </c>
      <c r="G1034" s="113">
        <f t="shared" si="33"/>
        <v>0</v>
      </c>
    </row>
    <row r="1035" spans="1:7" ht="20.25" hidden="1" customHeight="1" x14ac:dyDescent="0.15">
      <c r="A1035" s="117">
        <v>2140699</v>
      </c>
      <c r="B1035" s="118" t="s">
        <v>871</v>
      </c>
      <c r="C1035" s="119">
        <v>0</v>
      </c>
      <c r="D1035" s="119">
        <v>0</v>
      </c>
      <c r="E1035" s="119">
        <v>0</v>
      </c>
      <c r="F1035" s="112" t="str">
        <f t="shared" si="32"/>
        <v/>
      </c>
      <c r="G1035" s="113">
        <f t="shared" si="33"/>
        <v>0</v>
      </c>
    </row>
    <row r="1036" spans="1:7" ht="20.25" hidden="1" customHeight="1" x14ac:dyDescent="0.15">
      <c r="A1036" s="114">
        <v>21499</v>
      </c>
      <c r="B1036" s="114" t="s">
        <v>872</v>
      </c>
      <c r="C1036" s="116">
        <f>SUM(C1037:C1038)</f>
        <v>0</v>
      </c>
      <c r="D1036" s="116">
        <f>SUM(D1037:D1038)</f>
        <v>0</v>
      </c>
      <c r="E1036" s="116">
        <f>SUM(E1037:E1038)</f>
        <v>0</v>
      </c>
      <c r="F1036" s="112" t="str">
        <f t="shared" si="32"/>
        <v/>
      </c>
      <c r="G1036" s="113">
        <f t="shared" si="33"/>
        <v>0</v>
      </c>
    </row>
    <row r="1037" spans="1:7" ht="20.25" hidden="1" customHeight="1" x14ac:dyDescent="0.15">
      <c r="A1037" s="117">
        <v>2149901</v>
      </c>
      <c r="B1037" s="118" t="s">
        <v>873</v>
      </c>
      <c r="C1037" s="119">
        <v>0</v>
      </c>
      <c r="D1037" s="119">
        <v>0</v>
      </c>
      <c r="E1037" s="119">
        <v>0</v>
      </c>
      <c r="F1037" s="120" t="str">
        <f t="shared" si="32"/>
        <v/>
      </c>
      <c r="G1037" s="121">
        <f t="shared" si="33"/>
        <v>0</v>
      </c>
    </row>
    <row r="1038" spans="1:7" ht="20.25" hidden="1" customHeight="1" x14ac:dyDescent="0.15">
      <c r="A1038" s="117">
        <v>2149999</v>
      </c>
      <c r="B1038" s="118" t="s">
        <v>874</v>
      </c>
      <c r="C1038" s="119">
        <v>0</v>
      </c>
      <c r="D1038" s="119">
        <v>0</v>
      </c>
      <c r="E1038" s="119">
        <v>0</v>
      </c>
      <c r="F1038" s="120" t="str">
        <f t="shared" si="32"/>
        <v/>
      </c>
      <c r="G1038" s="121">
        <f t="shared" si="33"/>
        <v>0</v>
      </c>
    </row>
    <row r="1039" spans="1:7" ht="20.25" customHeight="1" x14ac:dyDescent="0.15">
      <c r="A1039" s="114">
        <v>215</v>
      </c>
      <c r="B1039" s="114" t="s">
        <v>875</v>
      </c>
      <c r="C1039" s="116">
        <f>C1040+C1050+C1066+C1071+C1082+C1089+C1096</f>
        <v>18</v>
      </c>
      <c r="D1039" s="116">
        <f>D1040+D1050+D1066+D1071+D1082+D1089+D1096</f>
        <v>18</v>
      </c>
      <c r="E1039" s="116">
        <f>E1040+E1050+E1066+E1071+E1082+E1089+E1096</f>
        <v>0</v>
      </c>
      <c r="F1039" s="112">
        <f t="shared" si="32"/>
        <v>0</v>
      </c>
      <c r="G1039" s="113">
        <f t="shared" si="33"/>
        <v>-9</v>
      </c>
    </row>
    <row r="1040" spans="1:7" ht="20.25" hidden="1" customHeight="1" x14ac:dyDescent="0.15">
      <c r="A1040" s="114">
        <v>21501</v>
      </c>
      <c r="B1040" s="114" t="s">
        <v>876</v>
      </c>
      <c r="C1040" s="116">
        <f>SUM(C1041:C1049)</f>
        <v>0</v>
      </c>
      <c r="D1040" s="116">
        <f>SUM(D1041:D1049)</f>
        <v>0</v>
      </c>
      <c r="E1040" s="116">
        <f>SUM(E1041:E1049)</f>
        <v>0</v>
      </c>
      <c r="F1040" s="112" t="str">
        <f t="shared" si="32"/>
        <v/>
      </c>
      <c r="G1040" s="113">
        <f t="shared" si="33"/>
        <v>0</v>
      </c>
    </row>
    <row r="1041" spans="1:7" ht="20.25" hidden="1" customHeight="1" x14ac:dyDescent="0.15">
      <c r="A1041" s="117">
        <v>2150101</v>
      </c>
      <c r="B1041" s="118" t="s">
        <v>86</v>
      </c>
      <c r="C1041" s="119">
        <v>0</v>
      </c>
      <c r="D1041" s="119">
        <v>0</v>
      </c>
      <c r="E1041" s="119">
        <v>0</v>
      </c>
      <c r="F1041" s="112" t="str">
        <f t="shared" si="32"/>
        <v/>
      </c>
      <c r="G1041" s="113">
        <f t="shared" si="33"/>
        <v>0</v>
      </c>
    </row>
    <row r="1042" spans="1:7" ht="20.25" hidden="1" customHeight="1" x14ac:dyDescent="0.15">
      <c r="A1042" s="117">
        <v>2150102</v>
      </c>
      <c r="B1042" s="118" t="s">
        <v>87</v>
      </c>
      <c r="C1042" s="119">
        <v>0</v>
      </c>
      <c r="D1042" s="119">
        <v>0</v>
      </c>
      <c r="E1042" s="119">
        <v>0</v>
      </c>
      <c r="F1042" s="112" t="str">
        <f t="shared" si="32"/>
        <v/>
      </c>
      <c r="G1042" s="113">
        <f t="shared" si="33"/>
        <v>0</v>
      </c>
    </row>
    <row r="1043" spans="1:7" ht="20.25" hidden="1" customHeight="1" x14ac:dyDescent="0.15">
      <c r="A1043" s="117">
        <v>2150103</v>
      </c>
      <c r="B1043" s="118" t="s">
        <v>88</v>
      </c>
      <c r="C1043" s="119">
        <v>0</v>
      </c>
      <c r="D1043" s="119">
        <v>0</v>
      </c>
      <c r="E1043" s="119">
        <v>0</v>
      </c>
      <c r="F1043" s="112" t="str">
        <f t="shared" si="32"/>
        <v/>
      </c>
      <c r="G1043" s="113">
        <f t="shared" si="33"/>
        <v>0</v>
      </c>
    </row>
    <row r="1044" spans="1:7" ht="20.25" hidden="1" customHeight="1" x14ac:dyDescent="0.15">
      <c r="A1044" s="117">
        <v>2150104</v>
      </c>
      <c r="B1044" s="118" t="s">
        <v>877</v>
      </c>
      <c r="C1044" s="119">
        <v>0</v>
      </c>
      <c r="D1044" s="119">
        <v>0</v>
      </c>
      <c r="E1044" s="119">
        <v>0</v>
      </c>
      <c r="F1044" s="112" t="str">
        <f t="shared" si="32"/>
        <v/>
      </c>
      <c r="G1044" s="113">
        <f t="shared" si="33"/>
        <v>0</v>
      </c>
    </row>
    <row r="1045" spans="1:7" ht="20.25" hidden="1" customHeight="1" x14ac:dyDescent="0.15">
      <c r="A1045" s="117">
        <v>2150105</v>
      </c>
      <c r="B1045" s="118" t="s">
        <v>878</v>
      </c>
      <c r="C1045" s="119">
        <v>0</v>
      </c>
      <c r="D1045" s="119">
        <v>0</v>
      </c>
      <c r="E1045" s="119">
        <v>0</v>
      </c>
      <c r="F1045" s="112" t="str">
        <f t="shared" si="32"/>
        <v/>
      </c>
      <c r="G1045" s="113">
        <f t="shared" si="33"/>
        <v>0</v>
      </c>
    </row>
    <row r="1046" spans="1:7" ht="20.25" hidden="1" customHeight="1" x14ac:dyDescent="0.15">
      <c r="A1046" s="117">
        <v>2150106</v>
      </c>
      <c r="B1046" s="118" t="s">
        <v>879</v>
      </c>
      <c r="C1046" s="119">
        <v>0</v>
      </c>
      <c r="D1046" s="119">
        <v>0</v>
      </c>
      <c r="E1046" s="119">
        <v>0</v>
      </c>
      <c r="F1046" s="112" t="str">
        <f t="shared" si="32"/>
        <v/>
      </c>
      <c r="G1046" s="113">
        <f t="shared" si="33"/>
        <v>0</v>
      </c>
    </row>
    <row r="1047" spans="1:7" ht="20.25" hidden="1" customHeight="1" x14ac:dyDescent="0.15">
      <c r="A1047" s="117">
        <v>2150107</v>
      </c>
      <c r="B1047" s="118" t="s">
        <v>880</v>
      </c>
      <c r="C1047" s="119">
        <v>0</v>
      </c>
      <c r="D1047" s="119">
        <v>0</v>
      </c>
      <c r="E1047" s="119">
        <v>0</v>
      </c>
      <c r="F1047" s="112" t="str">
        <f t="shared" si="32"/>
        <v/>
      </c>
      <c r="G1047" s="113">
        <f t="shared" si="33"/>
        <v>0</v>
      </c>
    </row>
    <row r="1048" spans="1:7" ht="20.25" hidden="1" customHeight="1" x14ac:dyDescent="0.15">
      <c r="A1048" s="117">
        <v>2150108</v>
      </c>
      <c r="B1048" s="118" t="s">
        <v>881</v>
      </c>
      <c r="C1048" s="119">
        <v>0</v>
      </c>
      <c r="D1048" s="119">
        <v>0</v>
      </c>
      <c r="E1048" s="119">
        <v>0</v>
      </c>
      <c r="F1048" s="112" t="str">
        <f t="shared" si="32"/>
        <v/>
      </c>
      <c r="G1048" s="113">
        <f t="shared" si="33"/>
        <v>0</v>
      </c>
    </row>
    <row r="1049" spans="1:7" ht="20.25" hidden="1" customHeight="1" x14ac:dyDescent="0.15">
      <c r="A1049" s="117">
        <v>2150199</v>
      </c>
      <c r="B1049" s="118" t="s">
        <v>882</v>
      </c>
      <c r="C1049" s="119">
        <v>0</v>
      </c>
      <c r="D1049" s="119">
        <v>0</v>
      </c>
      <c r="E1049" s="119">
        <v>0</v>
      </c>
      <c r="F1049" s="112" t="str">
        <f t="shared" si="32"/>
        <v/>
      </c>
      <c r="G1049" s="113">
        <f t="shared" si="33"/>
        <v>0</v>
      </c>
    </row>
    <row r="1050" spans="1:7" ht="20.25" hidden="1" customHeight="1" x14ac:dyDescent="0.15">
      <c r="A1050" s="114">
        <v>21502</v>
      </c>
      <c r="B1050" s="114" t="s">
        <v>883</v>
      </c>
      <c r="C1050" s="116">
        <f>SUM(C1051:C1065)</f>
        <v>0</v>
      </c>
      <c r="D1050" s="116">
        <f>SUM(D1051:D1065)</f>
        <v>0</v>
      </c>
      <c r="E1050" s="116">
        <f>SUM(E1051:E1065)</f>
        <v>0</v>
      </c>
      <c r="F1050" s="112" t="str">
        <f t="shared" si="32"/>
        <v/>
      </c>
      <c r="G1050" s="113">
        <f t="shared" si="33"/>
        <v>0</v>
      </c>
    </row>
    <row r="1051" spans="1:7" ht="20.25" hidden="1" customHeight="1" x14ac:dyDescent="0.15">
      <c r="A1051" s="117">
        <v>2150201</v>
      </c>
      <c r="B1051" s="118" t="s">
        <v>86</v>
      </c>
      <c r="C1051" s="119">
        <v>0</v>
      </c>
      <c r="D1051" s="119">
        <v>0</v>
      </c>
      <c r="E1051" s="119">
        <v>0</v>
      </c>
      <c r="F1051" s="112" t="str">
        <f t="shared" si="32"/>
        <v/>
      </c>
      <c r="G1051" s="113">
        <f t="shared" si="33"/>
        <v>0</v>
      </c>
    </row>
    <row r="1052" spans="1:7" ht="20.25" hidden="1" customHeight="1" x14ac:dyDescent="0.15">
      <c r="A1052" s="117">
        <v>2150202</v>
      </c>
      <c r="B1052" s="118" t="s">
        <v>87</v>
      </c>
      <c r="C1052" s="119">
        <v>0</v>
      </c>
      <c r="D1052" s="119">
        <v>0</v>
      </c>
      <c r="E1052" s="119">
        <v>0</v>
      </c>
      <c r="F1052" s="112" t="str">
        <f t="shared" si="32"/>
        <v/>
      </c>
      <c r="G1052" s="113">
        <f t="shared" si="33"/>
        <v>0</v>
      </c>
    </row>
    <row r="1053" spans="1:7" ht="20.25" hidden="1" customHeight="1" x14ac:dyDescent="0.15">
      <c r="A1053" s="117">
        <v>2150203</v>
      </c>
      <c r="B1053" s="118" t="s">
        <v>88</v>
      </c>
      <c r="C1053" s="119">
        <v>0</v>
      </c>
      <c r="D1053" s="119">
        <v>0</v>
      </c>
      <c r="E1053" s="119">
        <v>0</v>
      </c>
      <c r="F1053" s="112" t="str">
        <f t="shared" si="32"/>
        <v/>
      </c>
      <c r="G1053" s="113">
        <f t="shared" si="33"/>
        <v>0</v>
      </c>
    </row>
    <row r="1054" spans="1:7" ht="20.25" hidden="1" customHeight="1" x14ac:dyDescent="0.15">
      <c r="A1054" s="117">
        <v>2150204</v>
      </c>
      <c r="B1054" s="118" t="s">
        <v>884</v>
      </c>
      <c r="C1054" s="119">
        <v>0</v>
      </c>
      <c r="D1054" s="119">
        <v>0</v>
      </c>
      <c r="E1054" s="119">
        <v>0</v>
      </c>
      <c r="F1054" s="112" t="str">
        <f t="shared" si="32"/>
        <v/>
      </c>
      <c r="G1054" s="113">
        <f t="shared" si="33"/>
        <v>0</v>
      </c>
    </row>
    <row r="1055" spans="1:7" ht="20.25" hidden="1" customHeight="1" x14ac:dyDescent="0.15">
      <c r="A1055" s="117">
        <v>2150205</v>
      </c>
      <c r="B1055" s="118" t="s">
        <v>885</v>
      </c>
      <c r="C1055" s="119">
        <v>0</v>
      </c>
      <c r="D1055" s="119">
        <v>0</v>
      </c>
      <c r="E1055" s="119">
        <v>0</v>
      </c>
      <c r="F1055" s="112" t="str">
        <f t="shared" si="32"/>
        <v/>
      </c>
      <c r="G1055" s="113">
        <f t="shared" si="33"/>
        <v>0</v>
      </c>
    </row>
    <row r="1056" spans="1:7" ht="20.25" hidden="1" customHeight="1" x14ac:dyDescent="0.15">
      <c r="A1056" s="117">
        <v>2150206</v>
      </c>
      <c r="B1056" s="118" t="s">
        <v>886</v>
      </c>
      <c r="C1056" s="119">
        <v>0</v>
      </c>
      <c r="D1056" s="119">
        <v>0</v>
      </c>
      <c r="E1056" s="119">
        <v>0</v>
      </c>
      <c r="F1056" s="112" t="str">
        <f t="shared" si="32"/>
        <v/>
      </c>
      <c r="G1056" s="113">
        <f t="shared" si="33"/>
        <v>0</v>
      </c>
    </row>
    <row r="1057" spans="1:7" ht="33.75" hidden="1" customHeight="1" x14ac:dyDescent="0.15">
      <c r="A1057" s="117">
        <v>2150207</v>
      </c>
      <c r="B1057" s="118" t="s">
        <v>887</v>
      </c>
      <c r="C1057" s="119">
        <v>0</v>
      </c>
      <c r="D1057" s="119">
        <v>0</v>
      </c>
      <c r="E1057" s="119">
        <v>0</v>
      </c>
      <c r="F1057" s="112" t="str">
        <f t="shared" si="32"/>
        <v/>
      </c>
      <c r="G1057" s="113">
        <f t="shared" si="33"/>
        <v>0</v>
      </c>
    </row>
    <row r="1058" spans="1:7" ht="20.25" hidden="1" customHeight="1" x14ac:dyDescent="0.15">
      <c r="A1058" s="117">
        <v>2150208</v>
      </c>
      <c r="B1058" s="118" t="s">
        <v>888</v>
      </c>
      <c r="C1058" s="119">
        <v>0</v>
      </c>
      <c r="D1058" s="119">
        <v>0</v>
      </c>
      <c r="E1058" s="119">
        <v>0</v>
      </c>
      <c r="F1058" s="112" t="str">
        <f t="shared" si="32"/>
        <v/>
      </c>
      <c r="G1058" s="113">
        <f t="shared" si="33"/>
        <v>0</v>
      </c>
    </row>
    <row r="1059" spans="1:7" ht="20.25" hidden="1" customHeight="1" x14ac:dyDescent="0.15">
      <c r="A1059" s="117">
        <v>2150209</v>
      </c>
      <c r="B1059" s="118" t="s">
        <v>889</v>
      </c>
      <c r="C1059" s="119">
        <v>0</v>
      </c>
      <c r="D1059" s="119">
        <v>0</v>
      </c>
      <c r="E1059" s="119">
        <v>0</v>
      </c>
      <c r="F1059" s="112" t="str">
        <f t="shared" si="32"/>
        <v/>
      </c>
      <c r="G1059" s="113">
        <f t="shared" si="33"/>
        <v>0</v>
      </c>
    </row>
    <row r="1060" spans="1:7" ht="20.25" hidden="1" customHeight="1" x14ac:dyDescent="0.15">
      <c r="A1060" s="117">
        <v>2150210</v>
      </c>
      <c r="B1060" s="118" t="s">
        <v>890</v>
      </c>
      <c r="C1060" s="119">
        <v>0</v>
      </c>
      <c r="D1060" s="119">
        <v>0</v>
      </c>
      <c r="E1060" s="119">
        <v>0</v>
      </c>
      <c r="F1060" s="112" t="str">
        <f t="shared" si="32"/>
        <v/>
      </c>
      <c r="G1060" s="113">
        <f t="shared" si="33"/>
        <v>0</v>
      </c>
    </row>
    <row r="1061" spans="1:7" ht="20.25" hidden="1" customHeight="1" x14ac:dyDescent="0.15">
      <c r="A1061" s="117">
        <v>2150212</v>
      </c>
      <c r="B1061" s="118" t="s">
        <v>891</v>
      </c>
      <c r="C1061" s="119">
        <v>0</v>
      </c>
      <c r="D1061" s="119">
        <v>0</v>
      </c>
      <c r="E1061" s="119">
        <v>0</v>
      </c>
      <c r="F1061" s="112" t="str">
        <f t="shared" si="32"/>
        <v/>
      </c>
      <c r="G1061" s="113">
        <f t="shared" si="33"/>
        <v>0</v>
      </c>
    </row>
    <row r="1062" spans="1:7" ht="20.25" hidden="1" customHeight="1" x14ac:dyDescent="0.15">
      <c r="A1062" s="117">
        <v>2150213</v>
      </c>
      <c r="B1062" s="118" t="s">
        <v>892</v>
      </c>
      <c r="C1062" s="119">
        <v>0</v>
      </c>
      <c r="D1062" s="119">
        <v>0</v>
      </c>
      <c r="E1062" s="119">
        <v>0</v>
      </c>
      <c r="F1062" s="112" t="str">
        <f t="shared" si="32"/>
        <v/>
      </c>
      <c r="G1062" s="113">
        <f t="shared" si="33"/>
        <v>0</v>
      </c>
    </row>
    <row r="1063" spans="1:7" ht="20.25" hidden="1" customHeight="1" x14ac:dyDescent="0.15">
      <c r="A1063" s="117">
        <v>2150214</v>
      </c>
      <c r="B1063" s="118" t="s">
        <v>893</v>
      </c>
      <c r="C1063" s="119">
        <v>0</v>
      </c>
      <c r="D1063" s="119">
        <v>0</v>
      </c>
      <c r="E1063" s="119">
        <v>0</v>
      </c>
      <c r="F1063" s="112" t="str">
        <f t="shared" si="32"/>
        <v/>
      </c>
      <c r="G1063" s="113">
        <f t="shared" si="33"/>
        <v>0</v>
      </c>
    </row>
    <row r="1064" spans="1:7" ht="20.25" hidden="1" customHeight="1" x14ac:dyDescent="0.15">
      <c r="A1064" s="117">
        <v>2150215</v>
      </c>
      <c r="B1064" s="118" t="s">
        <v>894</v>
      </c>
      <c r="C1064" s="119">
        <v>0</v>
      </c>
      <c r="D1064" s="119">
        <v>0</v>
      </c>
      <c r="E1064" s="119">
        <v>0</v>
      </c>
      <c r="F1064" s="112" t="str">
        <f t="shared" si="32"/>
        <v/>
      </c>
      <c r="G1064" s="113">
        <f t="shared" si="33"/>
        <v>0</v>
      </c>
    </row>
    <row r="1065" spans="1:7" ht="20.25" hidden="1" customHeight="1" x14ac:dyDescent="0.15">
      <c r="A1065" s="117">
        <v>2150299</v>
      </c>
      <c r="B1065" s="118" t="s">
        <v>895</v>
      </c>
      <c r="C1065" s="119">
        <v>0</v>
      </c>
      <c r="D1065" s="119">
        <v>0</v>
      </c>
      <c r="E1065" s="119">
        <v>0</v>
      </c>
      <c r="F1065" s="112" t="str">
        <f t="shared" si="32"/>
        <v/>
      </c>
      <c r="G1065" s="113">
        <f t="shared" si="33"/>
        <v>0</v>
      </c>
    </row>
    <row r="1066" spans="1:7" ht="20.25" hidden="1" customHeight="1" x14ac:dyDescent="0.15">
      <c r="A1066" s="114">
        <v>21503</v>
      </c>
      <c r="B1066" s="114" t="s">
        <v>896</v>
      </c>
      <c r="C1066" s="116">
        <f>SUM(C1067:C1070)</f>
        <v>0</v>
      </c>
      <c r="D1066" s="116">
        <f>SUM(D1067:D1070)</f>
        <v>0</v>
      </c>
      <c r="E1066" s="116">
        <f>SUM(E1067:E1070)</f>
        <v>0</v>
      </c>
      <c r="F1066" s="112" t="str">
        <f t="shared" si="32"/>
        <v/>
      </c>
      <c r="G1066" s="113">
        <f t="shared" si="33"/>
        <v>0</v>
      </c>
    </row>
    <row r="1067" spans="1:7" ht="20.25" hidden="1" customHeight="1" x14ac:dyDescent="0.15">
      <c r="A1067" s="117">
        <v>2150301</v>
      </c>
      <c r="B1067" s="118" t="s">
        <v>86</v>
      </c>
      <c r="C1067" s="119">
        <v>0</v>
      </c>
      <c r="D1067" s="119">
        <v>0</v>
      </c>
      <c r="E1067" s="119">
        <v>0</v>
      </c>
      <c r="F1067" s="112" t="str">
        <f t="shared" si="32"/>
        <v/>
      </c>
      <c r="G1067" s="113">
        <f t="shared" si="33"/>
        <v>0</v>
      </c>
    </row>
    <row r="1068" spans="1:7" ht="20.25" hidden="1" customHeight="1" x14ac:dyDescent="0.15">
      <c r="A1068" s="117">
        <v>2150302</v>
      </c>
      <c r="B1068" s="118" t="s">
        <v>87</v>
      </c>
      <c r="C1068" s="119">
        <v>0</v>
      </c>
      <c r="D1068" s="119">
        <v>0</v>
      </c>
      <c r="E1068" s="119">
        <v>0</v>
      </c>
      <c r="F1068" s="112" t="str">
        <f t="shared" si="32"/>
        <v/>
      </c>
      <c r="G1068" s="113">
        <f t="shared" si="33"/>
        <v>0</v>
      </c>
    </row>
    <row r="1069" spans="1:7" ht="20.25" hidden="1" customHeight="1" x14ac:dyDescent="0.15">
      <c r="A1069" s="117">
        <v>2150303</v>
      </c>
      <c r="B1069" s="118" t="s">
        <v>88</v>
      </c>
      <c r="C1069" s="119">
        <v>0</v>
      </c>
      <c r="D1069" s="119">
        <v>0</v>
      </c>
      <c r="E1069" s="119">
        <v>0</v>
      </c>
      <c r="F1069" s="112" t="str">
        <f t="shared" si="32"/>
        <v/>
      </c>
      <c r="G1069" s="113">
        <f t="shared" si="33"/>
        <v>0</v>
      </c>
    </row>
    <row r="1070" spans="1:7" ht="20.25" hidden="1" customHeight="1" x14ac:dyDescent="0.15">
      <c r="A1070" s="117">
        <v>2150399</v>
      </c>
      <c r="B1070" s="118" t="s">
        <v>897</v>
      </c>
      <c r="C1070" s="119">
        <v>0</v>
      </c>
      <c r="D1070" s="119">
        <v>0</v>
      </c>
      <c r="E1070" s="119">
        <v>0</v>
      </c>
      <c r="F1070" s="112" t="str">
        <f t="shared" si="32"/>
        <v/>
      </c>
      <c r="G1070" s="113">
        <f t="shared" si="33"/>
        <v>0</v>
      </c>
    </row>
    <row r="1071" spans="1:7" ht="20.25" hidden="1" customHeight="1" x14ac:dyDescent="0.15">
      <c r="A1071" s="114">
        <v>21505</v>
      </c>
      <c r="B1071" s="114" t="s">
        <v>898</v>
      </c>
      <c r="C1071" s="116">
        <f>SUM(C1072:C1081)</f>
        <v>0</v>
      </c>
      <c r="D1071" s="116">
        <f>SUM(D1072:D1081)</f>
        <v>0</v>
      </c>
      <c r="E1071" s="116">
        <f>SUM(E1072:E1081)</f>
        <v>0</v>
      </c>
      <c r="F1071" s="112" t="str">
        <f t="shared" si="32"/>
        <v/>
      </c>
      <c r="G1071" s="113">
        <f t="shared" si="33"/>
        <v>0</v>
      </c>
    </row>
    <row r="1072" spans="1:7" ht="20.25" hidden="1" customHeight="1" x14ac:dyDescent="0.15">
      <c r="A1072" s="117">
        <v>2150501</v>
      </c>
      <c r="B1072" s="118" t="s">
        <v>86</v>
      </c>
      <c r="C1072" s="119">
        <v>0</v>
      </c>
      <c r="D1072" s="119">
        <v>0</v>
      </c>
      <c r="E1072" s="119">
        <v>0</v>
      </c>
      <c r="F1072" s="112" t="str">
        <f t="shared" si="32"/>
        <v/>
      </c>
      <c r="G1072" s="113">
        <f t="shared" si="33"/>
        <v>0</v>
      </c>
    </row>
    <row r="1073" spans="1:7" ht="20.25" hidden="1" customHeight="1" x14ac:dyDescent="0.15">
      <c r="A1073" s="117">
        <v>2150502</v>
      </c>
      <c r="B1073" s="118" t="s">
        <v>87</v>
      </c>
      <c r="C1073" s="119">
        <v>0</v>
      </c>
      <c r="D1073" s="119">
        <v>0</v>
      </c>
      <c r="E1073" s="119">
        <v>0</v>
      </c>
      <c r="F1073" s="112" t="str">
        <f t="shared" si="32"/>
        <v/>
      </c>
      <c r="G1073" s="113">
        <f t="shared" si="33"/>
        <v>0</v>
      </c>
    </row>
    <row r="1074" spans="1:7" ht="22.5" hidden="1" customHeight="1" x14ac:dyDescent="0.15">
      <c r="A1074" s="117">
        <v>2150503</v>
      </c>
      <c r="B1074" s="118" t="s">
        <v>88</v>
      </c>
      <c r="C1074" s="119">
        <v>0</v>
      </c>
      <c r="D1074" s="119">
        <v>0</v>
      </c>
      <c r="E1074" s="119">
        <v>0</v>
      </c>
      <c r="F1074" s="112" t="str">
        <f t="shared" si="32"/>
        <v/>
      </c>
      <c r="G1074" s="113">
        <f t="shared" si="33"/>
        <v>0</v>
      </c>
    </row>
    <row r="1075" spans="1:7" ht="20.25" hidden="1" customHeight="1" x14ac:dyDescent="0.15">
      <c r="A1075" s="117">
        <v>2150505</v>
      </c>
      <c r="B1075" s="118" t="s">
        <v>899</v>
      </c>
      <c r="C1075" s="119">
        <v>0</v>
      </c>
      <c r="D1075" s="119">
        <v>0</v>
      </c>
      <c r="E1075" s="119">
        <v>0</v>
      </c>
      <c r="F1075" s="112" t="str">
        <f t="shared" si="32"/>
        <v/>
      </c>
      <c r="G1075" s="113">
        <f t="shared" si="33"/>
        <v>0</v>
      </c>
    </row>
    <row r="1076" spans="1:7" ht="20.25" hidden="1" customHeight="1" x14ac:dyDescent="0.15">
      <c r="A1076" s="117">
        <v>2150507</v>
      </c>
      <c r="B1076" s="118" t="s">
        <v>900</v>
      </c>
      <c r="C1076" s="119">
        <v>0</v>
      </c>
      <c r="D1076" s="119">
        <v>0</v>
      </c>
      <c r="E1076" s="119">
        <v>0</v>
      </c>
      <c r="F1076" s="112" t="str">
        <f t="shared" si="32"/>
        <v/>
      </c>
      <c r="G1076" s="113">
        <f t="shared" si="33"/>
        <v>0</v>
      </c>
    </row>
    <row r="1077" spans="1:7" ht="20.25" hidden="1" customHeight="1" x14ac:dyDescent="0.15">
      <c r="A1077" s="117">
        <v>2150508</v>
      </c>
      <c r="B1077" s="118" t="s">
        <v>901</v>
      </c>
      <c r="C1077" s="119">
        <v>0</v>
      </c>
      <c r="D1077" s="119">
        <v>0</v>
      </c>
      <c r="E1077" s="119">
        <v>0</v>
      </c>
      <c r="F1077" s="120" t="str">
        <f t="shared" si="32"/>
        <v/>
      </c>
      <c r="G1077" s="121">
        <f t="shared" si="33"/>
        <v>0</v>
      </c>
    </row>
    <row r="1078" spans="1:7" ht="20.25" hidden="1" customHeight="1" x14ac:dyDescent="0.15">
      <c r="A1078" s="117">
        <v>2150516</v>
      </c>
      <c r="B1078" s="118" t="s">
        <v>902</v>
      </c>
      <c r="C1078" s="119">
        <v>0</v>
      </c>
      <c r="D1078" s="119">
        <v>0</v>
      </c>
      <c r="E1078" s="119">
        <v>0</v>
      </c>
      <c r="F1078" s="120" t="str">
        <f t="shared" si="32"/>
        <v/>
      </c>
      <c r="G1078" s="121">
        <f t="shared" si="33"/>
        <v>0</v>
      </c>
    </row>
    <row r="1079" spans="1:7" ht="20.25" hidden="1" customHeight="1" x14ac:dyDescent="0.15">
      <c r="A1079" s="117">
        <v>2150517</v>
      </c>
      <c r="B1079" s="118" t="s">
        <v>903</v>
      </c>
      <c r="C1079" s="119">
        <v>0</v>
      </c>
      <c r="D1079" s="119">
        <v>0</v>
      </c>
      <c r="E1079" s="119">
        <v>0</v>
      </c>
      <c r="F1079" s="120" t="str">
        <f t="shared" si="32"/>
        <v/>
      </c>
      <c r="G1079" s="121">
        <f t="shared" si="33"/>
        <v>0</v>
      </c>
    </row>
    <row r="1080" spans="1:7" ht="20.25" hidden="1" customHeight="1" x14ac:dyDescent="0.15">
      <c r="A1080" s="117">
        <v>2150550</v>
      </c>
      <c r="B1080" s="118" t="s">
        <v>95</v>
      </c>
      <c r="C1080" s="119">
        <v>0</v>
      </c>
      <c r="D1080" s="119">
        <v>0</v>
      </c>
      <c r="E1080" s="119">
        <v>0</v>
      </c>
      <c r="F1080" s="120" t="str">
        <f t="shared" si="32"/>
        <v/>
      </c>
      <c r="G1080" s="121">
        <f t="shared" si="33"/>
        <v>0</v>
      </c>
    </row>
    <row r="1081" spans="1:7" ht="20.25" hidden="1" customHeight="1" x14ac:dyDescent="0.15">
      <c r="A1081" s="117">
        <v>2150599</v>
      </c>
      <c r="B1081" s="118" t="s">
        <v>904</v>
      </c>
      <c r="C1081" s="119">
        <v>0</v>
      </c>
      <c r="D1081" s="119">
        <v>0</v>
      </c>
      <c r="E1081" s="119">
        <v>0</v>
      </c>
      <c r="F1081" s="120" t="str">
        <f t="shared" si="32"/>
        <v/>
      </c>
      <c r="G1081" s="121">
        <f t="shared" si="33"/>
        <v>0</v>
      </c>
    </row>
    <row r="1082" spans="1:7" ht="20.25" hidden="1" customHeight="1" x14ac:dyDescent="0.15">
      <c r="A1082" s="114">
        <v>21507</v>
      </c>
      <c r="B1082" s="114" t="s">
        <v>905</v>
      </c>
      <c r="C1082" s="116">
        <f>SUM(C1083:C1088)</f>
        <v>0</v>
      </c>
      <c r="D1082" s="116">
        <f>SUM(D1083:D1088)</f>
        <v>0</v>
      </c>
      <c r="E1082" s="116">
        <f>SUM(E1083:E1088)</f>
        <v>0</v>
      </c>
      <c r="F1082" s="112" t="str">
        <f t="shared" si="32"/>
        <v/>
      </c>
      <c r="G1082" s="113">
        <f t="shared" si="33"/>
        <v>0</v>
      </c>
    </row>
    <row r="1083" spans="1:7" ht="20.25" hidden="1" customHeight="1" x14ac:dyDescent="0.15">
      <c r="A1083" s="117">
        <v>2150701</v>
      </c>
      <c r="B1083" s="118" t="s">
        <v>86</v>
      </c>
      <c r="C1083" s="119">
        <v>0</v>
      </c>
      <c r="D1083" s="119">
        <v>0</v>
      </c>
      <c r="E1083" s="119">
        <v>0</v>
      </c>
      <c r="F1083" s="120" t="str">
        <f t="shared" si="32"/>
        <v/>
      </c>
      <c r="G1083" s="121">
        <f t="shared" si="33"/>
        <v>0</v>
      </c>
    </row>
    <row r="1084" spans="1:7" ht="20.25" hidden="1" customHeight="1" x14ac:dyDescent="0.15">
      <c r="A1084" s="117">
        <v>2150702</v>
      </c>
      <c r="B1084" s="118" t="s">
        <v>87</v>
      </c>
      <c r="C1084" s="119">
        <v>0</v>
      </c>
      <c r="D1084" s="119">
        <v>0</v>
      </c>
      <c r="E1084" s="119">
        <v>0</v>
      </c>
      <c r="F1084" s="120" t="str">
        <f t="shared" si="32"/>
        <v/>
      </c>
      <c r="G1084" s="121">
        <f t="shared" si="33"/>
        <v>0</v>
      </c>
    </row>
    <row r="1085" spans="1:7" ht="20.25" hidden="1" customHeight="1" x14ac:dyDescent="0.15">
      <c r="A1085" s="117">
        <v>2150703</v>
      </c>
      <c r="B1085" s="118" t="s">
        <v>88</v>
      </c>
      <c r="C1085" s="119">
        <v>0</v>
      </c>
      <c r="D1085" s="119">
        <v>0</v>
      </c>
      <c r="E1085" s="119">
        <v>0</v>
      </c>
      <c r="F1085" s="120" t="str">
        <f t="shared" si="32"/>
        <v/>
      </c>
      <c r="G1085" s="121">
        <f t="shared" si="33"/>
        <v>0</v>
      </c>
    </row>
    <row r="1086" spans="1:7" ht="20.25" hidden="1" customHeight="1" x14ac:dyDescent="0.15">
      <c r="A1086" s="117">
        <v>2150704</v>
      </c>
      <c r="B1086" s="118" t="s">
        <v>906</v>
      </c>
      <c r="C1086" s="119">
        <v>0</v>
      </c>
      <c r="D1086" s="119">
        <v>0</v>
      </c>
      <c r="E1086" s="119">
        <v>0</v>
      </c>
      <c r="F1086" s="120" t="str">
        <f t="shared" si="32"/>
        <v/>
      </c>
      <c r="G1086" s="121">
        <f t="shared" si="33"/>
        <v>0</v>
      </c>
    </row>
    <row r="1087" spans="1:7" ht="20.25" hidden="1" customHeight="1" x14ac:dyDescent="0.15">
      <c r="A1087" s="117">
        <v>2150705</v>
      </c>
      <c r="B1087" s="118" t="s">
        <v>907</v>
      </c>
      <c r="C1087" s="119">
        <v>0</v>
      </c>
      <c r="D1087" s="119">
        <v>0</v>
      </c>
      <c r="E1087" s="119">
        <v>0</v>
      </c>
      <c r="F1087" s="120" t="str">
        <f t="shared" si="32"/>
        <v/>
      </c>
      <c r="G1087" s="121">
        <f t="shared" si="33"/>
        <v>0</v>
      </c>
    </row>
    <row r="1088" spans="1:7" ht="20.25" hidden="1" customHeight="1" x14ac:dyDescent="0.15">
      <c r="A1088" s="117">
        <v>2150799</v>
      </c>
      <c r="B1088" s="118" t="s">
        <v>908</v>
      </c>
      <c r="C1088" s="119">
        <v>0</v>
      </c>
      <c r="D1088" s="119">
        <v>0</v>
      </c>
      <c r="E1088" s="119">
        <v>0</v>
      </c>
      <c r="F1088" s="120" t="str">
        <f t="shared" si="32"/>
        <v/>
      </c>
      <c r="G1088" s="121">
        <f t="shared" si="33"/>
        <v>0</v>
      </c>
    </row>
    <row r="1089" spans="1:7" ht="20.25" customHeight="1" x14ac:dyDescent="0.15">
      <c r="A1089" s="114">
        <v>21508</v>
      </c>
      <c r="B1089" s="114" t="s">
        <v>909</v>
      </c>
      <c r="C1089" s="116">
        <f>SUM(C1090:C1095)</f>
        <v>18</v>
      </c>
      <c r="D1089" s="116">
        <f>SUM(D1090:D1095)</f>
        <v>18</v>
      </c>
      <c r="E1089" s="116">
        <f>SUM(E1090:E1095)</f>
        <v>0</v>
      </c>
      <c r="F1089" s="112">
        <f t="shared" si="32"/>
        <v>0</v>
      </c>
      <c r="G1089" s="113">
        <f t="shared" si="33"/>
        <v>-9</v>
      </c>
    </row>
    <row r="1090" spans="1:7" ht="20.25" hidden="1" customHeight="1" x14ac:dyDescent="0.15">
      <c r="A1090" s="117">
        <v>2150801</v>
      </c>
      <c r="B1090" s="118" t="s">
        <v>86</v>
      </c>
      <c r="C1090" s="119">
        <v>0</v>
      </c>
      <c r="D1090" s="119">
        <v>0</v>
      </c>
      <c r="E1090" s="119">
        <v>0</v>
      </c>
      <c r="F1090" s="112" t="str">
        <f t="shared" si="32"/>
        <v/>
      </c>
      <c r="G1090" s="113">
        <f t="shared" si="33"/>
        <v>0</v>
      </c>
    </row>
    <row r="1091" spans="1:7" ht="20.25" hidden="1" customHeight="1" x14ac:dyDescent="0.15">
      <c r="A1091" s="117">
        <v>2150802</v>
      </c>
      <c r="B1091" s="118" t="s">
        <v>87</v>
      </c>
      <c r="C1091" s="119">
        <v>0</v>
      </c>
      <c r="D1091" s="119">
        <v>0</v>
      </c>
      <c r="E1091" s="119">
        <v>0</v>
      </c>
      <c r="F1091" s="112" t="str">
        <f t="shared" si="32"/>
        <v/>
      </c>
      <c r="G1091" s="113">
        <f t="shared" si="33"/>
        <v>0</v>
      </c>
    </row>
    <row r="1092" spans="1:7" ht="20.25" hidden="1" customHeight="1" x14ac:dyDescent="0.15">
      <c r="A1092" s="117">
        <v>2150803</v>
      </c>
      <c r="B1092" s="118" t="s">
        <v>88</v>
      </c>
      <c r="C1092" s="119">
        <v>0</v>
      </c>
      <c r="D1092" s="119">
        <v>0</v>
      </c>
      <c r="E1092" s="119">
        <v>0</v>
      </c>
      <c r="F1092" s="112" t="str">
        <f t="shared" si="32"/>
        <v/>
      </c>
      <c r="G1092" s="113">
        <f t="shared" si="33"/>
        <v>0</v>
      </c>
    </row>
    <row r="1093" spans="1:7" ht="20.25" hidden="1" customHeight="1" x14ac:dyDescent="0.15">
      <c r="A1093" s="117">
        <v>2150804</v>
      </c>
      <c r="B1093" s="118" t="s">
        <v>910</v>
      </c>
      <c r="C1093" s="119">
        <v>0</v>
      </c>
      <c r="D1093" s="119">
        <v>0</v>
      </c>
      <c r="E1093" s="119">
        <v>0</v>
      </c>
      <c r="F1093" s="112" t="str">
        <f t="shared" si="32"/>
        <v/>
      </c>
      <c r="G1093" s="113">
        <f t="shared" si="33"/>
        <v>0</v>
      </c>
    </row>
    <row r="1094" spans="1:7" ht="20.25" customHeight="1" x14ac:dyDescent="0.15">
      <c r="A1094" s="117">
        <v>2150805</v>
      </c>
      <c r="B1094" s="118" t="s">
        <v>911</v>
      </c>
      <c r="C1094" s="119">
        <v>18</v>
      </c>
      <c r="D1094" s="119">
        <v>18</v>
      </c>
      <c r="E1094" s="119">
        <v>0</v>
      </c>
      <c r="F1094" s="120">
        <f t="shared" si="32"/>
        <v>0</v>
      </c>
      <c r="G1094" s="121">
        <f t="shared" si="33"/>
        <v>-9</v>
      </c>
    </row>
    <row r="1095" spans="1:7" ht="36.75" hidden="1" customHeight="1" x14ac:dyDescent="0.15">
      <c r="A1095" s="117">
        <v>2150899</v>
      </c>
      <c r="B1095" s="118" t="s">
        <v>912</v>
      </c>
      <c r="C1095" s="119">
        <v>0</v>
      </c>
      <c r="D1095" s="119">
        <v>0</v>
      </c>
      <c r="E1095" s="119">
        <v>0</v>
      </c>
      <c r="F1095" s="120" t="str">
        <f t="shared" si="32"/>
        <v/>
      </c>
      <c r="G1095" s="121">
        <f t="shared" si="33"/>
        <v>0</v>
      </c>
    </row>
    <row r="1096" spans="1:7" ht="20.25" hidden="1" customHeight="1" x14ac:dyDescent="0.15">
      <c r="A1096" s="114">
        <v>21599</v>
      </c>
      <c r="B1096" s="114" t="s">
        <v>913</v>
      </c>
      <c r="C1096" s="116">
        <f>SUM(C1097:C1101)</f>
        <v>0</v>
      </c>
      <c r="D1096" s="116">
        <f>SUM(D1097:D1101)</f>
        <v>0</v>
      </c>
      <c r="E1096" s="116">
        <f>SUM(E1097:E1101)</f>
        <v>0</v>
      </c>
      <c r="F1096" s="112" t="str">
        <f t="shared" si="32"/>
        <v/>
      </c>
      <c r="G1096" s="113">
        <f t="shared" si="33"/>
        <v>0</v>
      </c>
    </row>
    <row r="1097" spans="1:7" ht="20.25" hidden="1" customHeight="1" x14ac:dyDescent="0.15">
      <c r="A1097" s="117">
        <v>2159901</v>
      </c>
      <c r="B1097" s="118" t="s">
        <v>914</v>
      </c>
      <c r="C1097" s="119">
        <v>0</v>
      </c>
      <c r="D1097" s="119">
        <v>0</v>
      </c>
      <c r="E1097" s="119">
        <v>0</v>
      </c>
      <c r="F1097" s="112" t="str">
        <f t="shared" ref="F1097:F1160" si="34">IFERROR(E1097/C1097*100,"")</f>
        <v/>
      </c>
      <c r="G1097" s="113">
        <f t="shared" ref="G1097:G1160" si="35">E1097-C1097/2</f>
        <v>0</v>
      </c>
    </row>
    <row r="1098" spans="1:7" ht="20.25" hidden="1" customHeight="1" x14ac:dyDescent="0.15">
      <c r="A1098" s="117">
        <v>2159904</v>
      </c>
      <c r="B1098" s="118" t="s">
        <v>915</v>
      </c>
      <c r="C1098" s="119">
        <v>0</v>
      </c>
      <c r="D1098" s="119">
        <v>0</v>
      </c>
      <c r="E1098" s="119">
        <v>0</v>
      </c>
      <c r="F1098" s="112" t="str">
        <f t="shared" si="34"/>
        <v/>
      </c>
      <c r="G1098" s="113">
        <f t="shared" si="35"/>
        <v>0</v>
      </c>
    </row>
    <row r="1099" spans="1:7" ht="20.25" hidden="1" customHeight="1" x14ac:dyDescent="0.15">
      <c r="A1099" s="117">
        <v>2159905</v>
      </c>
      <c r="B1099" s="118" t="s">
        <v>916</v>
      </c>
      <c r="C1099" s="119">
        <v>0</v>
      </c>
      <c r="D1099" s="119">
        <v>0</v>
      </c>
      <c r="E1099" s="119">
        <v>0</v>
      </c>
      <c r="F1099" s="112" t="str">
        <f t="shared" si="34"/>
        <v/>
      </c>
      <c r="G1099" s="113">
        <f t="shared" si="35"/>
        <v>0</v>
      </c>
    </row>
    <row r="1100" spans="1:7" ht="34.5" hidden="1" customHeight="1" x14ac:dyDescent="0.15">
      <c r="A1100" s="117">
        <v>2159906</v>
      </c>
      <c r="B1100" s="118" t="s">
        <v>917</v>
      </c>
      <c r="C1100" s="119">
        <v>0</v>
      </c>
      <c r="D1100" s="119">
        <v>0</v>
      </c>
      <c r="E1100" s="119">
        <v>0</v>
      </c>
      <c r="F1100" s="112" t="str">
        <f t="shared" si="34"/>
        <v/>
      </c>
      <c r="G1100" s="113">
        <f t="shared" si="35"/>
        <v>0</v>
      </c>
    </row>
    <row r="1101" spans="1:7" ht="20.25" hidden="1" customHeight="1" x14ac:dyDescent="0.15">
      <c r="A1101" s="117">
        <v>2159999</v>
      </c>
      <c r="B1101" s="118" t="s">
        <v>918</v>
      </c>
      <c r="C1101" s="119">
        <v>0</v>
      </c>
      <c r="D1101" s="119">
        <v>0</v>
      </c>
      <c r="E1101" s="119">
        <v>0</v>
      </c>
      <c r="F1101" s="112" t="str">
        <f t="shared" si="34"/>
        <v/>
      </c>
      <c r="G1101" s="113">
        <f t="shared" si="35"/>
        <v>0</v>
      </c>
    </row>
    <row r="1102" spans="1:7" ht="20.25" customHeight="1" x14ac:dyDescent="0.15">
      <c r="A1102" s="114">
        <v>216</v>
      </c>
      <c r="B1102" s="114" t="s">
        <v>919</v>
      </c>
      <c r="C1102" s="116">
        <f>C1103+C1113+C1119</f>
        <v>25</v>
      </c>
      <c r="D1102" s="116">
        <f>D1103+D1113+D1119</f>
        <v>25</v>
      </c>
      <c r="E1102" s="116">
        <f>E1103+E1113+E1119</f>
        <v>4.3499999999999996</v>
      </c>
      <c r="F1102" s="112">
        <f t="shared" si="34"/>
        <v>17.399999999999999</v>
      </c>
      <c r="G1102" s="113">
        <f t="shared" si="35"/>
        <v>-8.15</v>
      </c>
    </row>
    <row r="1103" spans="1:7" ht="20.25" hidden="1" customHeight="1" x14ac:dyDescent="0.15">
      <c r="A1103" s="114">
        <v>21602</v>
      </c>
      <c r="B1103" s="114" t="s">
        <v>920</v>
      </c>
      <c r="C1103" s="116">
        <f>SUM(C1104:C1112)</f>
        <v>0</v>
      </c>
      <c r="D1103" s="116">
        <f>SUM(D1104:D1112)</f>
        <v>0</v>
      </c>
      <c r="E1103" s="116">
        <f>SUM(E1104:E1112)</f>
        <v>0</v>
      </c>
      <c r="F1103" s="112" t="str">
        <f t="shared" si="34"/>
        <v/>
      </c>
      <c r="G1103" s="113">
        <f t="shared" si="35"/>
        <v>0</v>
      </c>
    </row>
    <row r="1104" spans="1:7" ht="20.25" hidden="1" customHeight="1" x14ac:dyDescent="0.15">
      <c r="A1104" s="117">
        <v>2160201</v>
      </c>
      <c r="B1104" s="118" t="s">
        <v>86</v>
      </c>
      <c r="C1104" s="119">
        <v>0</v>
      </c>
      <c r="D1104" s="119">
        <v>0</v>
      </c>
      <c r="E1104" s="119">
        <v>0</v>
      </c>
      <c r="F1104" s="120" t="str">
        <f t="shared" si="34"/>
        <v/>
      </c>
      <c r="G1104" s="121">
        <f t="shared" si="35"/>
        <v>0</v>
      </c>
    </row>
    <row r="1105" spans="1:7" ht="20.25" hidden="1" customHeight="1" x14ac:dyDescent="0.15">
      <c r="A1105" s="117">
        <v>2160202</v>
      </c>
      <c r="B1105" s="118" t="s">
        <v>87</v>
      </c>
      <c r="C1105" s="119">
        <v>0</v>
      </c>
      <c r="D1105" s="119">
        <v>0</v>
      </c>
      <c r="E1105" s="119">
        <v>0</v>
      </c>
      <c r="F1105" s="120" t="str">
        <f t="shared" si="34"/>
        <v/>
      </c>
      <c r="G1105" s="121">
        <f t="shared" si="35"/>
        <v>0</v>
      </c>
    </row>
    <row r="1106" spans="1:7" ht="20.25" hidden="1" customHeight="1" x14ac:dyDescent="0.15">
      <c r="A1106" s="117">
        <v>2160203</v>
      </c>
      <c r="B1106" s="118" t="s">
        <v>88</v>
      </c>
      <c r="C1106" s="119">
        <v>0</v>
      </c>
      <c r="D1106" s="119">
        <v>0</v>
      </c>
      <c r="E1106" s="119">
        <v>0</v>
      </c>
      <c r="F1106" s="120" t="str">
        <f t="shared" si="34"/>
        <v/>
      </c>
      <c r="G1106" s="121">
        <f t="shared" si="35"/>
        <v>0</v>
      </c>
    </row>
    <row r="1107" spans="1:7" ht="20.25" hidden="1" customHeight="1" x14ac:dyDescent="0.15">
      <c r="A1107" s="117">
        <v>2160216</v>
      </c>
      <c r="B1107" s="118" t="s">
        <v>921</v>
      </c>
      <c r="C1107" s="119">
        <v>0</v>
      </c>
      <c r="D1107" s="119">
        <v>0</v>
      </c>
      <c r="E1107" s="119">
        <v>0</v>
      </c>
      <c r="F1107" s="120" t="str">
        <f t="shared" si="34"/>
        <v/>
      </c>
      <c r="G1107" s="121">
        <f t="shared" si="35"/>
        <v>0</v>
      </c>
    </row>
    <row r="1108" spans="1:7" ht="20.25" hidden="1" customHeight="1" x14ac:dyDescent="0.15">
      <c r="A1108" s="117">
        <v>2160217</v>
      </c>
      <c r="B1108" s="118" t="s">
        <v>922</v>
      </c>
      <c r="C1108" s="119">
        <v>0</v>
      </c>
      <c r="D1108" s="119">
        <v>0</v>
      </c>
      <c r="E1108" s="119">
        <v>0</v>
      </c>
      <c r="F1108" s="120" t="str">
        <f t="shared" si="34"/>
        <v/>
      </c>
      <c r="G1108" s="121">
        <f t="shared" si="35"/>
        <v>0</v>
      </c>
    </row>
    <row r="1109" spans="1:7" ht="20.25" hidden="1" customHeight="1" x14ac:dyDescent="0.15">
      <c r="A1109" s="117">
        <v>2160218</v>
      </c>
      <c r="B1109" s="118" t="s">
        <v>923</v>
      </c>
      <c r="C1109" s="119">
        <v>0</v>
      </c>
      <c r="D1109" s="119">
        <v>0</v>
      </c>
      <c r="E1109" s="119">
        <v>0</v>
      </c>
      <c r="F1109" s="120" t="str">
        <f t="shared" si="34"/>
        <v/>
      </c>
      <c r="G1109" s="121">
        <f t="shared" si="35"/>
        <v>0</v>
      </c>
    </row>
    <row r="1110" spans="1:7" ht="20.25" hidden="1" customHeight="1" x14ac:dyDescent="0.15">
      <c r="A1110" s="117">
        <v>2160219</v>
      </c>
      <c r="B1110" s="118" t="s">
        <v>924</v>
      </c>
      <c r="C1110" s="119">
        <v>0</v>
      </c>
      <c r="D1110" s="119">
        <v>0</v>
      </c>
      <c r="E1110" s="119">
        <v>0</v>
      </c>
      <c r="F1110" s="120" t="str">
        <f t="shared" si="34"/>
        <v/>
      </c>
      <c r="G1110" s="121">
        <f t="shared" si="35"/>
        <v>0</v>
      </c>
    </row>
    <row r="1111" spans="1:7" ht="20.25" hidden="1" customHeight="1" x14ac:dyDescent="0.15">
      <c r="A1111" s="117">
        <v>2160250</v>
      </c>
      <c r="B1111" s="118" t="s">
        <v>95</v>
      </c>
      <c r="C1111" s="119">
        <v>0</v>
      </c>
      <c r="D1111" s="119">
        <v>0</v>
      </c>
      <c r="E1111" s="119">
        <v>0</v>
      </c>
      <c r="F1111" s="120" t="str">
        <f t="shared" si="34"/>
        <v/>
      </c>
      <c r="G1111" s="121">
        <f t="shared" si="35"/>
        <v>0</v>
      </c>
    </row>
    <row r="1112" spans="1:7" ht="20.25" hidden="1" customHeight="1" x14ac:dyDescent="0.15">
      <c r="A1112" s="117">
        <v>2160299</v>
      </c>
      <c r="B1112" s="118" t="s">
        <v>925</v>
      </c>
      <c r="C1112" s="119">
        <v>0</v>
      </c>
      <c r="D1112" s="119">
        <v>0</v>
      </c>
      <c r="E1112" s="119">
        <v>0</v>
      </c>
      <c r="F1112" s="120" t="str">
        <f t="shared" si="34"/>
        <v/>
      </c>
      <c r="G1112" s="121">
        <f t="shared" si="35"/>
        <v>0</v>
      </c>
    </row>
    <row r="1113" spans="1:7" ht="20.25" hidden="1" customHeight="1" x14ac:dyDescent="0.15">
      <c r="A1113" s="114">
        <v>21606</v>
      </c>
      <c r="B1113" s="114" t="s">
        <v>926</v>
      </c>
      <c r="C1113" s="116">
        <f>SUM(C1114:C1118)</f>
        <v>0</v>
      </c>
      <c r="D1113" s="116">
        <f>SUM(D1114:D1118)</f>
        <v>0</v>
      </c>
      <c r="E1113" s="116">
        <f>SUM(E1114:E1118)</f>
        <v>0</v>
      </c>
      <c r="F1113" s="112" t="str">
        <f t="shared" si="34"/>
        <v/>
      </c>
      <c r="G1113" s="113">
        <f t="shared" si="35"/>
        <v>0</v>
      </c>
    </row>
    <row r="1114" spans="1:7" ht="20.25" hidden="1" customHeight="1" x14ac:dyDescent="0.15">
      <c r="A1114" s="117">
        <v>2160601</v>
      </c>
      <c r="B1114" s="118" t="s">
        <v>86</v>
      </c>
      <c r="C1114" s="119">
        <v>0</v>
      </c>
      <c r="D1114" s="119">
        <v>0</v>
      </c>
      <c r="E1114" s="119">
        <v>0</v>
      </c>
      <c r="F1114" s="112" t="str">
        <f t="shared" si="34"/>
        <v/>
      </c>
      <c r="G1114" s="113">
        <f t="shared" si="35"/>
        <v>0</v>
      </c>
    </row>
    <row r="1115" spans="1:7" ht="20.25" hidden="1" customHeight="1" x14ac:dyDescent="0.15">
      <c r="A1115" s="117">
        <v>2160602</v>
      </c>
      <c r="B1115" s="118" t="s">
        <v>87</v>
      </c>
      <c r="C1115" s="119">
        <v>0</v>
      </c>
      <c r="D1115" s="119">
        <v>0</v>
      </c>
      <c r="E1115" s="119">
        <v>0</v>
      </c>
      <c r="F1115" s="112" t="str">
        <f t="shared" si="34"/>
        <v/>
      </c>
      <c r="G1115" s="113">
        <f t="shared" si="35"/>
        <v>0</v>
      </c>
    </row>
    <row r="1116" spans="1:7" ht="20.25" hidden="1" customHeight="1" x14ac:dyDescent="0.15">
      <c r="A1116" s="117">
        <v>2160603</v>
      </c>
      <c r="B1116" s="118" t="s">
        <v>88</v>
      </c>
      <c r="C1116" s="119">
        <v>0</v>
      </c>
      <c r="D1116" s="119">
        <v>0</v>
      </c>
      <c r="E1116" s="119">
        <v>0</v>
      </c>
      <c r="F1116" s="112" t="str">
        <f t="shared" si="34"/>
        <v/>
      </c>
      <c r="G1116" s="113">
        <f t="shared" si="35"/>
        <v>0</v>
      </c>
    </row>
    <row r="1117" spans="1:7" ht="20.25" hidden="1" customHeight="1" x14ac:dyDescent="0.15">
      <c r="A1117" s="117">
        <v>2160607</v>
      </c>
      <c r="B1117" s="118" t="s">
        <v>927</v>
      </c>
      <c r="C1117" s="119">
        <v>0</v>
      </c>
      <c r="D1117" s="119">
        <v>0</v>
      </c>
      <c r="E1117" s="119">
        <v>0</v>
      </c>
      <c r="F1117" s="112" t="str">
        <f t="shared" si="34"/>
        <v/>
      </c>
      <c r="G1117" s="113">
        <f t="shared" si="35"/>
        <v>0</v>
      </c>
    </row>
    <row r="1118" spans="1:7" ht="20.25" hidden="1" customHeight="1" x14ac:dyDescent="0.15">
      <c r="A1118" s="117">
        <v>2160699</v>
      </c>
      <c r="B1118" s="118" t="s">
        <v>928</v>
      </c>
      <c r="C1118" s="119">
        <v>0</v>
      </c>
      <c r="D1118" s="119">
        <v>0</v>
      </c>
      <c r="E1118" s="119">
        <v>0</v>
      </c>
      <c r="F1118" s="120" t="str">
        <f t="shared" si="34"/>
        <v/>
      </c>
      <c r="G1118" s="121">
        <f t="shared" si="35"/>
        <v>0</v>
      </c>
    </row>
    <row r="1119" spans="1:7" ht="20.25" customHeight="1" x14ac:dyDescent="0.15">
      <c r="A1119" s="114">
        <v>21699</v>
      </c>
      <c r="B1119" s="114" t="s">
        <v>929</v>
      </c>
      <c r="C1119" s="116">
        <f>SUM(C1120:C1121)</f>
        <v>25</v>
      </c>
      <c r="D1119" s="116">
        <f>SUM(D1120:D1121)</f>
        <v>25</v>
      </c>
      <c r="E1119" s="116">
        <f>SUM(E1120:E1121)</f>
        <v>4.3499999999999996</v>
      </c>
      <c r="F1119" s="112">
        <f t="shared" si="34"/>
        <v>17.399999999999999</v>
      </c>
      <c r="G1119" s="113">
        <f t="shared" si="35"/>
        <v>-8.15</v>
      </c>
    </row>
    <row r="1120" spans="1:7" ht="20.25" hidden="1" customHeight="1" x14ac:dyDescent="0.15">
      <c r="A1120" s="117">
        <v>2169901</v>
      </c>
      <c r="B1120" s="118" t="s">
        <v>930</v>
      </c>
      <c r="C1120" s="119">
        <v>0</v>
      </c>
      <c r="D1120" s="119">
        <v>0</v>
      </c>
      <c r="E1120" s="119">
        <v>0</v>
      </c>
      <c r="F1120" s="112" t="str">
        <f t="shared" si="34"/>
        <v/>
      </c>
      <c r="G1120" s="113">
        <f t="shared" si="35"/>
        <v>0</v>
      </c>
    </row>
    <row r="1121" spans="1:7" ht="20.25" customHeight="1" x14ac:dyDescent="0.15">
      <c r="A1121" s="117">
        <v>2169999</v>
      </c>
      <c r="B1121" s="118" t="s">
        <v>931</v>
      </c>
      <c r="C1121" s="119">
        <v>25</v>
      </c>
      <c r="D1121" s="119">
        <v>25</v>
      </c>
      <c r="E1121" s="119">
        <v>4.3499999999999996</v>
      </c>
      <c r="F1121" s="120">
        <f t="shared" si="34"/>
        <v>17.399999999999999</v>
      </c>
      <c r="G1121" s="121">
        <f t="shared" si="35"/>
        <v>-8.15</v>
      </c>
    </row>
    <row r="1122" spans="1:7" ht="20.25" hidden="1" customHeight="1" x14ac:dyDescent="0.15">
      <c r="A1122" s="114">
        <v>217</v>
      </c>
      <c r="B1122" s="114" t="s">
        <v>932</v>
      </c>
      <c r="C1122" s="116">
        <f>C1123+C1130+C1140+C1146+C1149</f>
        <v>0</v>
      </c>
      <c r="D1122" s="116">
        <f>D1123+D1130+D1140+D1146+D1149</f>
        <v>0</v>
      </c>
      <c r="E1122" s="116">
        <f>E1123+E1130+E1140+E1146+E1149</f>
        <v>0</v>
      </c>
      <c r="F1122" s="112" t="str">
        <f t="shared" si="34"/>
        <v/>
      </c>
      <c r="G1122" s="113">
        <f t="shared" si="35"/>
        <v>0</v>
      </c>
    </row>
    <row r="1123" spans="1:7" ht="20.25" hidden="1" customHeight="1" x14ac:dyDescent="0.15">
      <c r="A1123" s="117">
        <v>21701</v>
      </c>
      <c r="B1123" s="114" t="s">
        <v>933</v>
      </c>
      <c r="C1123" s="116">
        <f>SUM(C1124:C1129)</f>
        <v>0</v>
      </c>
      <c r="D1123" s="116">
        <f>SUM(D1124:D1129)</f>
        <v>0</v>
      </c>
      <c r="E1123" s="116">
        <f>SUM(E1124:E1129)</f>
        <v>0</v>
      </c>
      <c r="F1123" s="112" t="str">
        <f t="shared" si="34"/>
        <v/>
      </c>
      <c r="G1123" s="113">
        <f t="shared" si="35"/>
        <v>0</v>
      </c>
    </row>
    <row r="1124" spans="1:7" ht="20.25" hidden="1" customHeight="1" x14ac:dyDescent="0.15">
      <c r="A1124" s="117">
        <v>2170101</v>
      </c>
      <c r="B1124" s="118" t="s">
        <v>86</v>
      </c>
      <c r="C1124" s="119">
        <v>0</v>
      </c>
      <c r="D1124" s="119">
        <v>0</v>
      </c>
      <c r="E1124" s="119">
        <v>0</v>
      </c>
      <c r="F1124" s="112" t="str">
        <f t="shared" si="34"/>
        <v/>
      </c>
      <c r="G1124" s="113">
        <f t="shared" si="35"/>
        <v>0</v>
      </c>
    </row>
    <row r="1125" spans="1:7" ht="20.25" hidden="1" customHeight="1" x14ac:dyDescent="0.15">
      <c r="A1125" s="117">
        <v>2170102</v>
      </c>
      <c r="B1125" s="118" t="s">
        <v>87</v>
      </c>
      <c r="C1125" s="119">
        <v>0</v>
      </c>
      <c r="D1125" s="119">
        <v>0</v>
      </c>
      <c r="E1125" s="119">
        <v>0</v>
      </c>
      <c r="F1125" s="112" t="str">
        <f t="shared" si="34"/>
        <v/>
      </c>
      <c r="G1125" s="113">
        <f t="shared" si="35"/>
        <v>0</v>
      </c>
    </row>
    <row r="1126" spans="1:7" ht="20.25" hidden="1" customHeight="1" x14ac:dyDescent="0.15">
      <c r="A1126" s="117">
        <v>2170103</v>
      </c>
      <c r="B1126" s="118" t="s">
        <v>88</v>
      </c>
      <c r="C1126" s="119">
        <v>0</v>
      </c>
      <c r="D1126" s="119">
        <v>0</v>
      </c>
      <c r="E1126" s="119">
        <v>0</v>
      </c>
      <c r="F1126" s="112" t="str">
        <f t="shared" si="34"/>
        <v/>
      </c>
      <c r="G1126" s="113">
        <f t="shared" si="35"/>
        <v>0</v>
      </c>
    </row>
    <row r="1127" spans="1:7" ht="20.25" hidden="1" customHeight="1" x14ac:dyDescent="0.15">
      <c r="A1127" s="117">
        <v>2170104</v>
      </c>
      <c r="B1127" s="118" t="s">
        <v>934</v>
      </c>
      <c r="C1127" s="119">
        <v>0</v>
      </c>
      <c r="D1127" s="119">
        <v>0</v>
      </c>
      <c r="E1127" s="119">
        <v>0</v>
      </c>
      <c r="F1127" s="112" t="str">
        <f t="shared" si="34"/>
        <v/>
      </c>
      <c r="G1127" s="113">
        <f t="shared" si="35"/>
        <v>0</v>
      </c>
    </row>
    <row r="1128" spans="1:7" ht="20.25" hidden="1" customHeight="1" x14ac:dyDescent="0.15">
      <c r="A1128" s="117">
        <v>2170150</v>
      </c>
      <c r="B1128" s="118" t="s">
        <v>95</v>
      </c>
      <c r="C1128" s="119">
        <v>0</v>
      </c>
      <c r="D1128" s="119">
        <v>0</v>
      </c>
      <c r="E1128" s="119">
        <v>0</v>
      </c>
      <c r="F1128" s="112" t="str">
        <f t="shared" si="34"/>
        <v/>
      </c>
      <c r="G1128" s="113">
        <f t="shared" si="35"/>
        <v>0</v>
      </c>
    </row>
    <row r="1129" spans="1:7" ht="20.25" hidden="1" customHeight="1" x14ac:dyDescent="0.15">
      <c r="A1129" s="117">
        <v>2170199</v>
      </c>
      <c r="B1129" s="118" t="s">
        <v>935</v>
      </c>
      <c r="C1129" s="119">
        <v>0</v>
      </c>
      <c r="D1129" s="119">
        <v>0</v>
      </c>
      <c r="E1129" s="119">
        <v>0</v>
      </c>
      <c r="F1129" s="112" t="str">
        <f t="shared" si="34"/>
        <v/>
      </c>
      <c r="G1129" s="113">
        <f t="shared" si="35"/>
        <v>0</v>
      </c>
    </row>
    <row r="1130" spans="1:7" ht="20.25" hidden="1" customHeight="1" x14ac:dyDescent="0.15">
      <c r="A1130" s="117">
        <v>21702</v>
      </c>
      <c r="B1130" s="114" t="s">
        <v>936</v>
      </c>
      <c r="C1130" s="116">
        <f>SUM(C1131:C1139)</f>
        <v>0</v>
      </c>
      <c r="D1130" s="116">
        <f>SUM(D1131:D1139)</f>
        <v>0</v>
      </c>
      <c r="E1130" s="116">
        <f>SUM(E1131:E1139)</f>
        <v>0</v>
      </c>
      <c r="F1130" s="112" t="str">
        <f t="shared" si="34"/>
        <v/>
      </c>
      <c r="G1130" s="113">
        <f t="shared" si="35"/>
        <v>0</v>
      </c>
    </row>
    <row r="1131" spans="1:7" ht="20.25" hidden="1" customHeight="1" x14ac:dyDescent="0.15">
      <c r="A1131" s="117">
        <v>2170201</v>
      </c>
      <c r="B1131" s="118" t="s">
        <v>937</v>
      </c>
      <c r="C1131" s="119">
        <v>0</v>
      </c>
      <c r="D1131" s="119">
        <v>0</v>
      </c>
      <c r="E1131" s="119">
        <v>0</v>
      </c>
      <c r="F1131" s="112" t="str">
        <f t="shared" si="34"/>
        <v/>
      </c>
      <c r="G1131" s="113">
        <f t="shared" si="35"/>
        <v>0</v>
      </c>
    </row>
    <row r="1132" spans="1:7" ht="20.25" hidden="1" customHeight="1" x14ac:dyDescent="0.15">
      <c r="A1132" s="117">
        <v>2170202</v>
      </c>
      <c r="B1132" s="118" t="s">
        <v>938</v>
      </c>
      <c r="C1132" s="119">
        <v>0</v>
      </c>
      <c r="D1132" s="119">
        <v>0</v>
      </c>
      <c r="E1132" s="119">
        <v>0</v>
      </c>
      <c r="F1132" s="112" t="str">
        <f t="shared" si="34"/>
        <v/>
      </c>
      <c r="G1132" s="113">
        <f t="shared" si="35"/>
        <v>0</v>
      </c>
    </row>
    <row r="1133" spans="1:7" ht="20.25" hidden="1" customHeight="1" x14ac:dyDescent="0.15">
      <c r="A1133" s="117">
        <v>2170203</v>
      </c>
      <c r="B1133" s="118" t="s">
        <v>939</v>
      </c>
      <c r="C1133" s="119">
        <v>0</v>
      </c>
      <c r="D1133" s="119">
        <v>0</v>
      </c>
      <c r="E1133" s="119">
        <v>0</v>
      </c>
      <c r="F1133" s="112" t="str">
        <f t="shared" si="34"/>
        <v/>
      </c>
      <c r="G1133" s="113">
        <f t="shared" si="35"/>
        <v>0</v>
      </c>
    </row>
    <row r="1134" spans="1:7" ht="20.25" hidden="1" customHeight="1" x14ac:dyDescent="0.15">
      <c r="A1134" s="117">
        <v>2170204</v>
      </c>
      <c r="B1134" s="118" t="s">
        <v>940</v>
      </c>
      <c r="C1134" s="119">
        <v>0</v>
      </c>
      <c r="D1134" s="119">
        <v>0</v>
      </c>
      <c r="E1134" s="119">
        <v>0</v>
      </c>
      <c r="F1134" s="112" t="str">
        <f t="shared" si="34"/>
        <v/>
      </c>
      <c r="G1134" s="113">
        <f t="shared" si="35"/>
        <v>0</v>
      </c>
    </row>
    <row r="1135" spans="1:7" ht="20.25" hidden="1" customHeight="1" x14ac:dyDescent="0.15">
      <c r="A1135" s="117">
        <v>2170205</v>
      </c>
      <c r="B1135" s="118" t="s">
        <v>941</v>
      </c>
      <c r="C1135" s="119">
        <v>0</v>
      </c>
      <c r="D1135" s="119">
        <v>0</v>
      </c>
      <c r="E1135" s="119">
        <v>0</v>
      </c>
      <c r="F1135" s="112" t="str">
        <f t="shared" si="34"/>
        <v/>
      </c>
      <c r="G1135" s="113">
        <f t="shared" si="35"/>
        <v>0</v>
      </c>
    </row>
    <row r="1136" spans="1:7" ht="20.25" hidden="1" customHeight="1" x14ac:dyDescent="0.15">
      <c r="A1136" s="117">
        <v>2170206</v>
      </c>
      <c r="B1136" s="118" t="s">
        <v>942</v>
      </c>
      <c r="C1136" s="119">
        <v>0</v>
      </c>
      <c r="D1136" s="119">
        <v>0</v>
      </c>
      <c r="E1136" s="119">
        <v>0</v>
      </c>
      <c r="F1136" s="112" t="str">
        <f t="shared" si="34"/>
        <v/>
      </c>
      <c r="G1136" s="113">
        <f t="shared" si="35"/>
        <v>0</v>
      </c>
    </row>
    <row r="1137" spans="1:7" ht="20.25" hidden="1" customHeight="1" x14ac:dyDescent="0.15">
      <c r="A1137" s="117">
        <v>2170207</v>
      </c>
      <c r="B1137" s="118" t="s">
        <v>943</v>
      </c>
      <c r="C1137" s="119">
        <v>0</v>
      </c>
      <c r="D1137" s="119">
        <v>0</v>
      </c>
      <c r="E1137" s="119">
        <v>0</v>
      </c>
      <c r="F1137" s="112" t="str">
        <f t="shared" si="34"/>
        <v/>
      </c>
      <c r="G1137" s="113">
        <f t="shared" si="35"/>
        <v>0</v>
      </c>
    </row>
    <row r="1138" spans="1:7" ht="20.25" hidden="1" customHeight="1" x14ac:dyDescent="0.15">
      <c r="A1138" s="117">
        <v>2170208</v>
      </c>
      <c r="B1138" s="118" t="s">
        <v>944</v>
      </c>
      <c r="C1138" s="119">
        <v>0</v>
      </c>
      <c r="D1138" s="119">
        <v>0</v>
      </c>
      <c r="E1138" s="119">
        <v>0</v>
      </c>
      <c r="F1138" s="112" t="str">
        <f t="shared" si="34"/>
        <v/>
      </c>
      <c r="G1138" s="113">
        <f t="shared" si="35"/>
        <v>0</v>
      </c>
    </row>
    <row r="1139" spans="1:7" ht="20.25" hidden="1" customHeight="1" x14ac:dyDescent="0.15">
      <c r="A1139" s="117">
        <v>2170299</v>
      </c>
      <c r="B1139" s="118" t="s">
        <v>945</v>
      </c>
      <c r="C1139" s="119">
        <v>0</v>
      </c>
      <c r="D1139" s="119">
        <v>0</v>
      </c>
      <c r="E1139" s="119">
        <v>0</v>
      </c>
      <c r="F1139" s="120" t="str">
        <f t="shared" si="34"/>
        <v/>
      </c>
      <c r="G1139" s="121">
        <f t="shared" si="35"/>
        <v>0</v>
      </c>
    </row>
    <row r="1140" spans="1:7" ht="20.25" hidden="1" customHeight="1" x14ac:dyDescent="0.15">
      <c r="A1140" s="114">
        <v>21703</v>
      </c>
      <c r="B1140" s="114" t="s">
        <v>946</v>
      </c>
      <c r="C1140" s="116">
        <f>SUM(C1141:C1145)</f>
        <v>0</v>
      </c>
      <c r="D1140" s="116">
        <f>SUM(D1141:D1145)</f>
        <v>0</v>
      </c>
      <c r="E1140" s="116">
        <f>SUM(E1141:E1145)</f>
        <v>0</v>
      </c>
      <c r="F1140" s="112" t="str">
        <f t="shared" si="34"/>
        <v/>
      </c>
      <c r="G1140" s="113">
        <f t="shared" si="35"/>
        <v>0</v>
      </c>
    </row>
    <row r="1141" spans="1:7" ht="20.25" hidden="1" customHeight="1" x14ac:dyDescent="0.15">
      <c r="A1141" s="117">
        <v>2170301</v>
      </c>
      <c r="B1141" s="118" t="s">
        <v>947</v>
      </c>
      <c r="C1141" s="119">
        <v>0</v>
      </c>
      <c r="D1141" s="119">
        <v>0</v>
      </c>
      <c r="E1141" s="119">
        <v>0</v>
      </c>
      <c r="F1141" s="112" t="str">
        <f t="shared" si="34"/>
        <v/>
      </c>
      <c r="G1141" s="113">
        <f t="shared" si="35"/>
        <v>0</v>
      </c>
    </row>
    <row r="1142" spans="1:7" ht="20.25" hidden="1" customHeight="1" x14ac:dyDescent="0.15">
      <c r="A1142" s="117">
        <v>2170302</v>
      </c>
      <c r="B1142" s="118" t="s">
        <v>948</v>
      </c>
      <c r="C1142" s="119">
        <v>0</v>
      </c>
      <c r="D1142" s="119">
        <v>0</v>
      </c>
      <c r="E1142" s="119">
        <v>0</v>
      </c>
      <c r="F1142" s="112" t="str">
        <f t="shared" si="34"/>
        <v/>
      </c>
      <c r="G1142" s="113">
        <f t="shared" si="35"/>
        <v>0</v>
      </c>
    </row>
    <row r="1143" spans="1:7" ht="20.25" hidden="1" customHeight="1" x14ac:dyDescent="0.15">
      <c r="A1143" s="117">
        <v>2170303</v>
      </c>
      <c r="B1143" s="118" t="s">
        <v>949</v>
      </c>
      <c r="C1143" s="119">
        <v>0</v>
      </c>
      <c r="D1143" s="119">
        <v>0</v>
      </c>
      <c r="E1143" s="119">
        <v>0</v>
      </c>
      <c r="F1143" s="112" t="str">
        <f t="shared" si="34"/>
        <v/>
      </c>
      <c r="G1143" s="113">
        <f t="shared" si="35"/>
        <v>0</v>
      </c>
    </row>
    <row r="1144" spans="1:7" ht="20.25" hidden="1" customHeight="1" x14ac:dyDescent="0.15">
      <c r="A1144" s="117">
        <v>2170304</v>
      </c>
      <c r="B1144" s="118" t="s">
        <v>950</v>
      </c>
      <c r="C1144" s="119">
        <v>0</v>
      </c>
      <c r="D1144" s="119">
        <v>0</v>
      </c>
      <c r="E1144" s="119">
        <v>0</v>
      </c>
      <c r="F1144" s="112" t="str">
        <f t="shared" si="34"/>
        <v/>
      </c>
      <c r="G1144" s="113">
        <f t="shared" si="35"/>
        <v>0</v>
      </c>
    </row>
    <row r="1145" spans="1:7" ht="20.25" hidden="1" customHeight="1" x14ac:dyDescent="0.15">
      <c r="A1145" s="117">
        <v>2170399</v>
      </c>
      <c r="B1145" s="118" t="s">
        <v>951</v>
      </c>
      <c r="C1145" s="119">
        <v>0</v>
      </c>
      <c r="D1145" s="119">
        <v>0</v>
      </c>
      <c r="E1145" s="119">
        <v>0</v>
      </c>
      <c r="F1145" s="112" t="str">
        <f t="shared" si="34"/>
        <v/>
      </c>
      <c r="G1145" s="113">
        <f t="shared" si="35"/>
        <v>0</v>
      </c>
    </row>
    <row r="1146" spans="1:7" ht="20.25" hidden="1" customHeight="1" x14ac:dyDescent="0.15">
      <c r="A1146" s="114">
        <v>21704</v>
      </c>
      <c r="B1146" s="114" t="s">
        <v>952</v>
      </c>
      <c r="C1146" s="116">
        <f>C1147+C1148</f>
        <v>0</v>
      </c>
      <c r="D1146" s="116">
        <f>D1147+D1148</f>
        <v>0</v>
      </c>
      <c r="E1146" s="116">
        <f>E1147+E1148</f>
        <v>0</v>
      </c>
      <c r="F1146" s="112" t="str">
        <f t="shared" si="34"/>
        <v/>
      </c>
      <c r="G1146" s="113">
        <f t="shared" si="35"/>
        <v>0</v>
      </c>
    </row>
    <row r="1147" spans="1:7" ht="20.25" hidden="1" customHeight="1" x14ac:dyDescent="0.15">
      <c r="A1147" s="117">
        <v>2170401</v>
      </c>
      <c r="B1147" s="118" t="s">
        <v>953</v>
      </c>
      <c r="C1147" s="119">
        <v>0</v>
      </c>
      <c r="D1147" s="119">
        <v>0</v>
      </c>
      <c r="E1147" s="119">
        <v>0</v>
      </c>
      <c r="F1147" s="112" t="str">
        <f t="shared" si="34"/>
        <v/>
      </c>
      <c r="G1147" s="113">
        <f t="shared" si="35"/>
        <v>0</v>
      </c>
    </row>
    <row r="1148" spans="1:7" ht="20.25" hidden="1" customHeight="1" x14ac:dyDescent="0.15">
      <c r="A1148" s="117">
        <v>2170499</v>
      </c>
      <c r="B1148" s="118" t="s">
        <v>954</v>
      </c>
      <c r="C1148" s="119">
        <v>0</v>
      </c>
      <c r="D1148" s="119">
        <v>0</v>
      </c>
      <c r="E1148" s="119">
        <v>0</v>
      </c>
      <c r="F1148" s="112" t="str">
        <f t="shared" si="34"/>
        <v/>
      </c>
      <c r="G1148" s="113">
        <f t="shared" si="35"/>
        <v>0</v>
      </c>
    </row>
    <row r="1149" spans="1:7" ht="20.25" hidden="1" customHeight="1" x14ac:dyDescent="0.15">
      <c r="A1149" s="114">
        <v>21799</v>
      </c>
      <c r="B1149" s="114" t="s">
        <v>955</v>
      </c>
      <c r="C1149" s="116">
        <f>C1151</f>
        <v>0</v>
      </c>
      <c r="D1149" s="116">
        <f>D1151</f>
        <v>0</v>
      </c>
      <c r="E1149" s="116">
        <f>E1151</f>
        <v>0</v>
      </c>
      <c r="F1149" s="112" t="str">
        <f t="shared" si="34"/>
        <v/>
      </c>
      <c r="G1149" s="113">
        <f t="shared" si="35"/>
        <v>0</v>
      </c>
    </row>
    <row r="1150" spans="1:7" ht="20.25" hidden="1" customHeight="1" x14ac:dyDescent="0.15">
      <c r="A1150" s="117">
        <v>2179902</v>
      </c>
      <c r="B1150" s="118" t="s">
        <v>956</v>
      </c>
      <c r="C1150" s="119">
        <v>0</v>
      </c>
      <c r="D1150" s="119">
        <v>0</v>
      </c>
      <c r="E1150" s="119">
        <v>0</v>
      </c>
      <c r="F1150" s="120" t="str">
        <f t="shared" si="34"/>
        <v/>
      </c>
      <c r="G1150" s="121">
        <f t="shared" si="35"/>
        <v>0</v>
      </c>
    </row>
    <row r="1151" spans="1:7" ht="20.25" hidden="1" customHeight="1" x14ac:dyDescent="0.15">
      <c r="A1151" s="117">
        <v>2179999</v>
      </c>
      <c r="B1151" s="118" t="s">
        <v>957</v>
      </c>
      <c r="C1151" s="119">
        <v>0</v>
      </c>
      <c r="D1151" s="119">
        <v>0</v>
      </c>
      <c r="E1151" s="119">
        <v>0</v>
      </c>
      <c r="F1151" s="120" t="str">
        <f t="shared" si="34"/>
        <v/>
      </c>
      <c r="G1151" s="121">
        <f t="shared" si="35"/>
        <v>0</v>
      </c>
    </row>
    <row r="1152" spans="1:7" ht="20.25" hidden="1" customHeight="1" x14ac:dyDescent="0.15">
      <c r="A1152" s="114">
        <v>219</v>
      </c>
      <c r="B1152" s="114" t="s">
        <v>958</v>
      </c>
      <c r="C1152" s="116">
        <f>SUM(C1153:C1161)</f>
        <v>0</v>
      </c>
      <c r="D1152" s="116">
        <f>SUM(D1153:D1161)</f>
        <v>0</v>
      </c>
      <c r="E1152" s="116">
        <f>SUM(E1153:E1161)</f>
        <v>0</v>
      </c>
      <c r="F1152" s="112" t="str">
        <f t="shared" si="34"/>
        <v/>
      </c>
      <c r="G1152" s="113">
        <f t="shared" si="35"/>
        <v>0</v>
      </c>
    </row>
    <row r="1153" spans="1:7" ht="20.25" hidden="1" customHeight="1" x14ac:dyDescent="0.15">
      <c r="A1153" s="117">
        <v>21901</v>
      </c>
      <c r="B1153" s="117" t="s">
        <v>959</v>
      </c>
      <c r="C1153" s="119">
        <v>0</v>
      </c>
      <c r="D1153" s="119">
        <v>0</v>
      </c>
      <c r="E1153" s="119">
        <v>0</v>
      </c>
      <c r="F1153" s="112" t="str">
        <f t="shared" si="34"/>
        <v/>
      </c>
      <c r="G1153" s="113">
        <f t="shared" si="35"/>
        <v>0</v>
      </c>
    </row>
    <row r="1154" spans="1:7" ht="20.25" hidden="1" customHeight="1" x14ac:dyDescent="0.15">
      <c r="A1154" s="117">
        <v>21902</v>
      </c>
      <c r="B1154" s="117" t="s">
        <v>960</v>
      </c>
      <c r="C1154" s="119">
        <v>0</v>
      </c>
      <c r="D1154" s="119">
        <v>0</v>
      </c>
      <c r="E1154" s="119">
        <v>0</v>
      </c>
      <c r="F1154" s="112" t="str">
        <f t="shared" si="34"/>
        <v/>
      </c>
      <c r="G1154" s="113">
        <f t="shared" si="35"/>
        <v>0</v>
      </c>
    </row>
    <row r="1155" spans="1:7" ht="20.25" hidden="1" customHeight="1" x14ac:dyDescent="0.15">
      <c r="A1155" s="117">
        <v>21903</v>
      </c>
      <c r="B1155" s="117" t="s">
        <v>961</v>
      </c>
      <c r="C1155" s="119">
        <v>0</v>
      </c>
      <c r="D1155" s="119">
        <v>0</v>
      </c>
      <c r="E1155" s="119">
        <v>0</v>
      </c>
      <c r="F1155" s="112" t="str">
        <f t="shared" si="34"/>
        <v/>
      </c>
      <c r="G1155" s="113">
        <f t="shared" si="35"/>
        <v>0</v>
      </c>
    </row>
    <row r="1156" spans="1:7" ht="20.25" hidden="1" customHeight="1" x14ac:dyDescent="0.15">
      <c r="A1156" s="117">
        <v>21904</v>
      </c>
      <c r="B1156" s="117" t="s">
        <v>962</v>
      </c>
      <c r="C1156" s="119">
        <v>0</v>
      </c>
      <c r="D1156" s="119">
        <v>0</v>
      </c>
      <c r="E1156" s="119">
        <v>0</v>
      </c>
      <c r="F1156" s="112" t="str">
        <f t="shared" si="34"/>
        <v/>
      </c>
      <c r="G1156" s="113">
        <f t="shared" si="35"/>
        <v>0</v>
      </c>
    </row>
    <row r="1157" spans="1:7" ht="20.25" hidden="1" customHeight="1" x14ac:dyDescent="0.15">
      <c r="A1157" s="117">
        <v>21905</v>
      </c>
      <c r="B1157" s="117" t="s">
        <v>963</v>
      </c>
      <c r="C1157" s="119">
        <v>0</v>
      </c>
      <c r="D1157" s="119">
        <v>0</v>
      </c>
      <c r="E1157" s="119">
        <v>0</v>
      </c>
      <c r="F1157" s="112" t="str">
        <f t="shared" si="34"/>
        <v/>
      </c>
      <c r="G1157" s="113">
        <f t="shared" si="35"/>
        <v>0</v>
      </c>
    </row>
    <row r="1158" spans="1:7" ht="20.25" hidden="1" customHeight="1" x14ac:dyDescent="0.15">
      <c r="A1158" s="117">
        <v>21906</v>
      </c>
      <c r="B1158" s="117" t="s">
        <v>964</v>
      </c>
      <c r="C1158" s="119">
        <v>0</v>
      </c>
      <c r="D1158" s="119">
        <v>0</v>
      </c>
      <c r="E1158" s="119">
        <v>0</v>
      </c>
      <c r="F1158" s="112" t="str">
        <f t="shared" si="34"/>
        <v/>
      </c>
      <c r="G1158" s="113">
        <f t="shared" si="35"/>
        <v>0</v>
      </c>
    </row>
    <row r="1159" spans="1:7" ht="20.25" hidden="1" customHeight="1" x14ac:dyDescent="0.15">
      <c r="A1159" s="117">
        <v>21907</v>
      </c>
      <c r="B1159" s="117" t="s">
        <v>965</v>
      </c>
      <c r="C1159" s="119">
        <v>0</v>
      </c>
      <c r="D1159" s="119">
        <v>0</v>
      </c>
      <c r="E1159" s="119">
        <v>0</v>
      </c>
      <c r="F1159" s="112" t="str">
        <f t="shared" si="34"/>
        <v/>
      </c>
      <c r="G1159" s="113">
        <f t="shared" si="35"/>
        <v>0</v>
      </c>
    </row>
    <row r="1160" spans="1:7" ht="20.25" hidden="1" customHeight="1" x14ac:dyDescent="0.15">
      <c r="A1160" s="117">
        <v>21908</v>
      </c>
      <c r="B1160" s="117" t="s">
        <v>966</v>
      </c>
      <c r="C1160" s="119">
        <v>0</v>
      </c>
      <c r="D1160" s="119">
        <v>0</v>
      </c>
      <c r="E1160" s="119">
        <v>0</v>
      </c>
      <c r="F1160" s="112" t="str">
        <f t="shared" si="34"/>
        <v/>
      </c>
      <c r="G1160" s="113">
        <f t="shared" si="35"/>
        <v>0</v>
      </c>
    </row>
    <row r="1161" spans="1:7" ht="20.25" hidden="1" customHeight="1" x14ac:dyDescent="0.15">
      <c r="A1161" s="117">
        <v>21999</v>
      </c>
      <c r="B1161" s="117" t="s">
        <v>967</v>
      </c>
      <c r="C1161" s="119">
        <v>0</v>
      </c>
      <c r="D1161" s="119">
        <v>0</v>
      </c>
      <c r="E1161" s="119">
        <v>0</v>
      </c>
      <c r="F1161" s="112" t="str">
        <f t="shared" ref="F1161:F1224" si="36">IFERROR(E1161/C1161*100,"")</f>
        <v/>
      </c>
      <c r="G1161" s="113">
        <f t="shared" ref="G1161:G1224" si="37">E1161-C1161/2</f>
        <v>0</v>
      </c>
    </row>
    <row r="1162" spans="1:7" ht="20.25" hidden="1" customHeight="1" x14ac:dyDescent="0.15">
      <c r="A1162" s="114">
        <v>220</v>
      </c>
      <c r="B1162" s="114" t="s">
        <v>968</v>
      </c>
      <c r="C1162" s="116">
        <f>C1163+C1190+C1205</f>
        <v>0</v>
      </c>
      <c r="D1162" s="116">
        <f>D1163+D1190+D1205</f>
        <v>0</v>
      </c>
      <c r="E1162" s="116">
        <f>E1163+E1190+E1205</f>
        <v>0</v>
      </c>
      <c r="F1162" s="112" t="str">
        <f t="shared" si="36"/>
        <v/>
      </c>
      <c r="G1162" s="113">
        <f t="shared" si="37"/>
        <v>0</v>
      </c>
    </row>
    <row r="1163" spans="1:7" ht="20.25" hidden="1" customHeight="1" x14ac:dyDescent="0.15">
      <c r="A1163" s="114">
        <v>22001</v>
      </c>
      <c r="B1163" s="114" t="s">
        <v>969</v>
      </c>
      <c r="C1163" s="116">
        <f>SUM(C1164:C1189)</f>
        <v>0</v>
      </c>
      <c r="D1163" s="116">
        <f>SUM(D1164:D1189)</f>
        <v>0</v>
      </c>
      <c r="E1163" s="116">
        <f>SUM(E1164:E1189)</f>
        <v>0</v>
      </c>
      <c r="F1163" s="112" t="str">
        <f t="shared" si="36"/>
        <v/>
      </c>
      <c r="G1163" s="113">
        <f t="shared" si="37"/>
        <v>0</v>
      </c>
    </row>
    <row r="1164" spans="1:7" ht="20.25" hidden="1" customHeight="1" x14ac:dyDescent="0.15">
      <c r="A1164" s="117">
        <v>2200101</v>
      </c>
      <c r="B1164" s="118" t="s">
        <v>86</v>
      </c>
      <c r="C1164" s="119">
        <v>0</v>
      </c>
      <c r="D1164" s="119">
        <v>0</v>
      </c>
      <c r="E1164" s="119">
        <v>0</v>
      </c>
      <c r="F1164" s="120" t="str">
        <f t="shared" si="36"/>
        <v/>
      </c>
      <c r="G1164" s="121">
        <f t="shared" si="37"/>
        <v>0</v>
      </c>
    </row>
    <row r="1165" spans="1:7" ht="20.25" hidden="1" customHeight="1" x14ac:dyDescent="0.15">
      <c r="A1165" s="117">
        <v>2200102</v>
      </c>
      <c r="B1165" s="118" t="s">
        <v>87</v>
      </c>
      <c r="C1165" s="119">
        <v>0</v>
      </c>
      <c r="D1165" s="119">
        <v>0</v>
      </c>
      <c r="E1165" s="119">
        <v>0</v>
      </c>
      <c r="F1165" s="120" t="str">
        <f t="shared" si="36"/>
        <v/>
      </c>
      <c r="G1165" s="121">
        <f t="shared" si="37"/>
        <v>0</v>
      </c>
    </row>
    <row r="1166" spans="1:7" ht="20.25" hidden="1" customHeight="1" x14ac:dyDescent="0.15">
      <c r="A1166" s="117">
        <v>2200103</v>
      </c>
      <c r="B1166" s="118" t="s">
        <v>88</v>
      </c>
      <c r="C1166" s="119">
        <v>0</v>
      </c>
      <c r="D1166" s="119">
        <v>0</v>
      </c>
      <c r="E1166" s="119">
        <v>0</v>
      </c>
      <c r="F1166" s="120" t="str">
        <f t="shared" si="36"/>
        <v/>
      </c>
      <c r="G1166" s="121">
        <f t="shared" si="37"/>
        <v>0</v>
      </c>
    </row>
    <row r="1167" spans="1:7" ht="20.25" hidden="1" customHeight="1" x14ac:dyDescent="0.15">
      <c r="A1167" s="117">
        <v>2200104</v>
      </c>
      <c r="B1167" s="118" t="s">
        <v>970</v>
      </c>
      <c r="C1167" s="119">
        <v>0</v>
      </c>
      <c r="D1167" s="119">
        <v>0</v>
      </c>
      <c r="E1167" s="119">
        <v>0</v>
      </c>
      <c r="F1167" s="120" t="str">
        <f t="shared" si="36"/>
        <v/>
      </c>
      <c r="G1167" s="121">
        <f t="shared" si="37"/>
        <v>0</v>
      </c>
    </row>
    <row r="1168" spans="1:7" ht="20.25" hidden="1" customHeight="1" x14ac:dyDescent="0.15">
      <c r="A1168" s="117">
        <v>2200106</v>
      </c>
      <c r="B1168" s="118" t="s">
        <v>971</v>
      </c>
      <c r="C1168" s="119">
        <v>0</v>
      </c>
      <c r="D1168" s="119">
        <v>0</v>
      </c>
      <c r="E1168" s="119">
        <v>0</v>
      </c>
      <c r="F1168" s="120" t="str">
        <f t="shared" si="36"/>
        <v/>
      </c>
      <c r="G1168" s="121">
        <f t="shared" si="37"/>
        <v>0</v>
      </c>
    </row>
    <row r="1169" spans="1:7" ht="20.25" hidden="1" customHeight="1" x14ac:dyDescent="0.15">
      <c r="A1169" s="117">
        <v>2200107</v>
      </c>
      <c r="B1169" s="118" t="s">
        <v>972</v>
      </c>
      <c r="C1169" s="119">
        <v>0</v>
      </c>
      <c r="D1169" s="119">
        <v>0</v>
      </c>
      <c r="E1169" s="119">
        <v>0</v>
      </c>
      <c r="F1169" s="120" t="str">
        <f t="shared" si="36"/>
        <v/>
      </c>
      <c r="G1169" s="121">
        <f t="shared" si="37"/>
        <v>0</v>
      </c>
    </row>
    <row r="1170" spans="1:7" ht="20.25" hidden="1" customHeight="1" x14ac:dyDescent="0.15">
      <c r="A1170" s="117">
        <v>2200108</v>
      </c>
      <c r="B1170" s="118" t="s">
        <v>973</v>
      </c>
      <c r="C1170" s="119">
        <v>0</v>
      </c>
      <c r="D1170" s="119">
        <v>0</v>
      </c>
      <c r="E1170" s="119">
        <v>0</v>
      </c>
      <c r="F1170" s="120" t="str">
        <f t="shared" si="36"/>
        <v/>
      </c>
      <c r="G1170" s="121">
        <f t="shared" si="37"/>
        <v>0</v>
      </c>
    </row>
    <row r="1171" spans="1:7" ht="20.25" hidden="1" customHeight="1" x14ac:dyDescent="0.15">
      <c r="A1171" s="117">
        <v>2200109</v>
      </c>
      <c r="B1171" s="118" t="s">
        <v>974</v>
      </c>
      <c r="C1171" s="119">
        <v>0</v>
      </c>
      <c r="D1171" s="119">
        <v>0</v>
      </c>
      <c r="E1171" s="119">
        <v>0</v>
      </c>
      <c r="F1171" s="120" t="str">
        <f t="shared" si="36"/>
        <v/>
      </c>
      <c r="G1171" s="121">
        <f t="shared" si="37"/>
        <v>0</v>
      </c>
    </row>
    <row r="1172" spans="1:7" ht="20.25" hidden="1" customHeight="1" x14ac:dyDescent="0.15">
      <c r="A1172" s="117">
        <v>2200112</v>
      </c>
      <c r="B1172" s="118" t="s">
        <v>975</v>
      </c>
      <c r="C1172" s="119">
        <v>0</v>
      </c>
      <c r="D1172" s="119">
        <v>0</v>
      </c>
      <c r="E1172" s="119">
        <v>0</v>
      </c>
      <c r="F1172" s="120" t="str">
        <f t="shared" si="36"/>
        <v/>
      </c>
      <c r="G1172" s="121">
        <f t="shared" si="37"/>
        <v>0</v>
      </c>
    </row>
    <row r="1173" spans="1:7" ht="20.25" hidden="1" customHeight="1" x14ac:dyDescent="0.15">
      <c r="A1173" s="117">
        <v>2200113</v>
      </c>
      <c r="B1173" s="118" t="s">
        <v>976</v>
      </c>
      <c r="C1173" s="119">
        <v>0</v>
      </c>
      <c r="D1173" s="119">
        <v>0</v>
      </c>
      <c r="E1173" s="119">
        <v>0</v>
      </c>
      <c r="F1173" s="120" t="str">
        <f t="shared" si="36"/>
        <v/>
      </c>
      <c r="G1173" s="121">
        <f t="shared" si="37"/>
        <v>0</v>
      </c>
    </row>
    <row r="1174" spans="1:7" ht="20.25" hidden="1" customHeight="1" x14ac:dyDescent="0.15">
      <c r="A1174" s="117">
        <v>2200114</v>
      </c>
      <c r="B1174" s="118" t="s">
        <v>977</v>
      </c>
      <c r="C1174" s="119">
        <v>0</v>
      </c>
      <c r="D1174" s="119">
        <v>0</v>
      </c>
      <c r="E1174" s="119">
        <v>0</v>
      </c>
      <c r="F1174" s="120" t="str">
        <f t="shared" si="36"/>
        <v/>
      </c>
      <c r="G1174" s="121">
        <f t="shared" si="37"/>
        <v>0</v>
      </c>
    </row>
    <row r="1175" spans="1:7" ht="20.25" hidden="1" customHeight="1" x14ac:dyDescent="0.15">
      <c r="A1175" s="117">
        <v>2200115</v>
      </c>
      <c r="B1175" s="118" t="s">
        <v>978</v>
      </c>
      <c r="C1175" s="119">
        <v>0</v>
      </c>
      <c r="D1175" s="119">
        <v>0</v>
      </c>
      <c r="E1175" s="119">
        <v>0</v>
      </c>
      <c r="F1175" s="120" t="str">
        <f t="shared" si="36"/>
        <v/>
      </c>
      <c r="G1175" s="121">
        <f t="shared" si="37"/>
        <v>0</v>
      </c>
    </row>
    <row r="1176" spans="1:7" ht="20.25" hidden="1" customHeight="1" x14ac:dyDescent="0.15">
      <c r="A1176" s="117">
        <v>2200116</v>
      </c>
      <c r="B1176" s="118" t="s">
        <v>979</v>
      </c>
      <c r="C1176" s="119">
        <v>0</v>
      </c>
      <c r="D1176" s="119">
        <v>0</v>
      </c>
      <c r="E1176" s="119">
        <v>0</v>
      </c>
      <c r="F1176" s="120" t="str">
        <f t="shared" si="36"/>
        <v/>
      </c>
      <c r="G1176" s="121">
        <f t="shared" si="37"/>
        <v>0</v>
      </c>
    </row>
    <row r="1177" spans="1:7" ht="20.25" hidden="1" customHeight="1" x14ac:dyDescent="0.15">
      <c r="A1177" s="117">
        <v>2200119</v>
      </c>
      <c r="B1177" s="118" t="s">
        <v>980</v>
      </c>
      <c r="C1177" s="119">
        <v>0</v>
      </c>
      <c r="D1177" s="119">
        <v>0</v>
      </c>
      <c r="E1177" s="119">
        <v>0</v>
      </c>
      <c r="F1177" s="120" t="str">
        <f t="shared" si="36"/>
        <v/>
      </c>
      <c r="G1177" s="121">
        <f t="shared" si="37"/>
        <v>0</v>
      </c>
    </row>
    <row r="1178" spans="1:7" ht="20.25" hidden="1" customHeight="1" x14ac:dyDescent="0.15">
      <c r="A1178" s="117">
        <v>2200120</v>
      </c>
      <c r="B1178" s="118" t="s">
        <v>981</v>
      </c>
      <c r="C1178" s="119">
        <v>0</v>
      </c>
      <c r="D1178" s="119">
        <v>0</v>
      </c>
      <c r="E1178" s="119">
        <v>0</v>
      </c>
      <c r="F1178" s="120" t="str">
        <f t="shared" si="36"/>
        <v/>
      </c>
      <c r="G1178" s="121">
        <f t="shared" si="37"/>
        <v>0</v>
      </c>
    </row>
    <row r="1179" spans="1:7" ht="20.25" hidden="1" customHeight="1" x14ac:dyDescent="0.15">
      <c r="A1179" s="117">
        <v>2200121</v>
      </c>
      <c r="B1179" s="118" t="s">
        <v>982</v>
      </c>
      <c r="C1179" s="119">
        <v>0</v>
      </c>
      <c r="D1179" s="119">
        <v>0</v>
      </c>
      <c r="E1179" s="119">
        <v>0</v>
      </c>
      <c r="F1179" s="120" t="str">
        <f t="shared" si="36"/>
        <v/>
      </c>
      <c r="G1179" s="121">
        <f t="shared" si="37"/>
        <v>0</v>
      </c>
    </row>
    <row r="1180" spans="1:7" ht="20.25" hidden="1" customHeight="1" x14ac:dyDescent="0.15">
      <c r="A1180" s="117">
        <v>2200122</v>
      </c>
      <c r="B1180" s="118" t="s">
        <v>983</v>
      </c>
      <c r="C1180" s="119">
        <v>0</v>
      </c>
      <c r="D1180" s="119">
        <v>0</v>
      </c>
      <c r="E1180" s="119">
        <v>0</v>
      </c>
      <c r="F1180" s="120" t="str">
        <f t="shared" si="36"/>
        <v/>
      </c>
      <c r="G1180" s="121">
        <f t="shared" si="37"/>
        <v>0</v>
      </c>
    </row>
    <row r="1181" spans="1:7" ht="20.25" hidden="1" customHeight="1" x14ac:dyDescent="0.15">
      <c r="A1181" s="117">
        <v>2200123</v>
      </c>
      <c r="B1181" s="118" t="s">
        <v>984</v>
      </c>
      <c r="C1181" s="119">
        <v>0</v>
      </c>
      <c r="D1181" s="119">
        <v>0</v>
      </c>
      <c r="E1181" s="119">
        <v>0</v>
      </c>
      <c r="F1181" s="120" t="str">
        <f t="shared" si="36"/>
        <v/>
      </c>
      <c r="G1181" s="121">
        <f t="shared" si="37"/>
        <v>0</v>
      </c>
    </row>
    <row r="1182" spans="1:7" ht="20.25" hidden="1" customHeight="1" x14ac:dyDescent="0.15">
      <c r="A1182" s="117">
        <v>2200124</v>
      </c>
      <c r="B1182" s="118" t="s">
        <v>985</v>
      </c>
      <c r="C1182" s="119">
        <v>0</v>
      </c>
      <c r="D1182" s="119">
        <v>0</v>
      </c>
      <c r="E1182" s="119">
        <v>0</v>
      </c>
      <c r="F1182" s="120" t="str">
        <f t="shared" si="36"/>
        <v/>
      </c>
      <c r="G1182" s="121">
        <f t="shared" si="37"/>
        <v>0</v>
      </c>
    </row>
    <row r="1183" spans="1:7" ht="20.25" hidden="1" customHeight="1" x14ac:dyDescent="0.15">
      <c r="A1183" s="117">
        <v>2200125</v>
      </c>
      <c r="B1183" s="118" t="s">
        <v>986</v>
      </c>
      <c r="C1183" s="119">
        <v>0</v>
      </c>
      <c r="D1183" s="119">
        <v>0</v>
      </c>
      <c r="E1183" s="119">
        <v>0</v>
      </c>
      <c r="F1183" s="120" t="str">
        <f t="shared" si="36"/>
        <v/>
      </c>
      <c r="G1183" s="121">
        <f t="shared" si="37"/>
        <v>0</v>
      </c>
    </row>
    <row r="1184" spans="1:7" ht="20.25" hidden="1" customHeight="1" x14ac:dyDescent="0.15">
      <c r="A1184" s="117">
        <v>2200126</v>
      </c>
      <c r="B1184" s="118" t="s">
        <v>987</v>
      </c>
      <c r="C1184" s="119">
        <v>0</v>
      </c>
      <c r="D1184" s="119">
        <v>0</v>
      </c>
      <c r="E1184" s="119">
        <v>0</v>
      </c>
      <c r="F1184" s="120" t="str">
        <f t="shared" si="36"/>
        <v/>
      </c>
      <c r="G1184" s="121">
        <f t="shared" si="37"/>
        <v>0</v>
      </c>
    </row>
    <row r="1185" spans="1:7" ht="20.25" hidden="1" customHeight="1" x14ac:dyDescent="0.15">
      <c r="A1185" s="117">
        <v>2200127</v>
      </c>
      <c r="B1185" s="118" t="s">
        <v>988</v>
      </c>
      <c r="C1185" s="119">
        <v>0</v>
      </c>
      <c r="D1185" s="119">
        <v>0</v>
      </c>
      <c r="E1185" s="119">
        <v>0</v>
      </c>
      <c r="F1185" s="120" t="str">
        <f t="shared" si="36"/>
        <v/>
      </c>
      <c r="G1185" s="121">
        <f t="shared" si="37"/>
        <v>0</v>
      </c>
    </row>
    <row r="1186" spans="1:7" ht="20.25" hidden="1" customHeight="1" x14ac:dyDescent="0.15">
      <c r="A1186" s="117">
        <v>2200128</v>
      </c>
      <c r="B1186" s="118" t="s">
        <v>989</v>
      </c>
      <c r="C1186" s="119">
        <v>0</v>
      </c>
      <c r="D1186" s="119">
        <v>0</v>
      </c>
      <c r="E1186" s="119">
        <v>0</v>
      </c>
      <c r="F1186" s="120" t="str">
        <f t="shared" si="36"/>
        <v/>
      </c>
      <c r="G1186" s="121">
        <f t="shared" si="37"/>
        <v>0</v>
      </c>
    </row>
    <row r="1187" spans="1:7" ht="20.25" hidden="1" customHeight="1" x14ac:dyDescent="0.15">
      <c r="A1187" s="117">
        <v>2200129</v>
      </c>
      <c r="B1187" s="118" t="s">
        <v>990</v>
      </c>
      <c r="C1187" s="119">
        <v>0</v>
      </c>
      <c r="D1187" s="119">
        <v>0</v>
      </c>
      <c r="E1187" s="119">
        <v>0</v>
      </c>
      <c r="F1187" s="120" t="str">
        <f t="shared" si="36"/>
        <v/>
      </c>
      <c r="G1187" s="121">
        <f t="shared" si="37"/>
        <v>0</v>
      </c>
    </row>
    <row r="1188" spans="1:7" ht="20.25" hidden="1" customHeight="1" x14ac:dyDescent="0.15">
      <c r="A1188" s="117">
        <v>2200150</v>
      </c>
      <c r="B1188" s="118" t="s">
        <v>95</v>
      </c>
      <c r="C1188" s="119">
        <v>0</v>
      </c>
      <c r="D1188" s="119">
        <v>0</v>
      </c>
      <c r="E1188" s="119">
        <v>0</v>
      </c>
      <c r="F1188" s="120" t="str">
        <f t="shared" si="36"/>
        <v/>
      </c>
      <c r="G1188" s="121">
        <f t="shared" si="37"/>
        <v>0</v>
      </c>
    </row>
    <row r="1189" spans="1:7" ht="20.25" hidden="1" customHeight="1" x14ac:dyDescent="0.15">
      <c r="A1189" s="117">
        <v>2200199</v>
      </c>
      <c r="B1189" s="118" t="s">
        <v>991</v>
      </c>
      <c r="C1189" s="119">
        <v>0</v>
      </c>
      <c r="D1189" s="119">
        <v>0</v>
      </c>
      <c r="E1189" s="119">
        <v>0</v>
      </c>
      <c r="F1189" s="120" t="str">
        <f t="shared" si="36"/>
        <v/>
      </c>
      <c r="G1189" s="121">
        <f t="shared" si="37"/>
        <v>0</v>
      </c>
    </row>
    <row r="1190" spans="1:7" ht="20.25" hidden="1" customHeight="1" x14ac:dyDescent="0.15">
      <c r="A1190" s="114">
        <v>22005</v>
      </c>
      <c r="B1190" s="114" t="s">
        <v>992</v>
      </c>
      <c r="C1190" s="116">
        <f>SUM(C1191:C1204)</f>
        <v>0</v>
      </c>
      <c r="D1190" s="116">
        <f>SUM(D1191:D1204)</f>
        <v>0</v>
      </c>
      <c r="E1190" s="116">
        <f>SUM(E1191:E1204)</f>
        <v>0</v>
      </c>
      <c r="F1190" s="112" t="str">
        <f t="shared" si="36"/>
        <v/>
      </c>
      <c r="G1190" s="113">
        <f t="shared" si="37"/>
        <v>0</v>
      </c>
    </row>
    <row r="1191" spans="1:7" ht="20.25" hidden="1" customHeight="1" x14ac:dyDescent="0.15">
      <c r="A1191" s="117">
        <v>2200501</v>
      </c>
      <c r="B1191" s="118" t="s">
        <v>86</v>
      </c>
      <c r="C1191" s="119">
        <v>0</v>
      </c>
      <c r="D1191" s="119">
        <v>0</v>
      </c>
      <c r="E1191" s="119">
        <v>0</v>
      </c>
      <c r="F1191" s="112" t="str">
        <f t="shared" si="36"/>
        <v/>
      </c>
      <c r="G1191" s="113">
        <f t="shared" si="37"/>
        <v>0</v>
      </c>
    </row>
    <row r="1192" spans="1:7" ht="20.25" hidden="1" customHeight="1" x14ac:dyDescent="0.15">
      <c r="A1192" s="117">
        <v>2200502</v>
      </c>
      <c r="B1192" s="118" t="s">
        <v>87</v>
      </c>
      <c r="C1192" s="119">
        <v>0</v>
      </c>
      <c r="D1192" s="119">
        <v>0</v>
      </c>
      <c r="E1192" s="119">
        <v>0</v>
      </c>
      <c r="F1192" s="112" t="str">
        <f t="shared" si="36"/>
        <v/>
      </c>
      <c r="G1192" s="113">
        <f t="shared" si="37"/>
        <v>0</v>
      </c>
    </row>
    <row r="1193" spans="1:7" ht="20.25" hidden="1" customHeight="1" x14ac:dyDescent="0.15">
      <c r="A1193" s="117">
        <v>2200503</v>
      </c>
      <c r="B1193" s="118" t="s">
        <v>88</v>
      </c>
      <c r="C1193" s="119">
        <v>0</v>
      </c>
      <c r="D1193" s="119">
        <v>0</v>
      </c>
      <c r="E1193" s="119">
        <v>0</v>
      </c>
      <c r="F1193" s="112" t="str">
        <f t="shared" si="36"/>
        <v/>
      </c>
      <c r="G1193" s="113">
        <f t="shared" si="37"/>
        <v>0</v>
      </c>
    </row>
    <row r="1194" spans="1:7" ht="20.25" hidden="1" customHeight="1" x14ac:dyDescent="0.15">
      <c r="A1194" s="117">
        <v>2200504</v>
      </c>
      <c r="B1194" s="118" t="s">
        <v>993</v>
      </c>
      <c r="C1194" s="119">
        <v>0</v>
      </c>
      <c r="D1194" s="119">
        <v>0</v>
      </c>
      <c r="E1194" s="119">
        <v>0</v>
      </c>
      <c r="F1194" s="120" t="str">
        <f t="shared" si="36"/>
        <v/>
      </c>
      <c r="G1194" s="121">
        <f t="shared" si="37"/>
        <v>0</v>
      </c>
    </row>
    <row r="1195" spans="1:7" ht="20.25" hidden="1" customHeight="1" x14ac:dyDescent="0.15">
      <c r="A1195" s="117">
        <v>2200506</v>
      </c>
      <c r="B1195" s="118" t="s">
        <v>994</v>
      </c>
      <c r="C1195" s="119">
        <v>0</v>
      </c>
      <c r="D1195" s="119">
        <v>0</v>
      </c>
      <c r="E1195" s="119">
        <v>0</v>
      </c>
      <c r="F1195" s="120" t="str">
        <f t="shared" si="36"/>
        <v/>
      </c>
      <c r="G1195" s="121">
        <f t="shared" si="37"/>
        <v>0</v>
      </c>
    </row>
    <row r="1196" spans="1:7" ht="20.25" hidden="1" customHeight="1" x14ac:dyDescent="0.15">
      <c r="A1196" s="117">
        <v>2200507</v>
      </c>
      <c r="B1196" s="118" t="s">
        <v>995</v>
      </c>
      <c r="C1196" s="119">
        <v>0</v>
      </c>
      <c r="D1196" s="119">
        <v>0</v>
      </c>
      <c r="E1196" s="119">
        <v>0</v>
      </c>
      <c r="F1196" s="120" t="str">
        <f t="shared" si="36"/>
        <v/>
      </c>
      <c r="G1196" s="121">
        <f t="shared" si="37"/>
        <v>0</v>
      </c>
    </row>
    <row r="1197" spans="1:7" ht="20.25" hidden="1" customHeight="1" x14ac:dyDescent="0.15">
      <c r="A1197" s="117">
        <v>2200508</v>
      </c>
      <c r="B1197" s="118" t="s">
        <v>996</v>
      </c>
      <c r="C1197" s="119">
        <v>0</v>
      </c>
      <c r="D1197" s="119">
        <v>0</v>
      </c>
      <c r="E1197" s="119">
        <v>0</v>
      </c>
      <c r="F1197" s="120" t="str">
        <f t="shared" si="36"/>
        <v/>
      </c>
      <c r="G1197" s="121">
        <f t="shared" si="37"/>
        <v>0</v>
      </c>
    </row>
    <row r="1198" spans="1:7" ht="20.25" hidden="1" customHeight="1" x14ac:dyDescent="0.15">
      <c r="A1198" s="117">
        <v>2200509</v>
      </c>
      <c r="B1198" s="118" t="s">
        <v>997</v>
      </c>
      <c r="C1198" s="119">
        <v>0</v>
      </c>
      <c r="D1198" s="119">
        <v>0</v>
      </c>
      <c r="E1198" s="119">
        <v>0</v>
      </c>
      <c r="F1198" s="120" t="str">
        <f t="shared" si="36"/>
        <v/>
      </c>
      <c r="G1198" s="121">
        <f t="shared" si="37"/>
        <v>0</v>
      </c>
    </row>
    <row r="1199" spans="1:7" ht="20.25" hidden="1" customHeight="1" x14ac:dyDescent="0.15">
      <c r="A1199" s="117">
        <v>2200510</v>
      </c>
      <c r="B1199" s="118" t="s">
        <v>998</v>
      </c>
      <c r="C1199" s="119">
        <v>0</v>
      </c>
      <c r="D1199" s="119">
        <v>0</v>
      </c>
      <c r="E1199" s="119">
        <v>0</v>
      </c>
      <c r="F1199" s="120" t="str">
        <f t="shared" si="36"/>
        <v/>
      </c>
      <c r="G1199" s="121">
        <f t="shared" si="37"/>
        <v>0</v>
      </c>
    </row>
    <row r="1200" spans="1:7" ht="20.25" hidden="1" customHeight="1" x14ac:dyDescent="0.15">
      <c r="A1200" s="117">
        <v>2200511</v>
      </c>
      <c r="B1200" s="118" t="s">
        <v>999</v>
      </c>
      <c r="C1200" s="119">
        <v>0</v>
      </c>
      <c r="D1200" s="119">
        <v>0</v>
      </c>
      <c r="E1200" s="119">
        <v>0</v>
      </c>
      <c r="F1200" s="120" t="str">
        <f t="shared" si="36"/>
        <v/>
      </c>
      <c r="G1200" s="121">
        <f t="shared" si="37"/>
        <v>0</v>
      </c>
    </row>
    <row r="1201" spans="1:11" ht="20.25" hidden="1" customHeight="1" x14ac:dyDescent="0.15">
      <c r="A1201" s="117">
        <v>2200512</v>
      </c>
      <c r="B1201" s="118" t="s">
        <v>1000</v>
      </c>
      <c r="C1201" s="119">
        <v>0</v>
      </c>
      <c r="D1201" s="119">
        <v>0</v>
      </c>
      <c r="E1201" s="119">
        <v>0</v>
      </c>
      <c r="F1201" s="112" t="str">
        <f t="shared" si="36"/>
        <v/>
      </c>
      <c r="G1201" s="113">
        <f t="shared" si="37"/>
        <v>0</v>
      </c>
    </row>
    <row r="1202" spans="1:11" ht="20.25" hidden="1" customHeight="1" x14ac:dyDescent="0.15">
      <c r="A1202" s="117">
        <v>2200513</v>
      </c>
      <c r="B1202" s="118" t="s">
        <v>1001</v>
      </c>
      <c r="C1202" s="119">
        <v>0</v>
      </c>
      <c r="D1202" s="119">
        <v>0</v>
      </c>
      <c r="E1202" s="119">
        <v>0</v>
      </c>
      <c r="F1202" s="112" t="str">
        <f t="shared" si="36"/>
        <v/>
      </c>
      <c r="G1202" s="113">
        <f t="shared" si="37"/>
        <v>0</v>
      </c>
    </row>
    <row r="1203" spans="1:11" ht="20.25" hidden="1" customHeight="1" x14ac:dyDescent="0.15">
      <c r="A1203" s="117">
        <v>2200514</v>
      </c>
      <c r="B1203" s="118" t="s">
        <v>1002</v>
      </c>
      <c r="C1203" s="119">
        <v>0</v>
      </c>
      <c r="D1203" s="119">
        <v>0</v>
      </c>
      <c r="E1203" s="119">
        <v>0</v>
      </c>
      <c r="F1203" s="112" t="str">
        <f t="shared" si="36"/>
        <v/>
      </c>
      <c r="G1203" s="113">
        <f t="shared" si="37"/>
        <v>0</v>
      </c>
    </row>
    <row r="1204" spans="1:11" ht="20.25" hidden="1" customHeight="1" x14ac:dyDescent="0.15">
      <c r="A1204" s="117">
        <v>2200599</v>
      </c>
      <c r="B1204" s="118" t="s">
        <v>1003</v>
      </c>
      <c r="C1204" s="119">
        <v>0</v>
      </c>
      <c r="D1204" s="119">
        <v>0</v>
      </c>
      <c r="E1204" s="119">
        <v>0</v>
      </c>
      <c r="F1204" s="112" t="str">
        <f t="shared" si="36"/>
        <v/>
      </c>
      <c r="G1204" s="113">
        <f t="shared" si="37"/>
        <v>0</v>
      </c>
    </row>
    <row r="1205" spans="1:11" ht="23.25" hidden="1" customHeight="1" x14ac:dyDescent="0.15">
      <c r="A1205" s="114">
        <v>22099</v>
      </c>
      <c r="B1205" s="114" t="s">
        <v>1004</v>
      </c>
      <c r="C1205" s="116">
        <f>C1206</f>
        <v>0</v>
      </c>
      <c r="D1205" s="116">
        <f>D1206</f>
        <v>0</v>
      </c>
      <c r="E1205" s="116">
        <f>E1206</f>
        <v>0</v>
      </c>
      <c r="F1205" s="112" t="str">
        <f t="shared" si="36"/>
        <v/>
      </c>
      <c r="G1205" s="113">
        <f t="shared" si="37"/>
        <v>0</v>
      </c>
    </row>
    <row r="1206" spans="1:11" s="97" customFormat="1" ht="22.5" hidden="1" customHeight="1" x14ac:dyDescent="0.15">
      <c r="A1206" s="123">
        <v>2209999</v>
      </c>
      <c r="B1206" s="124" t="s">
        <v>1005</v>
      </c>
      <c r="C1206" s="119">
        <v>0</v>
      </c>
      <c r="D1206" s="119">
        <v>0</v>
      </c>
      <c r="E1206" s="119">
        <v>0</v>
      </c>
      <c r="F1206" s="120" t="str">
        <f t="shared" si="36"/>
        <v/>
      </c>
      <c r="G1206" s="121">
        <f t="shared" si="37"/>
        <v>0</v>
      </c>
      <c r="K1206" s="125"/>
    </row>
    <row r="1207" spans="1:11" ht="20.25" customHeight="1" x14ac:dyDescent="0.15">
      <c r="A1207" s="114">
        <v>221</v>
      </c>
      <c r="B1207" s="114" t="s">
        <v>1006</v>
      </c>
      <c r="C1207" s="116">
        <f>C1208+C1219+C1225</f>
        <v>512</v>
      </c>
      <c r="D1207" s="116">
        <f>D1208+D1219+D1225</f>
        <v>482</v>
      </c>
      <c r="E1207" s="116">
        <f>E1208+E1219+E1225</f>
        <v>451.6</v>
      </c>
      <c r="F1207" s="112">
        <f t="shared" si="36"/>
        <v>88.203125</v>
      </c>
      <c r="G1207" s="113">
        <f t="shared" si="37"/>
        <v>195.60000000000002</v>
      </c>
    </row>
    <row r="1208" spans="1:11" ht="20.25" hidden="1" customHeight="1" x14ac:dyDescent="0.15">
      <c r="A1208" s="114">
        <v>22101</v>
      </c>
      <c r="B1208" s="114" t="s">
        <v>1007</v>
      </c>
      <c r="C1208" s="116">
        <f>SUM(C1209:C1218)</f>
        <v>0</v>
      </c>
      <c r="D1208" s="116">
        <f>SUM(D1209:D1218)</f>
        <v>0</v>
      </c>
      <c r="E1208" s="116">
        <f>SUM(E1209:E1218)</f>
        <v>0</v>
      </c>
      <c r="F1208" s="112" t="str">
        <f t="shared" si="36"/>
        <v/>
      </c>
      <c r="G1208" s="113">
        <f t="shared" si="37"/>
        <v>0</v>
      </c>
    </row>
    <row r="1209" spans="1:11" ht="20.25" hidden="1" customHeight="1" x14ac:dyDescent="0.15">
      <c r="A1209" s="117">
        <v>2210101</v>
      </c>
      <c r="B1209" s="118" t="s">
        <v>1008</v>
      </c>
      <c r="C1209" s="119">
        <v>0</v>
      </c>
      <c r="D1209" s="119">
        <v>0</v>
      </c>
      <c r="E1209" s="119">
        <v>0</v>
      </c>
      <c r="F1209" s="112" t="str">
        <f t="shared" si="36"/>
        <v/>
      </c>
      <c r="G1209" s="113">
        <f t="shared" si="37"/>
        <v>0</v>
      </c>
    </row>
    <row r="1210" spans="1:11" ht="20.25" hidden="1" customHeight="1" x14ac:dyDescent="0.15">
      <c r="A1210" s="117">
        <v>2210102</v>
      </c>
      <c r="B1210" s="118" t="s">
        <v>1009</v>
      </c>
      <c r="C1210" s="119">
        <v>0</v>
      </c>
      <c r="D1210" s="119">
        <v>0</v>
      </c>
      <c r="E1210" s="119">
        <v>0</v>
      </c>
      <c r="F1210" s="112" t="str">
        <f t="shared" si="36"/>
        <v/>
      </c>
      <c r="G1210" s="113">
        <f t="shared" si="37"/>
        <v>0</v>
      </c>
    </row>
    <row r="1211" spans="1:11" ht="20.25" hidden="1" customHeight="1" x14ac:dyDescent="0.15">
      <c r="A1211" s="117">
        <v>2210103</v>
      </c>
      <c r="B1211" s="118" t="s">
        <v>1010</v>
      </c>
      <c r="C1211" s="119">
        <v>0</v>
      </c>
      <c r="D1211" s="119">
        <v>0</v>
      </c>
      <c r="E1211" s="119">
        <v>0</v>
      </c>
      <c r="F1211" s="120" t="str">
        <f t="shared" si="36"/>
        <v/>
      </c>
      <c r="G1211" s="121">
        <f t="shared" si="37"/>
        <v>0</v>
      </c>
    </row>
    <row r="1212" spans="1:11" ht="20.25" hidden="1" customHeight="1" x14ac:dyDescent="0.15">
      <c r="A1212" s="117">
        <v>2210104</v>
      </c>
      <c r="B1212" s="118" t="s">
        <v>1011</v>
      </c>
      <c r="C1212" s="119">
        <v>0</v>
      </c>
      <c r="D1212" s="119">
        <v>0</v>
      </c>
      <c r="E1212" s="119">
        <v>0</v>
      </c>
      <c r="F1212" s="120" t="str">
        <f t="shared" si="36"/>
        <v/>
      </c>
      <c r="G1212" s="121">
        <f t="shared" si="37"/>
        <v>0</v>
      </c>
    </row>
    <row r="1213" spans="1:11" ht="20.25" hidden="1" customHeight="1" x14ac:dyDescent="0.15">
      <c r="A1213" s="117">
        <v>2210105</v>
      </c>
      <c r="B1213" s="118" t="s">
        <v>1012</v>
      </c>
      <c r="C1213" s="119">
        <v>0</v>
      </c>
      <c r="D1213" s="119">
        <v>0</v>
      </c>
      <c r="E1213" s="119">
        <v>0</v>
      </c>
      <c r="F1213" s="120" t="str">
        <f t="shared" si="36"/>
        <v/>
      </c>
      <c r="G1213" s="121">
        <f t="shared" si="37"/>
        <v>0</v>
      </c>
    </row>
    <row r="1214" spans="1:11" ht="20.25" hidden="1" customHeight="1" x14ac:dyDescent="0.15">
      <c r="A1214" s="117">
        <v>2210106</v>
      </c>
      <c r="B1214" s="118" t="s">
        <v>1013</v>
      </c>
      <c r="C1214" s="119">
        <v>0</v>
      </c>
      <c r="D1214" s="119">
        <v>0</v>
      </c>
      <c r="E1214" s="119">
        <v>0</v>
      </c>
      <c r="F1214" s="120" t="str">
        <f t="shared" si="36"/>
        <v/>
      </c>
      <c r="G1214" s="121">
        <f t="shared" si="37"/>
        <v>0</v>
      </c>
    </row>
    <row r="1215" spans="1:11" ht="20.25" hidden="1" customHeight="1" x14ac:dyDescent="0.15">
      <c r="A1215" s="117">
        <v>2210107</v>
      </c>
      <c r="B1215" s="118" t="s">
        <v>1014</v>
      </c>
      <c r="C1215" s="119">
        <v>0</v>
      </c>
      <c r="D1215" s="119">
        <v>0</v>
      </c>
      <c r="E1215" s="119">
        <v>0</v>
      </c>
      <c r="F1215" s="120" t="str">
        <f t="shared" si="36"/>
        <v/>
      </c>
      <c r="G1215" s="121">
        <f t="shared" si="37"/>
        <v>0</v>
      </c>
    </row>
    <row r="1216" spans="1:11" ht="20.25" hidden="1" customHeight="1" x14ac:dyDescent="0.15">
      <c r="A1216" s="117">
        <v>2210108</v>
      </c>
      <c r="B1216" s="118" t="s">
        <v>1015</v>
      </c>
      <c r="C1216" s="119">
        <v>0</v>
      </c>
      <c r="D1216" s="119">
        <v>0</v>
      </c>
      <c r="E1216" s="119">
        <v>0</v>
      </c>
      <c r="F1216" s="120" t="str">
        <f t="shared" si="36"/>
        <v/>
      </c>
      <c r="G1216" s="121">
        <f t="shared" si="37"/>
        <v>0</v>
      </c>
    </row>
    <row r="1217" spans="1:7" ht="20.25" hidden="1" customHeight="1" x14ac:dyDescent="0.15">
      <c r="A1217" s="117">
        <v>2210109</v>
      </c>
      <c r="B1217" s="118" t="s">
        <v>1016</v>
      </c>
      <c r="C1217" s="119">
        <v>0</v>
      </c>
      <c r="D1217" s="119">
        <v>0</v>
      </c>
      <c r="E1217" s="119">
        <v>0</v>
      </c>
      <c r="F1217" s="112" t="str">
        <f t="shared" si="36"/>
        <v/>
      </c>
      <c r="G1217" s="113">
        <f t="shared" si="37"/>
        <v>0</v>
      </c>
    </row>
    <row r="1218" spans="1:7" ht="20.25" hidden="1" customHeight="1" x14ac:dyDescent="0.15">
      <c r="A1218" s="117">
        <v>2210199</v>
      </c>
      <c r="B1218" s="118" t="s">
        <v>1017</v>
      </c>
      <c r="C1218" s="119">
        <v>0</v>
      </c>
      <c r="D1218" s="119">
        <v>0</v>
      </c>
      <c r="E1218" s="119">
        <v>0</v>
      </c>
      <c r="F1218" s="112" t="str">
        <f t="shared" si="36"/>
        <v/>
      </c>
      <c r="G1218" s="113">
        <f t="shared" si="37"/>
        <v>0</v>
      </c>
    </row>
    <row r="1219" spans="1:7" ht="20.25" customHeight="1" x14ac:dyDescent="0.15">
      <c r="A1219" s="114">
        <v>22102</v>
      </c>
      <c r="B1219" s="114" t="s">
        <v>1018</v>
      </c>
      <c r="C1219" s="116">
        <f>C1220+C1223+C1224</f>
        <v>512</v>
      </c>
      <c r="D1219" s="116">
        <f>D1220+D1223+D1224</f>
        <v>482</v>
      </c>
      <c r="E1219" s="116">
        <f>E1220+E1223+E1224</f>
        <v>451.6</v>
      </c>
      <c r="F1219" s="112">
        <f t="shared" si="36"/>
        <v>88.203125</v>
      </c>
      <c r="G1219" s="113">
        <f t="shared" si="37"/>
        <v>195.60000000000002</v>
      </c>
    </row>
    <row r="1220" spans="1:7" ht="20.25" customHeight="1" x14ac:dyDescent="0.15">
      <c r="A1220" s="117">
        <v>2210201</v>
      </c>
      <c r="B1220" s="118" t="s">
        <v>1019</v>
      </c>
      <c r="C1220" s="119">
        <v>281</v>
      </c>
      <c r="D1220" s="119">
        <v>251</v>
      </c>
      <c r="E1220" s="119">
        <v>220.12</v>
      </c>
      <c r="F1220" s="112">
        <f t="shared" si="36"/>
        <v>78.334519572953738</v>
      </c>
      <c r="G1220" s="113">
        <f t="shared" si="37"/>
        <v>79.62</v>
      </c>
    </row>
    <row r="1221" spans="1:7" ht="20.25" hidden="1" customHeight="1" x14ac:dyDescent="0.15">
      <c r="A1221" s="117">
        <v>221020101</v>
      </c>
      <c r="B1221" s="118" t="s">
        <v>1020</v>
      </c>
      <c r="C1221" s="119">
        <v>0</v>
      </c>
      <c r="D1221" s="119">
        <v>0</v>
      </c>
      <c r="E1221" s="119"/>
      <c r="F1221" s="120" t="str">
        <f t="shared" si="36"/>
        <v/>
      </c>
      <c r="G1221" s="121">
        <f t="shared" si="37"/>
        <v>0</v>
      </c>
    </row>
    <row r="1222" spans="1:7" ht="20.25" hidden="1" customHeight="1" x14ac:dyDescent="0.15">
      <c r="A1222" s="117">
        <v>221020102</v>
      </c>
      <c r="B1222" s="118" t="s">
        <v>1021</v>
      </c>
      <c r="C1222" s="119">
        <v>0</v>
      </c>
      <c r="D1222" s="119">
        <v>0</v>
      </c>
      <c r="E1222" s="119"/>
      <c r="F1222" s="120" t="str">
        <f t="shared" si="36"/>
        <v/>
      </c>
      <c r="G1222" s="121">
        <f t="shared" si="37"/>
        <v>0</v>
      </c>
    </row>
    <row r="1223" spans="1:7" ht="20.25" hidden="1" customHeight="1" x14ac:dyDescent="0.15">
      <c r="A1223" s="117">
        <v>2210202</v>
      </c>
      <c r="B1223" s="118" t="s">
        <v>1022</v>
      </c>
      <c r="C1223" s="119">
        <v>0</v>
      </c>
      <c r="D1223" s="119">
        <v>0</v>
      </c>
      <c r="E1223" s="119"/>
      <c r="F1223" s="112" t="str">
        <f t="shared" si="36"/>
        <v/>
      </c>
      <c r="G1223" s="113">
        <f t="shared" si="37"/>
        <v>0</v>
      </c>
    </row>
    <row r="1224" spans="1:7" ht="20.25" customHeight="1" x14ac:dyDescent="0.15">
      <c r="A1224" s="117">
        <v>2210203</v>
      </c>
      <c r="B1224" s="118" t="s">
        <v>1023</v>
      </c>
      <c r="C1224" s="119">
        <v>231</v>
      </c>
      <c r="D1224" s="119">
        <v>231</v>
      </c>
      <c r="E1224" s="119">
        <v>231.48</v>
      </c>
      <c r="F1224" s="112">
        <f t="shared" si="36"/>
        <v>100.20779220779221</v>
      </c>
      <c r="G1224" s="113">
        <f t="shared" si="37"/>
        <v>115.97999999999999</v>
      </c>
    </row>
    <row r="1225" spans="1:7" ht="20.25" hidden="1" customHeight="1" x14ac:dyDescent="0.15">
      <c r="A1225" s="114">
        <v>22103</v>
      </c>
      <c r="B1225" s="114" t="s">
        <v>1024</v>
      </c>
      <c r="C1225" s="116">
        <f>SUM(C1226:C1228)</f>
        <v>0</v>
      </c>
      <c r="D1225" s="116">
        <f>SUM(D1226:D1228)</f>
        <v>0</v>
      </c>
      <c r="E1225" s="116">
        <f>SUM(E1226:E1228)</f>
        <v>0</v>
      </c>
      <c r="F1225" s="112" t="str">
        <f t="shared" ref="F1225:F1288" si="38">IFERROR(E1225/C1225*100,"")</f>
        <v/>
      </c>
      <c r="G1225" s="113">
        <f t="shared" ref="G1225:G1288" si="39">E1225-C1225/2</f>
        <v>0</v>
      </c>
    </row>
    <row r="1226" spans="1:7" ht="20.25" hidden="1" customHeight="1" x14ac:dyDescent="0.15">
      <c r="A1226" s="117">
        <v>2210301</v>
      </c>
      <c r="B1226" s="118" t="s">
        <v>1025</v>
      </c>
      <c r="C1226" s="119">
        <v>0</v>
      </c>
      <c r="D1226" s="119">
        <v>0</v>
      </c>
      <c r="E1226" s="119">
        <v>0</v>
      </c>
      <c r="F1226" s="112" t="str">
        <f t="shared" si="38"/>
        <v/>
      </c>
      <c r="G1226" s="113">
        <f t="shared" si="39"/>
        <v>0</v>
      </c>
    </row>
    <row r="1227" spans="1:7" ht="20.25" hidden="1" customHeight="1" x14ac:dyDescent="0.15">
      <c r="A1227" s="117">
        <v>2210302</v>
      </c>
      <c r="B1227" s="118" t="s">
        <v>1026</v>
      </c>
      <c r="C1227" s="119">
        <v>0</v>
      </c>
      <c r="D1227" s="119">
        <v>0</v>
      </c>
      <c r="E1227" s="119">
        <v>0</v>
      </c>
      <c r="F1227" s="112" t="str">
        <f t="shared" si="38"/>
        <v/>
      </c>
      <c r="G1227" s="113">
        <f t="shared" si="39"/>
        <v>0</v>
      </c>
    </row>
    <row r="1228" spans="1:7" ht="20.25" hidden="1" customHeight="1" x14ac:dyDescent="0.15">
      <c r="A1228" s="117">
        <v>2210399</v>
      </c>
      <c r="B1228" s="118" t="s">
        <v>1027</v>
      </c>
      <c r="C1228" s="119">
        <v>0</v>
      </c>
      <c r="D1228" s="119">
        <v>0</v>
      </c>
      <c r="E1228" s="119">
        <v>0</v>
      </c>
      <c r="F1228" s="112" t="str">
        <f t="shared" si="38"/>
        <v/>
      </c>
      <c r="G1228" s="113">
        <f t="shared" si="39"/>
        <v>0</v>
      </c>
    </row>
    <row r="1229" spans="1:7" ht="20.25" hidden="1" customHeight="1" x14ac:dyDescent="0.15">
      <c r="A1229" s="114">
        <v>222</v>
      </c>
      <c r="B1229" s="114" t="s">
        <v>1028</v>
      </c>
      <c r="C1229" s="116">
        <f>C1230+C1248+C1254+C1260</f>
        <v>0</v>
      </c>
      <c r="D1229" s="116">
        <f>D1230+D1248+D1254+D1260</f>
        <v>0</v>
      </c>
      <c r="E1229" s="116">
        <f>E1230+E1248+E1254+E1260</f>
        <v>0</v>
      </c>
      <c r="F1229" s="112" t="str">
        <f t="shared" si="38"/>
        <v/>
      </c>
      <c r="G1229" s="113">
        <f t="shared" si="39"/>
        <v>0</v>
      </c>
    </row>
    <row r="1230" spans="1:7" ht="20.25" hidden="1" customHeight="1" x14ac:dyDescent="0.15">
      <c r="A1230" s="114">
        <v>22201</v>
      </c>
      <c r="B1230" s="114" t="s">
        <v>1029</v>
      </c>
      <c r="C1230" s="116">
        <f>SUM(C1231:C1247)</f>
        <v>0</v>
      </c>
      <c r="D1230" s="116">
        <f>SUM(D1231:D1247)</f>
        <v>0</v>
      </c>
      <c r="E1230" s="116">
        <f>SUM(E1231:E1247)</f>
        <v>0</v>
      </c>
      <c r="F1230" s="112" t="str">
        <f t="shared" si="38"/>
        <v/>
      </c>
      <c r="G1230" s="113">
        <f t="shared" si="39"/>
        <v>0</v>
      </c>
    </row>
    <row r="1231" spans="1:7" ht="20.25" hidden="1" customHeight="1" x14ac:dyDescent="0.15">
      <c r="A1231" s="117">
        <v>2220101</v>
      </c>
      <c r="B1231" s="118" t="s">
        <v>86</v>
      </c>
      <c r="C1231" s="119">
        <v>0</v>
      </c>
      <c r="D1231" s="119">
        <v>0</v>
      </c>
      <c r="E1231" s="119">
        <v>0</v>
      </c>
      <c r="F1231" s="112" t="str">
        <f t="shared" si="38"/>
        <v/>
      </c>
      <c r="G1231" s="113">
        <f t="shared" si="39"/>
        <v>0</v>
      </c>
    </row>
    <row r="1232" spans="1:7" ht="20.25" hidden="1" customHeight="1" x14ac:dyDescent="0.15">
      <c r="A1232" s="117">
        <v>2220102</v>
      </c>
      <c r="B1232" s="118" t="s">
        <v>87</v>
      </c>
      <c r="C1232" s="119">
        <v>0</v>
      </c>
      <c r="D1232" s="119">
        <v>0</v>
      </c>
      <c r="E1232" s="119">
        <v>0</v>
      </c>
      <c r="F1232" s="112" t="str">
        <f t="shared" si="38"/>
        <v/>
      </c>
      <c r="G1232" s="113">
        <f t="shared" si="39"/>
        <v>0</v>
      </c>
    </row>
    <row r="1233" spans="1:11" ht="20.25" hidden="1" customHeight="1" x14ac:dyDescent="0.15">
      <c r="A1233" s="117">
        <v>2220103</v>
      </c>
      <c r="B1233" s="118" t="s">
        <v>88</v>
      </c>
      <c r="C1233" s="119">
        <v>0</v>
      </c>
      <c r="D1233" s="119">
        <v>0</v>
      </c>
      <c r="E1233" s="119">
        <v>0</v>
      </c>
      <c r="F1233" s="112" t="str">
        <f t="shared" si="38"/>
        <v/>
      </c>
      <c r="G1233" s="113">
        <f t="shared" si="39"/>
        <v>0</v>
      </c>
    </row>
    <row r="1234" spans="1:11" ht="20.25" hidden="1" customHeight="1" x14ac:dyDescent="0.15">
      <c r="A1234" s="117">
        <v>2220104</v>
      </c>
      <c r="B1234" s="118" t="s">
        <v>1030</v>
      </c>
      <c r="C1234" s="119">
        <v>0</v>
      </c>
      <c r="D1234" s="119">
        <v>0</v>
      </c>
      <c r="E1234" s="119">
        <v>0</v>
      </c>
      <c r="F1234" s="112" t="str">
        <f t="shared" si="38"/>
        <v/>
      </c>
      <c r="G1234" s="113">
        <f t="shared" si="39"/>
        <v>0</v>
      </c>
    </row>
    <row r="1235" spans="1:11" ht="20.25" hidden="1" customHeight="1" x14ac:dyDescent="0.15">
      <c r="A1235" s="117">
        <v>2220105</v>
      </c>
      <c r="B1235" s="118" t="s">
        <v>1031</v>
      </c>
      <c r="C1235" s="119">
        <v>0</v>
      </c>
      <c r="D1235" s="119">
        <v>0</v>
      </c>
      <c r="E1235" s="119">
        <v>0</v>
      </c>
      <c r="F1235" s="112" t="str">
        <f t="shared" si="38"/>
        <v/>
      </c>
      <c r="G1235" s="113">
        <f t="shared" si="39"/>
        <v>0</v>
      </c>
    </row>
    <row r="1236" spans="1:11" ht="20.25" hidden="1" customHeight="1" x14ac:dyDescent="0.15">
      <c r="A1236" s="117">
        <v>2220106</v>
      </c>
      <c r="B1236" s="118" t="s">
        <v>1032</v>
      </c>
      <c r="C1236" s="119">
        <v>0</v>
      </c>
      <c r="D1236" s="119">
        <v>0</v>
      </c>
      <c r="E1236" s="119">
        <v>0</v>
      </c>
      <c r="F1236" s="112" t="str">
        <f t="shared" si="38"/>
        <v/>
      </c>
      <c r="G1236" s="113">
        <f t="shared" si="39"/>
        <v>0</v>
      </c>
    </row>
    <row r="1237" spans="1:11" ht="20.25" hidden="1" customHeight="1" x14ac:dyDescent="0.15">
      <c r="A1237" s="117">
        <v>2220107</v>
      </c>
      <c r="B1237" s="118" t="s">
        <v>1033</v>
      </c>
      <c r="C1237" s="119">
        <v>0</v>
      </c>
      <c r="D1237" s="119">
        <v>0</v>
      </c>
      <c r="E1237" s="119">
        <v>0</v>
      </c>
      <c r="F1237" s="112" t="str">
        <f t="shared" si="38"/>
        <v/>
      </c>
      <c r="G1237" s="113">
        <f t="shared" si="39"/>
        <v>0</v>
      </c>
    </row>
    <row r="1238" spans="1:11" ht="20.25" hidden="1" customHeight="1" x14ac:dyDescent="0.15">
      <c r="A1238" s="117">
        <v>2220112</v>
      </c>
      <c r="B1238" s="118" t="s">
        <v>1034</v>
      </c>
      <c r="C1238" s="119">
        <v>0</v>
      </c>
      <c r="D1238" s="119">
        <v>0</v>
      </c>
      <c r="E1238" s="119">
        <v>0</v>
      </c>
      <c r="F1238" s="112" t="str">
        <f t="shared" si="38"/>
        <v/>
      </c>
      <c r="G1238" s="113">
        <f t="shared" si="39"/>
        <v>0</v>
      </c>
    </row>
    <row r="1239" spans="1:11" ht="20.25" hidden="1" customHeight="1" x14ac:dyDescent="0.15">
      <c r="A1239" s="117">
        <v>2220113</v>
      </c>
      <c r="B1239" s="118" t="s">
        <v>1035</v>
      </c>
      <c r="C1239" s="119">
        <v>0</v>
      </c>
      <c r="D1239" s="119">
        <v>0</v>
      </c>
      <c r="E1239" s="119">
        <v>0</v>
      </c>
      <c r="F1239" s="112" t="str">
        <f t="shared" si="38"/>
        <v/>
      </c>
      <c r="G1239" s="113">
        <f t="shared" si="39"/>
        <v>0</v>
      </c>
    </row>
    <row r="1240" spans="1:11" ht="20.25" hidden="1" customHeight="1" x14ac:dyDescent="0.15">
      <c r="A1240" s="117">
        <v>2220114</v>
      </c>
      <c r="B1240" s="118" t="s">
        <v>1036</v>
      </c>
      <c r="C1240" s="119">
        <v>0</v>
      </c>
      <c r="D1240" s="119">
        <v>0</v>
      </c>
      <c r="E1240" s="119">
        <v>0</v>
      </c>
      <c r="F1240" s="112" t="str">
        <f t="shared" si="38"/>
        <v/>
      </c>
      <c r="G1240" s="113">
        <f t="shared" si="39"/>
        <v>0</v>
      </c>
    </row>
    <row r="1241" spans="1:11" ht="20.25" hidden="1" customHeight="1" x14ac:dyDescent="0.15">
      <c r="A1241" s="117">
        <v>2220115</v>
      </c>
      <c r="B1241" s="118" t="s">
        <v>1037</v>
      </c>
      <c r="C1241" s="119">
        <v>0</v>
      </c>
      <c r="D1241" s="119">
        <v>0</v>
      </c>
      <c r="E1241" s="119"/>
      <c r="F1241" s="112" t="str">
        <f t="shared" si="38"/>
        <v/>
      </c>
      <c r="G1241" s="113">
        <f t="shared" si="39"/>
        <v>0</v>
      </c>
    </row>
    <row r="1242" spans="1:11" ht="20.25" hidden="1" customHeight="1" x14ac:dyDescent="0.15">
      <c r="A1242" s="117">
        <v>2220118</v>
      </c>
      <c r="B1242" s="118" t="s">
        <v>1038</v>
      </c>
      <c r="C1242" s="119">
        <v>0</v>
      </c>
      <c r="D1242" s="119">
        <v>0</v>
      </c>
      <c r="E1242" s="119">
        <v>0</v>
      </c>
      <c r="F1242" s="112" t="str">
        <f t="shared" si="38"/>
        <v/>
      </c>
      <c r="G1242" s="113">
        <f t="shared" si="39"/>
        <v>0</v>
      </c>
    </row>
    <row r="1243" spans="1:11" ht="20.25" hidden="1" customHeight="1" x14ac:dyDescent="0.15">
      <c r="A1243" s="117">
        <v>2220119</v>
      </c>
      <c r="B1243" s="118" t="s">
        <v>1039</v>
      </c>
      <c r="C1243" s="119">
        <v>0</v>
      </c>
      <c r="D1243" s="119">
        <v>0</v>
      </c>
      <c r="E1243" s="119">
        <v>0</v>
      </c>
      <c r="F1243" s="112" t="str">
        <f t="shared" si="38"/>
        <v/>
      </c>
      <c r="G1243" s="113">
        <f t="shared" si="39"/>
        <v>0</v>
      </c>
    </row>
    <row r="1244" spans="1:11" ht="20.25" hidden="1" customHeight="1" x14ac:dyDescent="0.15">
      <c r="A1244" s="117">
        <v>2220120</v>
      </c>
      <c r="B1244" s="118" t="s">
        <v>1040</v>
      </c>
      <c r="C1244" s="119">
        <v>0</v>
      </c>
      <c r="D1244" s="119">
        <v>0</v>
      </c>
      <c r="E1244" s="119">
        <v>0</v>
      </c>
      <c r="F1244" s="112" t="str">
        <f t="shared" si="38"/>
        <v/>
      </c>
      <c r="G1244" s="113">
        <f t="shared" si="39"/>
        <v>0</v>
      </c>
    </row>
    <row r="1245" spans="1:11" ht="20.25" hidden="1" customHeight="1" x14ac:dyDescent="0.15">
      <c r="A1245" s="117">
        <v>2220121</v>
      </c>
      <c r="B1245" s="118" t="s">
        <v>1041</v>
      </c>
      <c r="C1245" s="119">
        <v>0</v>
      </c>
      <c r="D1245" s="119">
        <v>0</v>
      </c>
      <c r="E1245" s="119">
        <v>0</v>
      </c>
      <c r="F1245" s="112" t="str">
        <f t="shared" si="38"/>
        <v/>
      </c>
      <c r="G1245" s="113">
        <f t="shared" si="39"/>
        <v>0</v>
      </c>
    </row>
    <row r="1246" spans="1:11" ht="20.25" hidden="1" customHeight="1" x14ac:dyDescent="0.15">
      <c r="A1246" s="117">
        <v>2220150</v>
      </c>
      <c r="B1246" s="118" t="s">
        <v>95</v>
      </c>
      <c r="C1246" s="119">
        <v>0</v>
      </c>
      <c r="D1246" s="119">
        <v>0</v>
      </c>
      <c r="E1246" s="119">
        <v>0</v>
      </c>
      <c r="F1246" s="120" t="str">
        <f t="shared" si="38"/>
        <v/>
      </c>
      <c r="G1246" s="121">
        <f t="shared" si="39"/>
        <v>0</v>
      </c>
    </row>
    <row r="1247" spans="1:11" ht="20.25" hidden="1" customHeight="1" x14ac:dyDescent="0.15">
      <c r="A1247" s="117">
        <v>2220199</v>
      </c>
      <c r="B1247" s="118" t="s">
        <v>1042</v>
      </c>
      <c r="C1247" s="119">
        <v>0</v>
      </c>
      <c r="D1247" s="119">
        <v>0</v>
      </c>
      <c r="E1247" s="119">
        <v>0</v>
      </c>
      <c r="F1247" s="112" t="str">
        <f t="shared" si="38"/>
        <v/>
      </c>
      <c r="G1247" s="113">
        <f t="shared" si="39"/>
        <v>0</v>
      </c>
    </row>
    <row r="1248" spans="1:11" s="97" customFormat="1" ht="20.25" hidden="1" customHeight="1" x14ac:dyDescent="0.15">
      <c r="A1248" s="129">
        <v>22203</v>
      </c>
      <c r="B1248" s="129" t="s">
        <v>1043</v>
      </c>
      <c r="C1248" s="116">
        <f>SUM(C1249:C1253)</f>
        <v>0</v>
      </c>
      <c r="D1248" s="116">
        <f>SUM(D1249:D1253)</f>
        <v>0</v>
      </c>
      <c r="E1248" s="116">
        <f>SUM(E1249:E1253)</f>
        <v>0</v>
      </c>
      <c r="F1248" s="112" t="str">
        <f t="shared" si="38"/>
        <v/>
      </c>
      <c r="G1248" s="113">
        <f t="shared" si="39"/>
        <v>0</v>
      </c>
      <c r="K1248" s="125"/>
    </row>
    <row r="1249" spans="1:7" ht="20.25" hidden="1" customHeight="1" x14ac:dyDescent="0.15">
      <c r="A1249" s="117">
        <v>2220301</v>
      </c>
      <c r="B1249" s="118" t="s">
        <v>1044</v>
      </c>
      <c r="C1249" s="119">
        <v>0</v>
      </c>
      <c r="D1249" s="119">
        <v>0</v>
      </c>
      <c r="E1249" s="119">
        <v>0</v>
      </c>
      <c r="F1249" s="112" t="str">
        <f t="shared" si="38"/>
        <v/>
      </c>
      <c r="G1249" s="113">
        <f t="shared" si="39"/>
        <v>0</v>
      </c>
    </row>
    <row r="1250" spans="1:7" ht="20.25" hidden="1" customHeight="1" x14ac:dyDescent="0.15">
      <c r="A1250" s="117">
        <v>2220303</v>
      </c>
      <c r="B1250" s="118" t="s">
        <v>1045</v>
      </c>
      <c r="C1250" s="119">
        <v>0</v>
      </c>
      <c r="D1250" s="119">
        <v>0</v>
      </c>
      <c r="E1250" s="119">
        <v>0</v>
      </c>
      <c r="F1250" s="112" t="str">
        <f t="shared" si="38"/>
        <v/>
      </c>
      <c r="G1250" s="113">
        <f t="shared" si="39"/>
        <v>0</v>
      </c>
    </row>
    <row r="1251" spans="1:7" ht="20.25" hidden="1" customHeight="1" x14ac:dyDescent="0.15">
      <c r="A1251" s="117">
        <v>2220304</v>
      </c>
      <c r="B1251" s="118" t="s">
        <v>1046</v>
      </c>
      <c r="C1251" s="119">
        <v>0</v>
      </c>
      <c r="D1251" s="119">
        <v>0</v>
      </c>
      <c r="E1251" s="119">
        <v>0</v>
      </c>
      <c r="F1251" s="112" t="str">
        <f t="shared" si="38"/>
        <v/>
      </c>
      <c r="G1251" s="113">
        <f t="shared" si="39"/>
        <v>0</v>
      </c>
    </row>
    <row r="1252" spans="1:7" ht="20.25" hidden="1" customHeight="1" x14ac:dyDescent="0.15">
      <c r="A1252" s="117">
        <v>2220305</v>
      </c>
      <c r="B1252" s="118" t="s">
        <v>1047</v>
      </c>
      <c r="C1252" s="119">
        <v>0</v>
      </c>
      <c r="D1252" s="119">
        <v>0</v>
      </c>
      <c r="E1252" s="119">
        <v>0</v>
      </c>
      <c r="F1252" s="112" t="str">
        <f t="shared" si="38"/>
        <v/>
      </c>
      <c r="G1252" s="113">
        <f t="shared" si="39"/>
        <v>0</v>
      </c>
    </row>
    <row r="1253" spans="1:7" ht="20.25" hidden="1" customHeight="1" x14ac:dyDescent="0.15">
      <c r="A1253" s="117">
        <v>2220399</v>
      </c>
      <c r="B1253" s="118" t="s">
        <v>1048</v>
      </c>
      <c r="C1253" s="119">
        <v>0</v>
      </c>
      <c r="D1253" s="119">
        <v>0</v>
      </c>
      <c r="E1253" s="119">
        <v>0</v>
      </c>
      <c r="F1253" s="112" t="str">
        <f t="shared" si="38"/>
        <v/>
      </c>
      <c r="G1253" s="113">
        <f t="shared" si="39"/>
        <v>0</v>
      </c>
    </row>
    <row r="1254" spans="1:7" ht="20.25" hidden="1" customHeight="1" x14ac:dyDescent="0.15">
      <c r="A1254" s="114">
        <v>22204</v>
      </c>
      <c r="B1254" s="114" t="s">
        <v>1049</v>
      </c>
      <c r="C1254" s="116">
        <f>SUM(C1255:C1259)</f>
        <v>0</v>
      </c>
      <c r="D1254" s="116">
        <f>SUM(D1255:D1259)</f>
        <v>0</v>
      </c>
      <c r="E1254" s="116">
        <f>SUM(E1255:E1259)</f>
        <v>0</v>
      </c>
      <c r="F1254" s="112" t="str">
        <f t="shared" si="38"/>
        <v/>
      </c>
      <c r="G1254" s="113">
        <f t="shared" si="39"/>
        <v>0</v>
      </c>
    </row>
    <row r="1255" spans="1:7" ht="20.25" hidden="1" customHeight="1" x14ac:dyDescent="0.15">
      <c r="A1255" s="117">
        <v>2220401</v>
      </c>
      <c r="B1255" s="118" t="s">
        <v>1050</v>
      </c>
      <c r="C1255" s="119">
        <v>0</v>
      </c>
      <c r="D1255" s="119">
        <v>0</v>
      </c>
      <c r="E1255" s="119">
        <v>0</v>
      </c>
      <c r="F1255" s="120" t="str">
        <f t="shared" si="38"/>
        <v/>
      </c>
      <c r="G1255" s="121">
        <f t="shared" si="39"/>
        <v>0</v>
      </c>
    </row>
    <row r="1256" spans="1:7" ht="20.25" hidden="1" customHeight="1" x14ac:dyDescent="0.15">
      <c r="A1256" s="117">
        <v>2220402</v>
      </c>
      <c r="B1256" s="118" t="s">
        <v>1051</v>
      </c>
      <c r="C1256" s="119">
        <v>0</v>
      </c>
      <c r="D1256" s="119">
        <v>0</v>
      </c>
      <c r="E1256" s="119">
        <v>0</v>
      </c>
      <c r="F1256" s="120" t="str">
        <f t="shared" si="38"/>
        <v/>
      </c>
      <c r="G1256" s="121">
        <f t="shared" si="39"/>
        <v>0</v>
      </c>
    </row>
    <row r="1257" spans="1:7" ht="20.25" hidden="1" customHeight="1" x14ac:dyDescent="0.15">
      <c r="A1257" s="117">
        <v>2220403</v>
      </c>
      <c r="B1257" s="118" t="s">
        <v>1052</v>
      </c>
      <c r="C1257" s="119">
        <v>0</v>
      </c>
      <c r="D1257" s="119">
        <v>0</v>
      </c>
      <c r="E1257" s="119">
        <v>0</v>
      </c>
      <c r="F1257" s="120" t="str">
        <f t="shared" si="38"/>
        <v/>
      </c>
      <c r="G1257" s="121">
        <f t="shared" si="39"/>
        <v>0</v>
      </c>
    </row>
    <row r="1258" spans="1:7" ht="20.25" hidden="1" customHeight="1" x14ac:dyDescent="0.15">
      <c r="A1258" s="117">
        <v>2220404</v>
      </c>
      <c r="B1258" s="118" t="s">
        <v>1053</v>
      </c>
      <c r="C1258" s="119">
        <v>0</v>
      </c>
      <c r="D1258" s="119">
        <v>0</v>
      </c>
      <c r="E1258" s="119">
        <v>0</v>
      </c>
      <c r="F1258" s="120" t="str">
        <f t="shared" si="38"/>
        <v/>
      </c>
      <c r="G1258" s="121">
        <f t="shared" si="39"/>
        <v>0</v>
      </c>
    </row>
    <row r="1259" spans="1:7" ht="20.25" hidden="1" customHeight="1" x14ac:dyDescent="0.15">
      <c r="A1259" s="117">
        <v>2220499</v>
      </c>
      <c r="B1259" s="118" t="s">
        <v>1054</v>
      </c>
      <c r="C1259" s="119">
        <v>0</v>
      </c>
      <c r="D1259" s="119">
        <v>0</v>
      </c>
      <c r="E1259" s="119">
        <v>0</v>
      </c>
      <c r="F1259" s="120" t="str">
        <f t="shared" si="38"/>
        <v/>
      </c>
      <c r="G1259" s="121">
        <f t="shared" si="39"/>
        <v>0</v>
      </c>
    </row>
    <row r="1260" spans="1:7" ht="20.25" hidden="1" customHeight="1" x14ac:dyDescent="0.15">
      <c r="A1260" s="114">
        <v>22205</v>
      </c>
      <c r="B1260" s="114" t="s">
        <v>1055</v>
      </c>
      <c r="C1260" s="116">
        <f>SUM(C1261:C1271)</f>
        <v>0</v>
      </c>
      <c r="D1260" s="116">
        <f>SUM(D1261:D1271)</f>
        <v>0</v>
      </c>
      <c r="E1260" s="116">
        <f>SUM(E1261:E1271)</f>
        <v>0</v>
      </c>
      <c r="F1260" s="112" t="str">
        <f t="shared" si="38"/>
        <v/>
      </c>
      <c r="G1260" s="113">
        <f t="shared" si="39"/>
        <v>0</v>
      </c>
    </row>
    <row r="1261" spans="1:7" ht="20.25" hidden="1" customHeight="1" x14ac:dyDescent="0.15">
      <c r="A1261" s="117">
        <v>2220501</v>
      </c>
      <c r="B1261" s="118" t="s">
        <v>1056</v>
      </c>
      <c r="C1261" s="119">
        <v>0</v>
      </c>
      <c r="D1261" s="119">
        <v>0</v>
      </c>
      <c r="E1261" s="119">
        <v>0</v>
      </c>
      <c r="F1261" s="112" t="str">
        <f t="shared" si="38"/>
        <v/>
      </c>
      <c r="G1261" s="113">
        <f t="shared" si="39"/>
        <v>0</v>
      </c>
    </row>
    <row r="1262" spans="1:7" ht="20.25" hidden="1" customHeight="1" x14ac:dyDescent="0.15">
      <c r="A1262" s="117">
        <v>2220502</v>
      </c>
      <c r="B1262" s="118" t="s">
        <v>1057</v>
      </c>
      <c r="C1262" s="119">
        <v>0</v>
      </c>
      <c r="D1262" s="119">
        <v>0</v>
      </c>
      <c r="E1262" s="119">
        <v>0</v>
      </c>
      <c r="F1262" s="112" t="str">
        <f t="shared" si="38"/>
        <v/>
      </c>
      <c r="G1262" s="113">
        <f t="shared" si="39"/>
        <v>0</v>
      </c>
    </row>
    <row r="1263" spans="1:7" ht="20.25" hidden="1" customHeight="1" x14ac:dyDescent="0.15">
      <c r="A1263" s="117">
        <v>2220503</v>
      </c>
      <c r="B1263" s="118" t="s">
        <v>1058</v>
      </c>
      <c r="C1263" s="119">
        <v>0</v>
      </c>
      <c r="D1263" s="119">
        <v>0</v>
      </c>
      <c r="E1263" s="119">
        <v>0</v>
      </c>
      <c r="F1263" s="112" t="str">
        <f t="shared" si="38"/>
        <v/>
      </c>
      <c r="G1263" s="113">
        <f t="shared" si="39"/>
        <v>0</v>
      </c>
    </row>
    <row r="1264" spans="1:7" ht="20.25" hidden="1" customHeight="1" x14ac:dyDescent="0.15">
      <c r="A1264" s="117">
        <v>2220504</v>
      </c>
      <c r="B1264" s="118" t="s">
        <v>1059</v>
      </c>
      <c r="C1264" s="119">
        <v>0</v>
      </c>
      <c r="D1264" s="119">
        <v>0</v>
      </c>
      <c r="E1264" s="119">
        <v>0</v>
      </c>
      <c r="F1264" s="112" t="str">
        <f t="shared" si="38"/>
        <v/>
      </c>
      <c r="G1264" s="113">
        <f t="shared" si="39"/>
        <v>0</v>
      </c>
    </row>
    <row r="1265" spans="1:7" ht="20.25" hidden="1" customHeight="1" x14ac:dyDescent="0.15">
      <c r="A1265" s="117">
        <v>2220505</v>
      </c>
      <c r="B1265" s="118" t="s">
        <v>1060</v>
      </c>
      <c r="C1265" s="119">
        <v>0</v>
      </c>
      <c r="D1265" s="119">
        <v>0</v>
      </c>
      <c r="E1265" s="119">
        <v>0</v>
      </c>
      <c r="F1265" s="112" t="str">
        <f t="shared" si="38"/>
        <v/>
      </c>
      <c r="G1265" s="113">
        <f t="shared" si="39"/>
        <v>0</v>
      </c>
    </row>
    <row r="1266" spans="1:7" ht="20.25" hidden="1" customHeight="1" x14ac:dyDescent="0.15">
      <c r="A1266" s="117">
        <v>2220506</v>
      </c>
      <c r="B1266" s="118" t="s">
        <v>1061</v>
      </c>
      <c r="C1266" s="119">
        <v>0</v>
      </c>
      <c r="D1266" s="119">
        <v>0</v>
      </c>
      <c r="E1266" s="119">
        <v>0</v>
      </c>
      <c r="F1266" s="112" t="str">
        <f t="shared" si="38"/>
        <v/>
      </c>
      <c r="G1266" s="113">
        <f t="shared" si="39"/>
        <v>0</v>
      </c>
    </row>
    <row r="1267" spans="1:7" ht="20.25" hidden="1" customHeight="1" x14ac:dyDescent="0.15">
      <c r="A1267" s="117">
        <v>2220507</v>
      </c>
      <c r="B1267" s="118" t="s">
        <v>1062</v>
      </c>
      <c r="C1267" s="119">
        <v>0</v>
      </c>
      <c r="D1267" s="119">
        <v>0</v>
      </c>
      <c r="E1267" s="119">
        <v>0</v>
      </c>
      <c r="F1267" s="112" t="str">
        <f t="shared" si="38"/>
        <v/>
      </c>
      <c r="G1267" s="113">
        <f t="shared" si="39"/>
        <v>0</v>
      </c>
    </row>
    <row r="1268" spans="1:7" ht="20.25" hidden="1" customHeight="1" x14ac:dyDescent="0.15">
      <c r="A1268" s="117">
        <v>2220508</v>
      </c>
      <c r="B1268" s="118" t="s">
        <v>1063</v>
      </c>
      <c r="C1268" s="119">
        <v>0</v>
      </c>
      <c r="D1268" s="119">
        <v>0</v>
      </c>
      <c r="E1268" s="119">
        <v>0</v>
      </c>
      <c r="F1268" s="112" t="str">
        <f t="shared" si="38"/>
        <v/>
      </c>
      <c r="G1268" s="113">
        <f t="shared" si="39"/>
        <v>0</v>
      </c>
    </row>
    <row r="1269" spans="1:7" ht="20.25" hidden="1" customHeight="1" x14ac:dyDescent="0.15">
      <c r="A1269" s="117">
        <v>2220509</v>
      </c>
      <c r="B1269" s="118" t="s">
        <v>1064</v>
      </c>
      <c r="C1269" s="119">
        <v>0</v>
      </c>
      <c r="D1269" s="119">
        <v>0</v>
      </c>
      <c r="E1269" s="119">
        <v>0</v>
      </c>
      <c r="F1269" s="112" t="str">
        <f t="shared" si="38"/>
        <v/>
      </c>
      <c r="G1269" s="113">
        <f t="shared" si="39"/>
        <v>0</v>
      </c>
    </row>
    <row r="1270" spans="1:7" ht="20.25" hidden="1" customHeight="1" x14ac:dyDescent="0.15">
      <c r="A1270" s="117">
        <v>2220510</v>
      </c>
      <c r="B1270" s="118" t="s">
        <v>1065</v>
      </c>
      <c r="C1270" s="119">
        <v>0</v>
      </c>
      <c r="D1270" s="119">
        <v>0</v>
      </c>
      <c r="E1270" s="119">
        <v>0</v>
      </c>
      <c r="F1270" s="112" t="str">
        <f t="shared" si="38"/>
        <v/>
      </c>
      <c r="G1270" s="113">
        <f t="shared" si="39"/>
        <v>0</v>
      </c>
    </row>
    <row r="1271" spans="1:7" ht="20.25" hidden="1" customHeight="1" x14ac:dyDescent="0.15">
      <c r="A1271" s="117">
        <v>2220599</v>
      </c>
      <c r="B1271" s="118" t="s">
        <v>1066</v>
      </c>
      <c r="C1271" s="119">
        <v>0</v>
      </c>
      <c r="D1271" s="119">
        <v>0</v>
      </c>
      <c r="E1271" s="119">
        <v>0</v>
      </c>
      <c r="F1271" s="112" t="str">
        <f t="shared" si="38"/>
        <v/>
      </c>
      <c r="G1271" s="113">
        <f t="shared" si="39"/>
        <v>0</v>
      </c>
    </row>
    <row r="1272" spans="1:7" ht="20.25" customHeight="1" x14ac:dyDescent="0.15">
      <c r="A1272" s="114">
        <v>224</v>
      </c>
      <c r="B1272" s="114" t="s">
        <v>1067</v>
      </c>
      <c r="C1272" s="116">
        <f>C1273+C1285+C1291+C1297+C1305+C1318+C1322+C1326</f>
        <v>60</v>
      </c>
      <c r="D1272" s="116">
        <f>D1273+D1285+D1291+D1297+D1305+D1318+D1322+D1326</f>
        <v>60</v>
      </c>
      <c r="E1272" s="116">
        <f>E1273+E1285+E1291+E1297+E1305+E1318+E1322+E1326</f>
        <v>29.33</v>
      </c>
      <c r="F1272" s="112">
        <f t="shared" si="38"/>
        <v>48.883333333333326</v>
      </c>
      <c r="G1272" s="113">
        <f t="shared" si="39"/>
        <v>-0.67000000000000171</v>
      </c>
    </row>
    <row r="1273" spans="1:7" ht="20.25" customHeight="1" x14ac:dyDescent="0.15">
      <c r="A1273" s="114">
        <v>22401</v>
      </c>
      <c r="B1273" s="114" t="s">
        <v>1068</v>
      </c>
      <c r="C1273" s="116">
        <f>SUM(C1274:C1284)</f>
        <v>30</v>
      </c>
      <c r="D1273" s="116">
        <f>SUM(D1274:D1284)</f>
        <v>30</v>
      </c>
      <c r="E1273" s="116">
        <f>SUM(E1274:E1284)</f>
        <v>8.0499999999999989</v>
      </c>
      <c r="F1273" s="112">
        <f t="shared" si="38"/>
        <v>26.833333333333332</v>
      </c>
      <c r="G1273" s="113">
        <f t="shared" si="39"/>
        <v>-6.9500000000000011</v>
      </c>
    </row>
    <row r="1274" spans="1:7" ht="20.25" hidden="1" customHeight="1" x14ac:dyDescent="0.15">
      <c r="A1274" s="117">
        <v>2240101</v>
      </c>
      <c r="B1274" s="118" t="s">
        <v>86</v>
      </c>
      <c r="C1274" s="119">
        <v>0</v>
      </c>
      <c r="D1274" s="119">
        <v>0</v>
      </c>
      <c r="E1274" s="119">
        <v>0</v>
      </c>
      <c r="F1274" s="120" t="str">
        <f t="shared" si="38"/>
        <v/>
      </c>
      <c r="G1274" s="121">
        <f t="shared" si="39"/>
        <v>0</v>
      </c>
    </row>
    <row r="1275" spans="1:7" ht="20.25" hidden="1" customHeight="1" x14ac:dyDescent="0.15">
      <c r="A1275" s="117">
        <v>2240102</v>
      </c>
      <c r="B1275" s="118" t="s">
        <v>87</v>
      </c>
      <c r="C1275" s="119">
        <v>0</v>
      </c>
      <c r="D1275" s="119">
        <v>0</v>
      </c>
      <c r="E1275" s="119">
        <v>0</v>
      </c>
      <c r="F1275" s="120" t="str">
        <f t="shared" si="38"/>
        <v/>
      </c>
      <c r="G1275" s="121">
        <f t="shared" si="39"/>
        <v>0</v>
      </c>
    </row>
    <row r="1276" spans="1:7" ht="20.25" hidden="1" customHeight="1" x14ac:dyDescent="0.15">
      <c r="A1276" s="117">
        <v>2240103</v>
      </c>
      <c r="B1276" s="118" t="s">
        <v>88</v>
      </c>
      <c r="C1276" s="119">
        <v>0</v>
      </c>
      <c r="D1276" s="119">
        <v>0</v>
      </c>
      <c r="E1276" s="119">
        <v>0</v>
      </c>
      <c r="F1276" s="120" t="str">
        <f t="shared" si="38"/>
        <v/>
      </c>
      <c r="G1276" s="121">
        <f t="shared" si="39"/>
        <v>0</v>
      </c>
    </row>
    <row r="1277" spans="1:7" ht="20.25" hidden="1" customHeight="1" x14ac:dyDescent="0.15">
      <c r="A1277" s="117">
        <v>2240104</v>
      </c>
      <c r="B1277" s="118" t="s">
        <v>1069</v>
      </c>
      <c r="C1277" s="119">
        <v>0</v>
      </c>
      <c r="D1277" s="119">
        <v>0</v>
      </c>
      <c r="E1277" s="119">
        <v>0</v>
      </c>
      <c r="F1277" s="120" t="str">
        <f t="shared" si="38"/>
        <v/>
      </c>
      <c r="G1277" s="121">
        <f t="shared" si="39"/>
        <v>0</v>
      </c>
    </row>
    <row r="1278" spans="1:7" ht="20.25" hidden="1" customHeight="1" x14ac:dyDescent="0.15">
      <c r="A1278" s="117">
        <v>2240105</v>
      </c>
      <c r="B1278" s="118" t="s">
        <v>1070</v>
      </c>
      <c r="C1278" s="119">
        <v>0</v>
      </c>
      <c r="D1278" s="119">
        <v>0</v>
      </c>
      <c r="E1278" s="119">
        <v>0</v>
      </c>
      <c r="F1278" s="120" t="str">
        <f t="shared" si="38"/>
        <v/>
      </c>
      <c r="G1278" s="121">
        <f t="shared" si="39"/>
        <v>0</v>
      </c>
    </row>
    <row r="1279" spans="1:7" ht="20.25" customHeight="1" x14ac:dyDescent="0.15">
      <c r="A1279" s="117">
        <v>2240106</v>
      </c>
      <c r="B1279" s="118" t="s">
        <v>1071</v>
      </c>
      <c r="C1279" s="119">
        <v>10</v>
      </c>
      <c r="D1279" s="119">
        <v>10</v>
      </c>
      <c r="E1279" s="119">
        <v>0.12</v>
      </c>
      <c r="F1279" s="120">
        <f t="shared" si="38"/>
        <v>1.2</v>
      </c>
      <c r="G1279" s="121">
        <f t="shared" si="39"/>
        <v>-4.88</v>
      </c>
    </row>
    <row r="1280" spans="1:7" ht="20.25" hidden="1" customHeight="1" x14ac:dyDescent="0.15">
      <c r="A1280" s="117">
        <v>2240107</v>
      </c>
      <c r="B1280" s="118" t="s">
        <v>1072</v>
      </c>
      <c r="C1280" s="119">
        <v>0</v>
      </c>
      <c r="D1280" s="119">
        <v>0</v>
      </c>
      <c r="E1280" s="119"/>
      <c r="F1280" s="120" t="str">
        <f t="shared" si="38"/>
        <v/>
      </c>
      <c r="G1280" s="121">
        <f t="shared" si="39"/>
        <v>0</v>
      </c>
    </row>
    <row r="1281" spans="1:7" ht="20.25" hidden="1" customHeight="1" x14ac:dyDescent="0.15">
      <c r="A1281" s="117">
        <v>2240108</v>
      </c>
      <c r="B1281" s="118" t="s">
        <v>1073</v>
      </c>
      <c r="C1281" s="119">
        <v>0</v>
      </c>
      <c r="D1281" s="119">
        <v>0</v>
      </c>
      <c r="E1281" s="119"/>
      <c r="F1281" s="120" t="str">
        <f t="shared" si="38"/>
        <v/>
      </c>
      <c r="G1281" s="121">
        <f t="shared" si="39"/>
        <v>0</v>
      </c>
    </row>
    <row r="1282" spans="1:7" ht="20.25" hidden="1" customHeight="1" x14ac:dyDescent="0.15">
      <c r="A1282" s="117">
        <v>2240109</v>
      </c>
      <c r="B1282" s="118" t="s">
        <v>1074</v>
      </c>
      <c r="C1282" s="119">
        <v>0</v>
      </c>
      <c r="D1282" s="119">
        <v>0</v>
      </c>
      <c r="E1282" s="119"/>
      <c r="F1282" s="120" t="str">
        <f t="shared" si="38"/>
        <v/>
      </c>
      <c r="G1282" s="121">
        <f t="shared" si="39"/>
        <v>0</v>
      </c>
    </row>
    <row r="1283" spans="1:7" ht="20.25" hidden="1" customHeight="1" x14ac:dyDescent="0.15">
      <c r="A1283" s="117">
        <v>2240150</v>
      </c>
      <c r="B1283" s="118" t="s">
        <v>95</v>
      </c>
      <c r="C1283" s="119">
        <v>0</v>
      </c>
      <c r="D1283" s="119">
        <v>0</v>
      </c>
      <c r="E1283" s="119"/>
      <c r="F1283" s="120" t="str">
        <f t="shared" si="38"/>
        <v/>
      </c>
      <c r="G1283" s="121">
        <f t="shared" si="39"/>
        <v>0</v>
      </c>
    </row>
    <row r="1284" spans="1:7" ht="20.25" customHeight="1" x14ac:dyDescent="0.15">
      <c r="A1284" s="117">
        <v>2240199</v>
      </c>
      <c r="B1284" s="118" t="s">
        <v>1075</v>
      </c>
      <c r="C1284" s="119">
        <v>20</v>
      </c>
      <c r="D1284" s="119">
        <v>20</v>
      </c>
      <c r="E1284" s="119">
        <v>7.93</v>
      </c>
      <c r="F1284" s="120">
        <f t="shared" si="38"/>
        <v>39.65</v>
      </c>
      <c r="G1284" s="121">
        <f t="shared" si="39"/>
        <v>-2.0700000000000003</v>
      </c>
    </row>
    <row r="1285" spans="1:7" ht="20.25" customHeight="1" x14ac:dyDescent="0.15">
      <c r="A1285" s="114">
        <v>22402</v>
      </c>
      <c r="B1285" s="114" t="s">
        <v>1076</v>
      </c>
      <c r="C1285" s="116">
        <f>SUM(C1286:C1290)</f>
        <v>30</v>
      </c>
      <c r="D1285" s="116">
        <f>SUM(D1286:D1290)</f>
        <v>30</v>
      </c>
      <c r="E1285" s="116">
        <f>SUM(E1286:E1290)</f>
        <v>21.28</v>
      </c>
      <c r="F1285" s="112">
        <f t="shared" si="38"/>
        <v>70.933333333333337</v>
      </c>
      <c r="G1285" s="113">
        <f t="shared" si="39"/>
        <v>6.2800000000000011</v>
      </c>
    </row>
    <row r="1286" spans="1:7" ht="20.25" hidden="1" customHeight="1" x14ac:dyDescent="0.15">
      <c r="A1286" s="117">
        <v>2240201</v>
      </c>
      <c r="B1286" s="118" t="s">
        <v>86</v>
      </c>
      <c r="C1286" s="119">
        <v>0</v>
      </c>
      <c r="D1286" s="119">
        <v>0</v>
      </c>
      <c r="E1286" s="119">
        <v>0</v>
      </c>
      <c r="F1286" s="120" t="str">
        <f t="shared" si="38"/>
        <v/>
      </c>
      <c r="G1286" s="121">
        <f t="shared" si="39"/>
        <v>0</v>
      </c>
    </row>
    <row r="1287" spans="1:7" ht="20.25" hidden="1" customHeight="1" x14ac:dyDescent="0.15">
      <c r="A1287" s="117">
        <v>2240202</v>
      </c>
      <c r="B1287" s="118" t="s">
        <v>87</v>
      </c>
      <c r="C1287" s="119">
        <v>0</v>
      </c>
      <c r="D1287" s="119">
        <v>0</v>
      </c>
      <c r="E1287" s="119">
        <v>0</v>
      </c>
      <c r="F1287" s="120" t="str">
        <f t="shared" si="38"/>
        <v/>
      </c>
      <c r="G1287" s="121">
        <f t="shared" si="39"/>
        <v>0</v>
      </c>
    </row>
    <row r="1288" spans="1:7" ht="20.25" hidden="1" customHeight="1" x14ac:dyDescent="0.15">
      <c r="A1288" s="117">
        <v>2240203</v>
      </c>
      <c r="B1288" s="118" t="s">
        <v>88</v>
      </c>
      <c r="C1288" s="119">
        <v>0</v>
      </c>
      <c r="D1288" s="119">
        <v>0</v>
      </c>
      <c r="E1288" s="119">
        <v>0</v>
      </c>
      <c r="F1288" s="120" t="str">
        <f t="shared" si="38"/>
        <v/>
      </c>
      <c r="G1288" s="121">
        <f t="shared" si="39"/>
        <v>0</v>
      </c>
    </row>
    <row r="1289" spans="1:7" ht="20.25" hidden="1" customHeight="1" x14ac:dyDescent="0.15">
      <c r="A1289" s="117">
        <v>2240204</v>
      </c>
      <c r="B1289" s="118" t="s">
        <v>1077</v>
      </c>
      <c r="C1289" s="119">
        <v>0</v>
      </c>
      <c r="D1289" s="119">
        <v>0</v>
      </c>
      <c r="E1289" s="119">
        <v>0</v>
      </c>
      <c r="F1289" s="120" t="str">
        <f t="shared" ref="F1289:F1353" si="40">IFERROR(E1289/C1289*100,"")</f>
        <v/>
      </c>
      <c r="G1289" s="121">
        <f t="shared" ref="G1289:G1353" si="41">E1289-C1289/2</f>
        <v>0</v>
      </c>
    </row>
    <row r="1290" spans="1:7" ht="20.25" customHeight="1" x14ac:dyDescent="0.15">
      <c r="A1290" s="117">
        <v>2240299</v>
      </c>
      <c r="B1290" s="118" t="s">
        <v>1297</v>
      </c>
      <c r="C1290" s="119">
        <v>30</v>
      </c>
      <c r="D1290" s="119">
        <v>30</v>
      </c>
      <c r="E1290" s="119">
        <v>21.28</v>
      </c>
      <c r="F1290" s="120">
        <f t="shared" si="40"/>
        <v>70.933333333333337</v>
      </c>
      <c r="G1290" s="121">
        <f t="shared" si="41"/>
        <v>6.2800000000000011</v>
      </c>
    </row>
    <row r="1291" spans="1:7" ht="20.25" hidden="1" customHeight="1" x14ac:dyDescent="0.15">
      <c r="A1291" s="114">
        <v>22403</v>
      </c>
      <c r="B1291" s="114" t="s">
        <v>1078</v>
      </c>
      <c r="C1291" s="116">
        <f>SUM(C1292:C1296)</f>
        <v>0</v>
      </c>
      <c r="D1291" s="116">
        <f>SUM(D1292:D1296)</f>
        <v>0</v>
      </c>
      <c r="E1291" s="116">
        <f>SUM(E1292:E1296)</f>
        <v>0</v>
      </c>
      <c r="F1291" s="112" t="str">
        <f t="shared" si="40"/>
        <v/>
      </c>
      <c r="G1291" s="113">
        <f t="shared" si="41"/>
        <v>0</v>
      </c>
    </row>
    <row r="1292" spans="1:7" ht="20.25" hidden="1" customHeight="1" x14ac:dyDescent="0.15">
      <c r="A1292" s="117">
        <v>2240301</v>
      </c>
      <c r="B1292" s="118" t="s">
        <v>86</v>
      </c>
      <c r="C1292" s="119">
        <v>0</v>
      </c>
      <c r="D1292" s="119">
        <v>0</v>
      </c>
      <c r="E1292" s="119">
        <v>0</v>
      </c>
      <c r="F1292" s="112" t="str">
        <f t="shared" si="40"/>
        <v/>
      </c>
      <c r="G1292" s="113">
        <f t="shared" si="41"/>
        <v>0</v>
      </c>
    </row>
    <row r="1293" spans="1:7" ht="20.25" hidden="1" customHeight="1" x14ac:dyDescent="0.15">
      <c r="A1293" s="117">
        <v>2240302</v>
      </c>
      <c r="B1293" s="118" t="s">
        <v>87</v>
      </c>
      <c r="C1293" s="119">
        <v>0</v>
      </c>
      <c r="D1293" s="119">
        <v>0</v>
      </c>
      <c r="E1293" s="119">
        <v>0</v>
      </c>
      <c r="F1293" s="112" t="str">
        <f t="shared" si="40"/>
        <v/>
      </c>
      <c r="G1293" s="113">
        <f t="shared" si="41"/>
        <v>0</v>
      </c>
    </row>
    <row r="1294" spans="1:7" ht="20.25" hidden="1" customHeight="1" x14ac:dyDescent="0.15">
      <c r="A1294" s="117">
        <v>2240303</v>
      </c>
      <c r="B1294" s="118" t="s">
        <v>88</v>
      </c>
      <c r="C1294" s="119">
        <v>0</v>
      </c>
      <c r="D1294" s="119">
        <v>0</v>
      </c>
      <c r="E1294" s="119">
        <v>0</v>
      </c>
      <c r="F1294" s="112" t="str">
        <f t="shared" si="40"/>
        <v/>
      </c>
      <c r="G1294" s="113">
        <f t="shared" si="41"/>
        <v>0</v>
      </c>
    </row>
    <row r="1295" spans="1:7" ht="20.25" hidden="1" customHeight="1" x14ac:dyDescent="0.15">
      <c r="A1295" s="117">
        <v>2240304</v>
      </c>
      <c r="B1295" s="118" t="s">
        <v>1079</v>
      </c>
      <c r="C1295" s="119">
        <v>0</v>
      </c>
      <c r="D1295" s="119">
        <v>0</v>
      </c>
      <c r="E1295" s="119">
        <v>0</v>
      </c>
      <c r="F1295" s="112" t="str">
        <f t="shared" si="40"/>
        <v/>
      </c>
      <c r="G1295" s="113">
        <f t="shared" si="41"/>
        <v>0</v>
      </c>
    </row>
    <row r="1296" spans="1:7" ht="20.25" hidden="1" customHeight="1" x14ac:dyDescent="0.15">
      <c r="A1296" s="117">
        <v>2240399</v>
      </c>
      <c r="B1296" s="118" t="s">
        <v>1080</v>
      </c>
      <c r="C1296" s="119">
        <v>0</v>
      </c>
      <c r="D1296" s="119">
        <v>0</v>
      </c>
      <c r="E1296" s="119">
        <v>0</v>
      </c>
      <c r="F1296" s="120" t="str">
        <f t="shared" si="40"/>
        <v/>
      </c>
      <c r="G1296" s="121">
        <f t="shared" si="41"/>
        <v>0</v>
      </c>
    </row>
    <row r="1297" spans="1:7" ht="20.25" hidden="1" customHeight="1" x14ac:dyDescent="0.15">
      <c r="A1297" s="114">
        <v>22404</v>
      </c>
      <c r="B1297" s="114" t="s">
        <v>1081</v>
      </c>
      <c r="C1297" s="116">
        <f>SUM(C1298:C1304)</f>
        <v>0</v>
      </c>
      <c r="D1297" s="116">
        <f>SUM(D1298:D1304)</f>
        <v>0</v>
      </c>
      <c r="E1297" s="116">
        <f>SUM(E1298:E1304)</f>
        <v>0</v>
      </c>
      <c r="F1297" s="112" t="str">
        <f t="shared" si="40"/>
        <v/>
      </c>
      <c r="G1297" s="113">
        <f t="shared" si="41"/>
        <v>0</v>
      </c>
    </row>
    <row r="1298" spans="1:7" ht="20.25" hidden="1" customHeight="1" x14ac:dyDescent="0.15">
      <c r="A1298" s="117">
        <v>2240401</v>
      </c>
      <c r="B1298" s="118" t="s">
        <v>86</v>
      </c>
      <c r="C1298" s="119">
        <v>0</v>
      </c>
      <c r="D1298" s="119">
        <v>0</v>
      </c>
      <c r="E1298" s="119">
        <v>0</v>
      </c>
      <c r="F1298" s="112" t="str">
        <f t="shared" si="40"/>
        <v/>
      </c>
      <c r="G1298" s="113">
        <f t="shared" si="41"/>
        <v>0</v>
      </c>
    </row>
    <row r="1299" spans="1:7" ht="20.25" hidden="1" customHeight="1" x14ac:dyDescent="0.15">
      <c r="A1299" s="117">
        <v>2240402</v>
      </c>
      <c r="B1299" s="118" t="s">
        <v>87</v>
      </c>
      <c r="C1299" s="119">
        <v>0</v>
      </c>
      <c r="D1299" s="119">
        <v>0</v>
      </c>
      <c r="E1299" s="119">
        <v>0</v>
      </c>
      <c r="F1299" s="112" t="str">
        <f t="shared" si="40"/>
        <v/>
      </c>
      <c r="G1299" s="113">
        <f t="shared" si="41"/>
        <v>0</v>
      </c>
    </row>
    <row r="1300" spans="1:7" ht="20.25" hidden="1" customHeight="1" x14ac:dyDescent="0.15">
      <c r="A1300" s="117">
        <v>2240403</v>
      </c>
      <c r="B1300" s="118" t="s">
        <v>88</v>
      </c>
      <c r="C1300" s="119">
        <v>0</v>
      </c>
      <c r="D1300" s="119">
        <v>0</v>
      </c>
      <c r="E1300" s="119">
        <v>0</v>
      </c>
      <c r="F1300" s="112" t="str">
        <f t="shared" si="40"/>
        <v/>
      </c>
      <c r="G1300" s="113">
        <f t="shared" si="41"/>
        <v>0</v>
      </c>
    </row>
    <row r="1301" spans="1:7" ht="20.25" hidden="1" customHeight="1" x14ac:dyDescent="0.15">
      <c r="A1301" s="117">
        <v>2240404</v>
      </c>
      <c r="B1301" s="118" t="s">
        <v>1082</v>
      </c>
      <c r="C1301" s="119">
        <v>0</v>
      </c>
      <c r="D1301" s="119">
        <v>0</v>
      </c>
      <c r="E1301" s="119">
        <v>0</v>
      </c>
      <c r="F1301" s="112" t="str">
        <f t="shared" si="40"/>
        <v/>
      </c>
      <c r="G1301" s="113">
        <f t="shared" si="41"/>
        <v>0</v>
      </c>
    </row>
    <row r="1302" spans="1:7" ht="20.25" hidden="1" customHeight="1" x14ac:dyDescent="0.15">
      <c r="A1302" s="117">
        <v>2240405</v>
      </c>
      <c r="B1302" s="118" t="s">
        <v>1083</v>
      </c>
      <c r="C1302" s="119">
        <v>0</v>
      </c>
      <c r="D1302" s="119">
        <v>0</v>
      </c>
      <c r="E1302" s="119">
        <v>0</v>
      </c>
      <c r="F1302" s="112" t="str">
        <f t="shared" si="40"/>
        <v/>
      </c>
      <c r="G1302" s="113">
        <f t="shared" si="41"/>
        <v>0</v>
      </c>
    </row>
    <row r="1303" spans="1:7" ht="20.25" hidden="1" customHeight="1" x14ac:dyDescent="0.15">
      <c r="A1303" s="117">
        <v>2240450</v>
      </c>
      <c r="B1303" s="118" t="s">
        <v>95</v>
      </c>
      <c r="C1303" s="119">
        <v>0</v>
      </c>
      <c r="D1303" s="119">
        <v>0</v>
      </c>
      <c r="E1303" s="119">
        <v>0</v>
      </c>
      <c r="F1303" s="112" t="str">
        <f t="shared" si="40"/>
        <v/>
      </c>
      <c r="G1303" s="113">
        <f t="shared" si="41"/>
        <v>0</v>
      </c>
    </row>
    <row r="1304" spans="1:7" ht="20.25" hidden="1" customHeight="1" x14ac:dyDescent="0.15">
      <c r="A1304" s="117">
        <v>2240499</v>
      </c>
      <c r="B1304" s="118" t="s">
        <v>1084</v>
      </c>
      <c r="C1304" s="119">
        <v>0</v>
      </c>
      <c r="D1304" s="119">
        <v>0</v>
      </c>
      <c r="E1304" s="119">
        <v>0</v>
      </c>
      <c r="F1304" s="112" t="str">
        <f t="shared" si="40"/>
        <v/>
      </c>
      <c r="G1304" s="113">
        <f t="shared" si="41"/>
        <v>0</v>
      </c>
    </row>
    <row r="1305" spans="1:7" ht="20.25" hidden="1" customHeight="1" x14ac:dyDescent="0.15">
      <c r="A1305" s="114">
        <v>22405</v>
      </c>
      <c r="B1305" s="114" t="s">
        <v>1085</v>
      </c>
      <c r="C1305" s="116">
        <f>SUM(C1306:C1317)</f>
        <v>0</v>
      </c>
      <c r="D1305" s="116">
        <f>SUM(D1306:D1317)</f>
        <v>0</v>
      </c>
      <c r="E1305" s="116">
        <f>SUM(E1306:E1317)</f>
        <v>0</v>
      </c>
      <c r="F1305" s="112" t="str">
        <f t="shared" si="40"/>
        <v/>
      </c>
      <c r="G1305" s="113">
        <f t="shared" si="41"/>
        <v>0</v>
      </c>
    </row>
    <row r="1306" spans="1:7" ht="20.25" hidden="1" customHeight="1" x14ac:dyDescent="0.15">
      <c r="A1306" s="117">
        <v>2240501</v>
      </c>
      <c r="B1306" s="118" t="s">
        <v>86</v>
      </c>
      <c r="C1306" s="119">
        <v>0</v>
      </c>
      <c r="D1306" s="119">
        <v>0</v>
      </c>
      <c r="E1306" s="119">
        <v>0</v>
      </c>
      <c r="F1306" s="112" t="str">
        <f t="shared" si="40"/>
        <v/>
      </c>
      <c r="G1306" s="113">
        <f t="shared" si="41"/>
        <v>0</v>
      </c>
    </row>
    <row r="1307" spans="1:7" ht="20.25" hidden="1" customHeight="1" x14ac:dyDescent="0.15">
      <c r="A1307" s="117">
        <v>2240502</v>
      </c>
      <c r="B1307" s="118" t="s">
        <v>87</v>
      </c>
      <c r="C1307" s="119">
        <v>0</v>
      </c>
      <c r="D1307" s="119">
        <v>0</v>
      </c>
      <c r="E1307" s="119">
        <v>0</v>
      </c>
      <c r="F1307" s="112" t="str">
        <f t="shared" si="40"/>
        <v/>
      </c>
      <c r="G1307" s="113">
        <f t="shared" si="41"/>
        <v>0</v>
      </c>
    </row>
    <row r="1308" spans="1:7" ht="20.25" hidden="1" customHeight="1" x14ac:dyDescent="0.15">
      <c r="A1308" s="117">
        <v>2240503</v>
      </c>
      <c r="B1308" s="118" t="s">
        <v>88</v>
      </c>
      <c r="C1308" s="119">
        <v>0</v>
      </c>
      <c r="D1308" s="119">
        <v>0</v>
      </c>
      <c r="E1308" s="119">
        <v>0</v>
      </c>
      <c r="F1308" s="112" t="str">
        <f t="shared" si="40"/>
        <v/>
      </c>
      <c r="G1308" s="113">
        <f t="shared" si="41"/>
        <v>0</v>
      </c>
    </row>
    <row r="1309" spans="1:7" ht="20.25" hidden="1" customHeight="1" x14ac:dyDescent="0.15">
      <c r="A1309" s="117">
        <v>2240504</v>
      </c>
      <c r="B1309" s="118" t="s">
        <v>1086</v>
      </c>
      <c r="C1309" s="119">
        <v>0</v>
      </c>
      <c r="D1309" s="119">
        <v>0</v>
      </c>
      <c r="E1309" s="119">
        <v>0</v>
      </c>
      <c r="F1309" s="112" t="str">
        <f t="shared" si="40"/>
        <v/>
      </c>
      <c r="G1309" s="113">
        <f t="shared" si="41"/>
        <v>0</v>
      </c>
    </row>
    <row r="1310" spans="1:7" ht="20.25" hidden="1" customHeight="1" x14ac:dyDescent="0.15">
      <c r="A1310" s="117">
        <v>2240505</v>
      </c>
      <c r="B1310" s="118" t="s">
        <v>1087</v>
      </c>
      <c r="C1310" s="119">
        <v>0</v>
      </c>
      <c r="D1310" s="119">
        <v>0</v>
      </c>
      <c r="E1310" s="119">
        <v>0</v>
      </c>
      <c r="F1310" s="112" t="str">
        <f t="shared" si="40"/>
        <v/>
      </c>
      <c r="G1310" s="113">
        <f t="shared" si="41"/>
        <v>0</v>
      </c>
    </row>
    <row r="1311" spans="1:7" ht="20.25" hidden="1" customHeight="1" x14ac:dyDescent="0.15">
      <c r="A1311" s="117">
        <v>2240506</v>
      </c>
      <c r="B1311" s="118" t="s">
        <v>1088</v>
      </c>
      <c r="C1311" s="119">
        <v>0</v>
      </c>
      <c r="D1311" s="119">
        <v>0</v>
      </c>
      <c r="E1311" s="119">
        <v>0</v>
      </c>
      <c r="F1311" s="112" t="str">
        <f t="shared" si="40"/>
        <v/>
      </c>
      <c r="G1311" s="113">
        <f t="shared" si="41"/>
        <v>0</v>
      </c>
    </row>
    <row r="1312" spans="1:7" ht="20.25" hidden="1" customHeight="1" x14ac:dyDescent="0.15">
      <c r="A1312" s="117">
        <v>2240507</v>
      </c>
      <c r="B1312" s="118" t="s">
        <v>1089</v>
      </c>
      <c r="C1312" s="119">
        <v>0</v>
      </c>
      <c r="D1312" s="119">
        <v>0</v>
      </c>
      <c r="E1312" s="119">
        <v>0</v>
      </c>
      <c r="F1312" s="112" t="str">
        <f t="shared" si="40"/>
        <v/>
      </c>
      <c r="G1312" s="113">
        <f t="shared" si="41"/>
        <v>0</v>
      </c>
    </row>
    <row r="1313" spans="1:11" ht="20.25" hidden="1" customHeight="1" x14ac:dyDescent="0.15">
      <c r="A1313" s="117">
        <v>2240508</v>
      </c>
      <c r="B1313" s="118" t="s">
        <v>1090</v>
      </c>
      <c r="C1313" s="119">
        <v>0</v>
      </c>
      <c r="D1313" s="119">
        <v>0</v>
      </c>
      <c r="E1313" s="119">
        <v>0</v>
      </c>
      <c r="F1313" s="112" t="str">
        <f t="shared" si="40"/>
        <v/>
      </c>
      <c r="G1313" s="113">
        <f t="shared" si="41"/>
        <v>0</v>
      </c>
    </row>
    <row r="1314" spans="1:11" ht="20.25" hidden="1" customHeight="1" x14ac:dyDescent="0.15">
      <c r="A1314" s="117">
        <v>2240509</v>
      </c>
      <c r="B1314" s="118" t="s">
        <v>1091</v>
      </c>
      <c r="C1314" s="119">
        <v>0</v>
      </c>
      <c r="D1314" s="119">
        <v>0</v>
      </c>
      <c r="E1314" s="119">
        <v>0</v>
      </c>
      <c r="F1314" s="112" t="str">
        <f t="shared" si="40"/>
        <v/>
      </c>
      <c r="G1314" s="113">
        <f t="shared" si="41"/>
        <v>0</v>
      </c>
    </row>
    <row r="1315" spans="1:11" ht="20.25" hidden="1" customHeight="1" x14ac:dyDescent="0.15">
      <c r="A1315" s="117">
        <v>2240510</v>
      </c>
      <c r="B1315" s="118" t="s">
        <v>1092</v>
      </c>
      <c r="C1315" s="119">
        <v>0</v>
      </c>
      <c r="D1315" s="119">
        <v>0</v>
      </c>
      <c r="E1315" s="119">
        <v>0</v>
      </c>
      <c r="F1315" s="112" t="str">
        <f t="shared" si="40"/>
        <v/>
      </c>
      <c r="G1315" s="113">
        <f t="shared" si="41"/>
        <v>0</v>
      </c>
    </row>
    <row r="1316" spans="1:11" ht="20.25" hidden="1" customHeight="1" x14ac:dyDescent="0.15">
      <c r="A1316" s="117">
        <v>2240550</v>
      </c>
      <c r="B1316" s="118" t="s">
        <v>1093</v>
      </c>
      <c r="C1316" s="119">
        <v>0</v>
      </c>
      <c r="D1316" s="119">
        <v>0</v>
      </c>
      <c r="E1316" s="119">
        <v>0</v>
      </c>
      <c r="F1316" s="112" t="str">
        <f t="shared" si="40"/>
        <v/>
      </c>
      <c r="G1316" s="113">
        <f t="shared" si="41"/>
        <v>0</v>
      </c>
    </row>
    <row r="1317" spans="1:11" ht="20.25" hidden="1" customHeight="1" x14ac:dyDescent="0.15">
      <c r="A1317" s="117">
        <v>2240599</v>
      </c>
      <c r="B1317" s="118" t="s">
        <v>1094</v>
      </c>
      <c r="C1317" s="119">
        <v>0</v>
      </c>
      <c r="D1317" s="119">
        <v>0</v>
      </c>
      <c r="E1317" s="119">
        <v>0</v>
      </c>
      <c r="F1317" s="112" t="str">
        <f t="shared" si="40"/>
        <v/>
      </c>
      <c r="G1317" s="113">
        <f t="shared" si="41"/>
        <v>0</v>
      </c>
    </row>
    <row r="1318" spans="1:11" ht="20.25" hidden="1" customHeight="1" x14ac:dyDescent="0.15">
      <c r="A1318" s="114">
        <v>22406</v>
      </c>
      <c r="B1318" s="114" t="s">
        <v>1095</v>
      </c>
      <c r="C1318" s="116">
        <f>SUM(C1319:C1321)</f>
        <v>0</v>
      </c>
      <c r="D1318" s="116">
        <f>SUM(D1319:D1321)</f>
        <v>0</v>
      </c>
      <c r="E1318" s="116">
        <f>SUM(E1319:E1321)</f>
        <v>0</v>
      </c>
      <c r="F1318" s="112" t="str">
        <f t="shared" si="40"/>
        <v/>
      </c>
      <c r="G1318" s="113">
        <f t="shared" si="41"/>
        <v>0</v>
      </c>
    </row>
    <row r="1319" spans="1:11" ht="20.25" hidden="1" customHeight="1" x14ac:dyDescent="0.15">
      <c r="A1319" s="117">
        <v>2240601</v>
      </c>
      <c r="B1319" s="118" t="s">
        <v>1096</v>
      </c>
      <c r="C1319" s="119">
        <v>0</v>
      </c>
      <c r="D1319" s="119">
        <v>0</v>
      </c>
      <c r="E1319" s="119">
        <v>0</v>
      </c>
      <c r="F1319" s="120" t="str">
        <f t="shared" si="40"/>
        <v/>
      </c>
      <c r="G1319" s="121">
        <f t="shared" si="41"/>
        <v>0</v>
      </c>
    </row>
    <row r="1320" spans="1:11" ht="20.25" hidden="1" customHeight="1" x14ac:dyDescent="0.15">
      <c r="A1320" s="117">
        <v>2240602</v>
      </c>
      <c r="B1320" s="118" t="s">
        <v>1097</v>
      </c>
      <c r="C1320" s="119">
        <v>0</v>
      </c>
      <c r="D1320" s="119">
        <v>0</v>
      </c>
      <c r="E1320" s="119">
        <v>0</v>
      </c>
      <c r="F1320" s="112" t="str">
        <f t="shared" si="40"/>
        <v/>
      </c>
      <c r="G1320" s="113">
        <f t="shared" si="41"/>
        <v>0</v>
      </c>
    </row>
    <row r="1321" spans="1:11" ht="20.25" hidden="1" customHeight="1" x14ac:dyDescent="0.15">
      <c r="A1321" s="117">
        <v>2240699</v>
      </c>
      <c r="B1321" s="118" t="s">
        <v>1098</v>
      </c>
      <c r="C1321" s="119">
        <v>0</v>
      </c>
      <c r="D1321" s="119">
        <v>0</v>
      </c>
      <c r="E1321" s="119">
        <v>0</v>
      </c>
      <c r="F1321" s="112" t="str">
        <f t="shared" si="40"/>
        <v/>
      </c>
      <c r="G1321" s="113">
        <f t="shared" si="41"/>
        <v>0</v>
      </c>
    </row>
    <row r="1322" spans="1:11" ht="20.25" hidden="1" customHeight="1" x14ac:dyDescent="0.15">
      <c r="A1322" s="114">
        <v>22407</v>
      </c>
      <c r="B1322" s="114" t="s">
        <v>1099</v>
      </c>
      <c r="C1322" s="116">
        <f>SUM(C1323:C1325)</f>
        <v>0</v>
      </c>
      <c r="D1322" s="116">
        <f>SUM(D1323:D1325)</f>
        <v>0</v>
      </c>
      <c r="E1322" s="116">
        <f>SUM(E1323:E1325)</f>
        <v>0</v>
      </c>
      <c r="F1322" s="112" t="str">
        <f t="shared" si="40"/>
        <v/>
      </c>
      <c r="G1322" s="113">
        <f t="shared" si="41"/>
        <v>0</v>
      </c>
    </row>
    <row r="1323" spans="1:11" ht="20.25" hidden="1" customHeight="1" x14ac:dyDescent="0.15">
      <c r="A1323" s="117">
        <v>2240703</v>
      </c>
      <c r="B1323" s="118" t="s">
        <v>1100</v>
      </c>
      <c r="C1323" s="119">
        <v>0</v>
      </c>
      <c r="D1323" s="119">
        <v>0</v>
      </c>
      <c r="E1323" s="119">
        <v>0</v>
      </c>
      <c r="F1323" s="112" t="str">
        <f t="shared" si="40"/>
        <v/>
      </c>
      <c r="G1323" s="113">
        <f t="shared" si="41"/>
        <v>0</v>
      </c>
    </row>
    <row r="1324" spans="1:11" ht="20.25" hidden="1" customHeight="1" x14ac:dyDescent="0.15">
      <c r="A1324" s="117">
        <v>2240704</v>
      </c>
      <c r="B1324" s="118" t="s">
        <v>1101</v>
      </c>
      <c r="C1324" s="119">
        <v>0</v>
      </c>
      <c r="D1324" s="119">
        <v>0</v>
      </c>
      <c r="E1324" s="119">
        <v>0</v>
      </c>
      <c r="F1324" s="112" t="str">
        <f t="shared" si="40"/>
        <v/>
      </c>
      <c r="G1324" s="113">
        <f t="shared" si="41"/>
        <v>0</v>
      </c>
    </row>
    <row r="1325" spans="1:11" ht="36" hidden="1" customHeight="1" x14ac:dyDescent="0.15">
      <c r="A1325" s="117">
        <v>2240799</v>
      </c>
      <c r="B1325" s="118" t="s">
        <v>1102</v>
      </c>
      <c r="C1325" s="119">
        <v>0</v>
      </c>
      <c r="D1325" s="119">
        <v>0</v>
      </c>
      <c r="E1325" s="119">
        <v>0</v>
      </c>
      <c r="F1325" s="112" t="str">
        <f t="shared" si="40"/>
        <v/>
      </c>
      <c r="G1325" s="113">
        <f t="shared" si="41"/>
        <v>0</v>
      </c>
    </row>
    <row r="1326" spans="1:11" ht="20.25" hidden="1" customHeight="1" x14ac:dyDescent="0.15">
      <c r="A1326" s="114">
        <v>22499</v>
      </c>
      <c r="B1326" s="114" t="s">
        <v>1103</v>
      </c>
      <c r="C1326" s="116">
        <f>C1327</f>
        <v>0</v>
      </c>
      <c r="D1326" s="116">
        <f>D1327</f>
        <v>0</v>
      </c>
      <c r="E1326" s="116">
        <f>E1327</f>
        <v>0</v>
      </c>
      <c r="F1326" s="112" t="str">
        <f t="shared" si="40"/>
        <v/>
      </c>
      <c r="G1326" s="113">
        <f t="shared" si="41"/>
        <v>0</v>
      </c>
    </row>
    <row r="1327" spans="1:11" s="98" customFormat="1" ht="22.5" hidden="1" customHeight="1" x14ac:dyDescent="0.15">
      <c r="A1327" s="117">
        <v>2249999</v>
      </c>
      <c r="B1327" s="118" t="s">
        <v>1104</v>
      </c>
      <c r="C1327" s="119">
        <v>0</v>
      </c>
      <c r="D1327" s="119">
        <v>0</v>
      </c>
      <c r="E1327" s="119">
        <v>0</v>
      </c>
      <c r="F1327" s="120" t="str">
        <f t="shared" si="40"/>
        <v/>
      </c>
      <c r="G1327" s="121">
        <f t="shared" si="41"/>
        <v>0</v>
      </c>
      <c r="K1327" s="130"/>
    </row>
    <row r="1328" spans="1:11" ht="20.25" hidden="1" customHeight="1" x14ac:dyDescent="0.15">
      <c r="A1328" s="114">
        <v>227</v>
      </c>
      <c r="B1328" s="114" t="s">
        <v>1105</v>
      </c>
      <c r="C1328" s="116">
        <v>0</v>
      </c>
      <c r="D1328" s="116">
        <v>0</v>
      </c>
      <c r="E1328" s="116">
        <v>0</v>
      </c>
      <c r="F1328" s="112" t="str">
        <f t="shared" si="40"/>
        <v/>
      </c>
      <c r="G1328" s="113">
        <f t="shared" si="41"/>
        <v>0</v>
      </c>
    </row>
    <row r="1329" spans="1:11" ht="20.25" customHeight="1" x14ac:dyDescent="0.15">
      <c r="A1329" s="114">
        <v>229</v>
      </c>
      <c r="B1329" s="114" t="s">
        <v>239</v>
      </c>
      <c r="C1329" s="116">
        <f>C1330+C1332</f>
        <v>0</v>
      </c>
      <c r="D1329" s="116">
        <f>D1330+D1332</f>
        <v>106</v>
      </c>
      <c r="E1329" s="116">
        <f>E1330+E1332</f>
        <v>0</v>
      </c>
      <c r="F1329" s="112" t="str">
        <f t="shared" si="40"/>
        <v/>
      </c>
      <c r="G1329" s="113">
        <f t="shared" si="41"/>
        <v>0</v>
      </c>
    </row>
    <row r="1330" spans="1:11" ht="20.25" hidden="1" customHeight="1" x14ac:dyDescent="0.15">
      <c r="A1330" s="114">
        <v>22902</v>
      </c>
      <c r="B1330" s="114" t="s">
        <v>1106</v>
      </c>
      <c r="C1330" s="116">
        <f>C1331</f>
        <v>0</v>
      </c>
      <c r="D1330" s="116">
        <f>D1331</f>
        <v>0</v>
      </c>
      <c r="E1330" s="116">
        <f>E1331</f>
        <v>0</v>
      </c>
      <c r="F1330" s="112" t="str">
        <f t="shared" si="40"/>
        <v/>
      </c>
      <c r="G1330" s="113">
        <f t="shared" si="41"/>
        <v>0</v>
      </c>
    </row>
    <row r="1331" spans="1:11" s="98" customFormat="1" ht="20.25" hidden="1" customHeight="1" x14ac:dyDescent="0.15">
      <c r="A1331" s="117">
        <v>2290201</v>
      </c>
      <c r="B1331" s="118" t="s">
        <v>1107</v>
      </c>
      <c r="C1331" s="119">
        <v>0</v>
      </c>
      <c r="D1331" s="119">
        <v>0</v>
      </c>
      <c r="E1331" s="119">
        <v>0</v>
      </c>
      <c r="F1331" s="120" t="str">
        <f t="shared" si="40"/>
        <v/>
      </c>
      <c r="G1331" s="121">
        <f t="shared" si="41"/>
        <v>0</v>
      </c>
      <c r="K1331" s="130"/>
    </row>
    <row r="1332" spans="1:11" ht="20.25" customHeight="1" x14ac:dyDescent="0.15">
      <c r="A1332" s="114">
        <v>22999</v>
      </c>
      <c r="B1332" s="114" t="s">
        <v>967</v>
      </c>
      <c r="C1332" s="116">
        <f>C1333</f>
        <v>0</v>
      </c>
      <c r="D1332" s="116">
        <f>D1333</f>
        <v>106</v>
      </c>
      <c r="E1332" s="116">
        <f>E1333</f>
        <v>0</v>
      </c>
      <c r="F1332" s="112" t="str">
        <f t="shared" si="40"/>
        <v/>
      </c>
      <c r="G1332" s="113">
        <f t="shared" si="41"/>
        <v>0</v>
      </c>
    </row>
    <row r="1333" spans="1:11" ht="20.25" customHeight="1" x14ac:dyDescent="0.15">
      <c r="A1333" s="117">
        <v>2299999</v>
      </c>
      <c r="B1333" s="118" t="s">
        <v>239</v>
      </c>
      <c r="C1333" s="119">
        <v>0</v>
      </c>
      <c r="D1333" s="119">
        <v>106</v>
      </c>
      <c r="E1333" s="119">
        <v>0</v>
      </c>
      <c r="F1333" s="120" t="str">
        <f t="shared" si="40"/>
        <v/>
      </c>
      <c r="G1333" s="121">
        <f t="shared" si="41"/>
        <v>0</v>
      </c>
      <c r="H1333" s="98"/>
    </row>
    <row r="1334" spans="1:11" ht="20.25" hidden="1" customHeight="1" x14ac:dyDescent="0.15">
      <c r="A1334" s="114">
        <v>232</v>
      </c>
      <c r="B1334" s="114" t="s">
        <v>1108</v>
      </c>
      <c r="C1334" s="116">
        <f>C1335+C1336+C1337</f>
        <v>0</v>
      </c>
      <c r="D1334" s="116">
        <f>D1335+D1336+D1337</f>
        <v>0</v>
      </c>
      <c r="E1334" s="116">
        <f>E1335+E1336+E1337</f>
        <v>0</v>
      </c>
      <c r="F1334" s="112" t="str">
        <f t="shared" si="40"/>
        <v/>
      </c>
      <c r="G1334" s="113">
        <f t="shared" si="41"/>
        <v>0</v>
      </c>
    </row>
    <row r="1335" spans="1:11" ht="20.25" hidden="1" customHeight="1" x14ac:dyDescent="0.15">
      <c r="A1335" s="114">
        <v>23201</v>
      </c>
      <c r="B1335" s="114" t="s">
        <v>1109</v>
      </c>
      <c r="C1335" s="116">
        <v>0</v>
      </c>
      <c r="D1335" s="116">
        <v>0</v>
      </c>
      <c r="E1335" s="116">
        <v>0</v>
      </c>
      <c r="F1335" s="112" t="str">
        <f t="shared" si="40"/>
        <v/>
      </c>
      <c r="G1335" s="113">
        <f t="shared" si="41"/>
        <v>0</v>
      </c>
    </row>
    <row r="1336" spans="1:11" ht="20.25" hidden="1" customHeight="1" x14ac:dyDescent="0.15">
      <c r="A1336" s="114">
        <v>23202</v>
      </c>
      <c r="B1336" s="114" t="s">
        <v>1110</v>
      </c>
      <c r="C1336" s="116">
        <v>0</v>
      </c>
      <c r="D1336" s="116">
        <v>0</v>
      </c>
      <c r="E1336" s="116">
        <v>0</v>
      </c>
      <c r="F1336" s="112" t="str">
        <f t="shared" si="40"/>
        <v/>
      </c>
      <c r="G1336" s="113">
        <f t="shared" si="41"/>
        <v>0</v>
      </c>
    </row>
    <row r="1337" spans="1:11" ht="20.25" hidden="1" customHeight="1" x14ac:dyDescent="0.15">
      <c r="A1337" s="114">
        <v>23203</v>
      </c>
      <c r="B1337" s="114" t="s">
        <v>1111</v>
      </c>
      <c r="C1337" s="116">
        <f>SUM(C1338:C1341)</f>
        <v>0</v>
      </c>
      <c r="D1337" s="116">
        <f>SUM(D1338:D1341)</f>
        <v>0</v>
      </c>
      <c r="E1337" s="116">
        <f>SUM(E1338:E1341)</f>
        <v>0</v>
      </c>
      <c r="F1337" s="112" t="str">
        <f t="shared" si="40"/>
        <v/>
      </c>
      <c r="G1337" s="113">
        <f t="shared" si="41"/>
        <v>0</v>
      </c>
    </row>
    <row r="1338" spans="1:11" ht="20.25" hidden="1" customHeight="1" x14ac:dyDescent="0.15">
      <c r="A1338" s="117">
        <v>2320301</v>
      </c>
      <c r="B1338" s="118" t="s">
        <v>1112</v>
      </c>
      <c r="C1338" s="119">
        <v>0</v>
      </c>
      <c r="D1338" s="119">
        <v>0</v>
      </c>
      <c r="E1338" s="119">
        <v>0</v>
      </c>
      <c r="F1338" s="120" t="str">
        <f t="shared" si="40"/>
        <v/>
      </c>
      <c r="G1338" s="121">
        <f t="shared" si="41"/>
        <v>0</v>
      </c>
    </row>
    <row r="1339" spans="1:11" ht="20.25" hidden="1" customHeight="1" x14ac:dyDescent="0.15">
      <c r="A1339" s="117">
        <v>2320302</v>
      </c>
      <c r="B1339" s="118" t="s">
        <v>1113</v>
      </c>
      <c r="C1339" s="119">
        <v>0</v>
      </c>
      <c r="D1339" s="119">
        <v>0</v>
      </c>
      <c r="E1339" s="119">
        <v>0</v>
      </c>
      <c r="F1339" s="112" t="str">
        <f t="shared" si="40"/>
        <v/>
      </c>
      <c r="G1339" s="113">
        <f t="shared" si="41"/>
        <v>0</v>
      </c>
    </row>
    <row r="1340" spans="1:11" ht="20.25" hidden="1" customHeight="1" x14ac:dyDescent="0.15">
      <c r="A1340" s="117">
        <v>2320303</v>
      </c>
      <c r="B1340" s="118" t="s">
        <v>1114</v>
      </c>
      <c r="C1340" s="119">
        <v>0</v>
      </c>
      <c r="D1340" s="119">
        <v>0</v>
      </c>
      <c r="E1340" s="119">
        <v>0</v>
      </c>
      <c r="F1340" s="112" t="str">
        <f t="shared" si="40"/>
        <v/>
      </c>
      <c r="G1340" s="113">
        <f t="shared" si="41"/>
        <v>0</v>
      </c>
    </row>
    <row r="1341" spans="1:11" ht="20.25" hidden="1" customHeight="1" x14ac:dyDescent="0.15">
      <c r="A1341" s="117">
        <v>2320399</v>
      </c>
      <c r="B1341" s="118" t="s">
        <v>1115</v>
      </c>
      <c r="C1341" s="119">
        <v>0</v>
      </c>
      <c r="D1341" s="119">
        <v>0</v>
      </c>
      <c r="E1341" s="119">
        <v>0</v>
      </c>
      <c r="F1341" s="112" t="str">
        <f t="shared" si="40"/>
        <v/>
      </c>
      <c r="G1341" s="113">
        <f t="shared" si="41"/>
        <v>0</v>
      </c>
    </row>
    <row r="1342" spans="1:11" ht="20.25" hidden="1" customHeight="1" x14ac:dyDescent="0.15">
      <c r="A1342" s="114">
        <v>233</v>
      </c>
      <c r="B1342" s="114" t="s">
        <v>1116</v>
      </c>
      <c r="C1342" s="116">
        <f>SUM(C1343:C1345)</f>
        <v>0</v>
      </c>
      <c r="D1342" s="116">
        <f>SUM(D1343:D1345)</f>
        <v>0</v>
      </c>
      <c r="E1342" s="116">
        <f>SUM(E1343:E1345)</f>
        <v>0</v>
      </c>
      <c r="F1342" s="112" t="str">
        <f t="shared" si="40"/>
        <v/>
      </c>
      <c r="G1342" s="113">
        <f t="shared" si="41"/>
        <v>0</v>
      </c>
    </row>
    <row r="1343" spans="1:11" ht="20.25" hidden="1" customHeight="1" x14ac:dyDescent="0.15">
      <c r="A1343" s="117">
        <v>23301</v>
      </c>
      <c r="B1343" s="117" t="s">
        <v>1117</v>
      </c>
      <c r="C1343" s="119">
        <v>0</v>
      </c>
      <c r="D1343" s="119">
        <v>0</v>
      </c>
      <c r="E1343" s="119">
        <v>0</v>
      </c>
      <c r="F1343" s="112" t="str">
        <f t="shared" si="40"/>
        <v/>
      </c>
      <c r="G1343" s="113">
        <f t="shared" si="41"/>
        <v>0</v>
      </c>
    </row>
    <row r="1344" spans="1:11" ht="20.25" hidden="1" customHeight="1" x14ac:dyDescent="0.15">
      <c r="A1344" s="117">
        <v>23302</v>
      </c>
      <c r="B1344" s="117" t="s">
        <v>1118</v>
      </c>
      <c r="C1344" s="119">
        <v>0</v>
      </c>
      <c r="D1344" s="119">
        <v>0</v>
      </c>
      <c r="E1344" s="119">
        <v>0</v>
      </c>
      <c r="F1344" s="112" t="str">
        <f t="shared" si="40"/>
        <v/>
      </c>
      <c r="G1344" s="113">
        <f t="shared" si="41"/>
        <v>0</v>
      </c>
    </row>
    <row r="1345" spans="1:10" ht="20.25" hidden="1" customHeight="1" x14ac:dyDescent="0.15">
      <c r="A1345" s="117">
        <v>23303</v>
      </c>
      <c r="B1345" s="117" t="s">
        <v>1119</v>
      </c>
      <c r="C1345" s="119">
        <v>0</v>
      </c>
      <c r="D1345" s="119">
        <v>0</v>
      </c>
      <c r="E1345" s="119">
        <v>0</v>
      </c>
      <c r="F1345" s="120" t="str">
        <f t="shared" si="40"/>
        <v/>
      </c>
      <c r="G1345" s="121">
        <f t="shared" si="41"/>
        <v>0</v>
      </c>
    </row>
    <row r="1346" spans="1:10" ht="20.45" customHeight="1" x14ac:dyDescent="0.15">
      <c r="A1346" s="183" t="s">
        <v>1120</v>
      </c>
      <c r="B1346" s="184"/>
      <c r="C1346" s="116">
        <f>C1347+C1348</f>
        <v>2143</v>
      </c>
      <c r="D1346" s="116">
        <f>D1347+D1348</f>
        <v>2143</v>
      </c>
      <c r="E1346" s="116">
        <f>E1347+E1348</f>
        <v>2168</v>
      </c>
      <c r="F1346" s="112">
        <f t="shared" si="40"/>
        <v>101.16658889407373</v>
      </c>
      <c r="G1346" s="113">
        <f t="shared" si="41"/>
        <v>1096.5</v>
      </c>
    </row>
    <row r="1347" spans="1:10" ht="20.45" customHeight="1" x14ac:dyDescent="0.15">
      <c r="A1347" s="114">
        <v>2300601</v>
      </c>
      <c r="B1347" s="131" t="s">
        <v>1121</v>
      </c>
      <c r="C1347" s="116">
        <v>0</v>
      </c>
      <c r="D1347" s="116">
        <v>0</v>
      </c>
      <c r="E1347" s="116">
        <f>C1347/2</f>
        <v>0</v>
      </c>
      <c r="F1347" s="112" t="str">
        <f t="shared" si="40"/>
        <v/>
      </c>
      <c r="G1347" s="113">
        <f t="shared" si="41"/>
        <v>0</v>
      </c>
    </row>
    <row r="1348" spans="1:10" ht="20.45" customHeight="1" x14ac:dyDescent="0.15">
      <c r="A1348" s="114">
        <v>2300602</v>
      </c>
      <c r="B1348" s="131" t="s">
        <v>1122</v>
      </c>
      <c r="C1348" s="116">
        <f>SUM(C1349:C1352)</f>
        <v>2143</v>
      </c>
      <c r="D1348" s="116">
        <f>SUM(D1349:D1352)</f>
        <v>2143</v>
      </c>
      <c r="E1348" s="116">
        <f>SUM(E1349:E1352)</f>
        <v>2168</v>
      </c>
      <c r="F1348" s="112">
        <f t="shared" si="40"/>
        <v>101.16658889407373</v>
      </c>
      <c r="G1348" s="113">
        <f t="shared" si="41"/>
        <v>1096.5</v>
      </c>
    </row>
    <row r="1349" spans="1:10" ht="20.45" customHeight="1" x14ac:dyDescent="0.15">
      <c r="A1349" s="117"/>
      <c r="B1349" s="118" t="s">
        <v>1123</v>
      </c>
      <c r="C1349" s="119">
        <v>722</v>
      </c>
      <c r="D1349" s="119">
        <v>722</v>
      </c>
      <c r="E1349" s="119">
        <v>722</v>
      </c>
      <c r="F1349" s="120">
        <f t="shared" si="40"/>
        <v>100</v>
      </c>
      <c r="G1349" s="121">
        <f t="shared" si="41"/>
        <v>361</v>
      </c>
    </row>
    <row r="1350" spans="1:10" ht="20.45" customHeight="1" x14ac:dyDescent="0.15">
      <c r="A1350" s="117"/>
      <c r="B1350" s="118" t="s">
        <v>1124</v>
      </c>
      <c r="C1350" s="119">
        <v>303</v>
      </c>
      <c r="D1350" s="119">
        <v>303</v>
      </c>
      <c r="E1350" s="119">
        <v>321</v>
      </c>
      <c r="F1350" s="120">
        <f t="shared" si="40"/>
        <v>105.94059405940595</v>
      </c>
      <c r="G1350" s="121"/>
    </row>
    <row r="1351" spans="1:10" ht="20.45" customHeight="1" x14ac:dyDescent="0.15">
      <c r="A1351" s="117"/>
      <c r="B1351" s="118" t="s">
        <v>1125</v>
      </c>
      <c r="C1351" s="119">
        <v>439</v>
      </c>
      <c r="D1351" s="119">
        <v>439</v>
      </c>
      <c r="E1351" s="119">
        <v>439</v>
      </c>
      <c r="F1351" s="120">
        <f t="shared" si="40"/>
        <v>100</v>
      </c>
      <c r="G1351" s="121">
        <f t="shared" si="41"/>
        <v>219.5</v>
      </c>
      <c r="I1351" s="98"/>
    </row>
    <row r="1352" spans="1:10" ht="20.45" customHeight="1" x14ac:dyDescent="0.15">
      <c r="A1352" s="117"/>
      <c r="B1352" s="118" t="s">
        <v>1126</v>
      </c>
      <c r="C1352" s="119">
        <v>679</v>
      </c>
      <c r="D1352" s="119">
        <v>679</v>
      </c>
      <c r="E1352" s="119">
        <v>686</v>
      </c>
      <c r="F1352" s="120">
        <f t="shared" si="40"/>
        <v>101.03092783505154</v>
      </c>
      <c r="G1352" s="121">
        <f t="shared" si="41"/>
        <v>346.5</v>
      </c>
      <c r="H1352" s="132"/>
      <c r="I1352" s="103"/>
    </row>
    <row r="1353" spans="1:10" ht="20.45" customHeight="1" x14ac:dyDescent="0.15">
      <c r="A1353" s="183" t="s">
        <v>1127</v>
      </c>
      <c r="B1353" s="184"/>
      <c r="C1353" s="116">
        <f t="shared" ref="C1353:E1354" si="42">C1354</f>
        <v>0</v>
      </c>
      <c r="D1353" s="116">
        <f t="shared" si="42"/>
        <v>0</v>
      </c>
      <c r="E1353" s="116">
        <f t="shared" si="42"/>
        <v>0</v>
      </c>
      <c r="F1353" s="112" t="str">
        <f t="shared" si="40"/>
        <v/>
      </c>
      <c r="G1353" s="113">
        <f t="shared" si="41"/>
        <v>0</v>
      </c>
    </row>
    <row r="1354" spans="1:10" ht="20.45" hidden="1" customHeight="1" x14ac:dyDescent="0.15">
      <c r="A1354" s="117">
        <v>23103</v>
      </c>
      <c r="B1354" s="117" t="s">
        <v>1128</v>
      </c>
      <c r="C1354" s="119">
        <f t="shared" si="42"/>
        <v>0</v>
      </c>
      <c r="D1354" s="119">
        <f t="shared" si="42"/>
        <v>0</v>
      </c>
      <c r="E1354" s="119">
        <f t="shared" si="42"/>
        <v>0</v>
      </c>
      <c r="F1354" s="120" t="str">
        <f t="shared" ref="F1354:F1359" si="43">IFERROR(E1354/C1354*100,"")</f>
        <v/>
      </c>
      <c r="G1354" s="121">
        <f t="shared" ref="G1354:G1359" si="44">E1354-C1354/2</f>
        <v>0</v>
      </c>
      <c r="I1354" s="101"/>
    </row>
    <row r="1355" spans="1:10" ht="20.45" hidden="1" customHeight="1" x14ac:dyDescent="0.15">
      <c r="A1355" s="117">
        <v>2310301</v>
      </c>
      <c r="B1355" s="118" t="s">
        <v>1129</v>
      </c>
      <c r="C1355" s="119">
        <v>0</v>
      </c>
      <c r="D1355" s="119">
        <v>0</v>
      </c>
      <c r="E1355" s="119">
        <v>0</v>
      </c>
      <c r="F1355" s="120" t="str">
        <f t="shared" si="43"/>
        <v/>
      </c>
      <c r="G1355" s="121">
        <f t="shared" si="44"/>
        <v>0</v>
      </c>
      <c r="J1355" s="101"/>
    </row>
    <row r="1356" spans="1:10" ht="20.45" customHeight="1" x14ac:dyDescent="0.15">
      <c r="A1356" s="183" t="s">
        <v>1130</v>
      </c>
      <c r="B1356" s="184"/>
      <c r="C1356" s="133">
        <f>C1357</f>
        <v>0</v>
      </c>
      <c r="D1356" s="133">
        <f>D1357</f>
        <v>0</v>
      </c>
      <c r="E1356" s="133">
        <f>E1357</f>
        <v>-0.37000000000080036</v>
      </c>
      <c r="F1356" s="112" t="str">
        <f t="shared" si="43"/>
        <v/>
      </c>
      <c r="G1356" s="113">
        <f t="shared" si="44"/>
        <v>-0.37000000000080036</v>
      </c>
      <c r="I1356" s="101"/>
    </row>
    <row r="1357" spans="1:10" ht="20.45" hidden="1" customHeight="1" x14ac:dyDescent="0.15">
      <c r="A1357" s="117">
        <v>23009</v>
      </c>
      <c r="B1357" s="134" t="s">
        <v>1131</v>
      </c>
      <c r="C1357" s="128">
        <f>C1359-C6-C1346-C1353</f>
        <v>0</v>
      </c>
      <c r="D1357" s="128">
        <f>D1359-D6-D1346-D1353</f>
        <v>0</v>
      </c>
      <c r="E1357" s="128">
        <f>E1359-E6-E1346-E1353</f>
        <v>-0.37000000000080036</v>
      </c>
      <c r="F1357" s="120" t="str">
        <f t="shared" si="43"/>
        <v/>
      </c>
      <c r="G1357" s="121">
        <f t="shared" si="44"/>
        <v>-0.37000000000080036</v>
      </c>
      <c r="I1357" s="101"/>
    </row>
    <row r="1358" spans="1:10" ht="20.45" customHeight="1" x14ac:dyDescent="0.15">
      <c r="A1358" s="183" t="s">
        <v>1132</v>
      </c>
      <c r="B1358" s="184"/>
      <c r="C1358" s="133">
        <v>0</v>
      </c>
      <c r="D1358" s="133">
        <v>0</v>
      </c>
      <c r="E1358" s="133">
        <v>0</v>
      </c>
      <c r="F1358" s="112" t="str">
        <f t="shared" si="43"/>
        <v/>
      </c>
      <c r="G1358" s="113">
        <f t="shared" si="44"/>
        <v>0</v>
      </c>
    </row>
    <row r="1359" spans="1:10" ht="20.45" customHeight="1" x14ac:dyDescent="0.15">
      <c r="A1359" s="185" t="s">
        <v>1133</v>
      </c>
      <c r="B1359" s="185"/>
      <c r="C1359" s="116">
        <f>一般公共预算收入!C78</f>
        <v>17658</v>
      </c>
      <c r="D1359" s="116">
        <f>一般公共预算收入!C78</f>
        <v>17658</v>
      </c>
      <c r="E1359" s="116">
        <f>一般公共预算收入!D78</f>
        <v>17330.86</v>
      </c>
      <c r="F1359" s="112">
        <f t="shared" si="43"/>
        <v>98.14735530637671</v>
      </c>
      <c r="G1359" s="113">
        <f t="shared" si="44"/>
        <v>8501.86</v>
      </c>
    </row>
    <row r="1360" spans="1:10" ht="17.45" customHeight="1" x14ac:dyDescent="0.15"/>
    <row r="1361" ht="17.45" customHeight="1" x14ac:dyDescent="0.15"/>
    <row r="1362" ht="17.45" customHeight="1" x14ac:dyDescent="0.15"/>
  </sheetData>
  <mergeCells count="8">
    <mergeCell ref="A1356:B1356"/>
    <mergeCell ref="A1358:B1358"/>
    <mergeCell ref="A1359:B1359"/>
    <mergeCell ref="A2:G2"/>
    <mergeCell ref="A3:G3"/>
    <mergeCell ref="A6:B6"/>
    <mergeCell ref="A1346:B1346"/>
    <mergeCell ref="A1353:B1353"/>
  </mergeCells>
  <phoneticPr fontId="2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ignoredErrors>
    <ignoredError sqref="C647 E35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8"/>
  <sheetViews>
    <sheetView view="pageBreakPreview" zoomScale="60" zoomScaleNormal="100" workbookViewId="0">
      <selection sqref="A1:A1048576"/>
    </sheetView>
  </sheetViews>
  <sheetFormatPr defaultColWidth="9" defaultRowHeight="14.25" x14ac:dyDescent="0.15"/>
  <cols>
    <col min="1" max="1" width="12.625" style="70" customWidth="1"/>
    <col min="2" max="2" width="33.625" style="70" customWidth="1"/>
    <col min="3" max="5" width="13.125" style="71" customWidth="1"/>
    <col min="6" max="6" width="13.125" style="72" customWidth="1"/>
    <col min="7" max="7" width="12.25" style="73" hidden="1" customWidth="1"/>
    <col min="8" max="16384" width="9" style="70"/>
  </cols>
  <sheetData>
    <row r="1" spans="1:7" x14ac:dyDescent="0.15">
      <c r="A1" s="69" t="s">
        <v>1134</v>
      </c>
    </row>
    <row r="2" spans="1:7" ht="55.15" customHeight="1" x14ac:dyDescent="0.15">
      <c r="A2" s="194" t="s">
        <v>1296</v>
      </c>
      <c r="B2" s="194"/>
      <c r="C2" s="195"/>
      <c r="D2" s="195"/>
      <c r="E2" s="195"/>
      <c r="F2" s="195"/>
      <c r="G2" s="194"/>
    </row>
    <row r="3" spans="1:7" x14ac:dyDescent="0.15">
      <c r="A3" s="196" t="s">
        <v>1135</v>
      </c>
      <c r="B3" s="196"/>
      <c r="C3" s="196"/>
      <c r="D3" s="196"/>
      <c r="E3" s="196"/>
      <c r="F3" s="196"/>
      <c r="G3" s="196"/>
    </row>
    <row r="4" spans="1:7" ht="19.5" customHeight="1" x14ac:dyDescent="0.15">
      <c r="A4" s="74"/>
      <c r="B4" s="74"/>
      <c r="C4" s="75"/>
      <c r="D4" s="75"/>
      <c r="E4" s="75"/>
      <c r="F4" s="76" t="s">
        <v>2</v>
      </c>
      <c r="G4" s="77" t="s">
        <v>2</v>
      </c>
    </row>
    <row r="5" spans="1:7" s="66" customFormat="1" ht="53.25" customHeight="1" x14ac:dyDescent="0.15">
      <c r="A5" s="78"/>
      <c r="B5" s="78" t="s">
        <v>4</v>
      </c>
      <c r="C5" s="79" t="s">
        <v>5</v>
      </c>
      <c r="D5" s="80" t="s">
        <v>82</v>
      </c>
      <c r="E5" s="80" t="s">
        <v>6</v>
      </c>
      <c r="F5" s="81" t="s">
        <v>7</v>
      </c>
      <c r="G5" s="82" t="s">
        <v>8</v>
      </c>
    </row>
    <row r="6" spans="1:7" s="67" customFormat="1" ht="20.25" customHeight="1" x14ac:dyDescent="0.15">
      <c r="A6" s="191" t="s">
        <v>83</v>
      </c>
      <c r="B6" s="192"/>
      <c r="C6" s="83">
        <f>C7+C12+C23+C31+C38+C42+C45+C49+C52+C58+C62+C67+C70</f>
        <v>15515</v>
      </c>
      <c r="D6" s="83">
        <f>D7+D12+D23+D31+D38+D42+D45+D49+D52+D58+D62+D67+D70</f>
        <v>15515</v>
      </c>
      <c r="E6" s="83">
        <f>E7+E12+E23+E38+E42+E45+E52+E58</f>
        <v>15162.779999999999</v>
      </c>
      <c r="F6" s="83">
        <f>IFERROR(E6/C6*100,"")</f>
        <v>97.729809861424428</v>
      </c>
      <c r="G6" s="17">
        <f>E6-C6/2</f>
        <v>7405.2799999999988</v>
      </c>
    </row>
    <row r="7" spans="1:7" s="67" customFormat="1" ht="20.25" customHeight="1" x14ac:dyDescent="0.15">
      <c r="A7" s="84">
        <v>501</v>
      </c>
      <c r="B7" s="84" t="s">
        <v>1136</v>
      </c>
      <c r="C7" s="85">
        <f>SUM(C8:C11)</f>
        <v>2865</v>
      </c>
      <c r="D7" s="85">
        <f>SUM(D8:D11)</f>
        <v>3015</v>
      </c>
      <c r="E7" s="85">
        <f>SUM(E8:E11)</f>
        <v>2972.52</v>
      </c>
      <c r="F7" s="83">
        <f t="shared" ref="F7:F62" si="0">IFERROR(E7/C7*100,"")</f>
        <v>103.75287958115183</v>
      </c>
      <c r="G7" s="17">
        <f t="shared" ref="G7:G62" si="1">E7-C7/2</f>
        <v>1540.02</v>
      </c>
    </row>
    <row r="8" spans="1:7" s="68" customFormat="1" ht="20.25" customHeight="1" x14ac:dyDescent="0.15">
      <c r="A8" s="86">
        <v>50101</v>
      </c>
      <c r="B8" s="87" t="s">
        <v>1137</v>
      </c>
      <c r="C8" s="88">
        <v>1595</v>
      </c>
      <c r="D8" s="88">
        <v>1595</v>
      </c>
      <c r="E8" s="88">
        <v>1577.05</v>
      </c>
      <c r="F8" s="89">
        <f t="shared" si="0"/>
        <v>98.874608150470209</v>
      </c>
      <c r="G8" s="22">
        <f t="shared" si="1"/>
        <v>779.55</v>
      </c>
    </row>
    <row r="9" spans="1:7" s="68" customFormat="1" ht="20.25" customHeight="1" x14ac:dyDescent="0.15">
      <c r="A9" s="86">
        <v>50102</v>
      </c>
      <c r="B9" s="87" t="s">
        <v>1138</v>
      </c>
      <c r="C9" s="88">
        <v>491</v>
      </c>
      <c r="D9" s="88">
        <v>491</v>
      </c>
      <c r="E9" s="88">
        <v>419.59</v>
      </c>
      <c r="F9" s="89">
        <f t="shared" si="0"/>
        <v>85.456211812627288</v>
      </c>
      <c r="G9" s="22">
        <f t="shared" si="1"/>
        <v>174.08999999999997</v>
      </c>
    </row>
    <row r="10" spans="1:7" s="68" customFormat="1" ht="20.25" customHeight="1" x14ac:dyDescent="0.15">
      <c r="A10" s="86">
        <v>50103</v>
      </c>
      <c r="B10" s="87" t="s">
        <v>1019</v>
      </c>
      <c r="C10" s="88">
        <v>221</v>
      </c>
      <c r="D10" s="88">
        <v>221</v>
      </c>
      <c r="E10" s="88">
        <v>165.49</v>
      </c>
      <c r="F10" s="89">
        <f t="shared" si="0"/>
        <v>74.882352941176478</v>
      </c>
      <c r="G10" s="22">
        <f t="shared" si="1"/>
        <v>54.990000000000009</v>
      </c>
    </row>
    <row r="11" spans="1:7" s="68" customFormat="1" ht="20.25" customHeight="1" x14ac:dyDescent="0.15">
      <c r="A11" s="86">
        <v>50199</v>
      </c>
      <c r="B11" s="87" t="s">
        <v>1139</v>
      </c>
      <c r="C11" s="88">
        <v>558</v>
      </c>
      <c r="D11" s="88">
        <v>708</v>
      </c>
      <c r="E11" s="88">
        <v>810.39</v>
      </c>
      <c r="F11" s="89">
        <f t="shared" si="0"/>
        <v>145.23118279569894</v>
      </c>
      <c r="G11" s="22">
        <f t="shared" si="1"/>
        <v>531.39</v>
      </c>
    </row>
    <row r="12" spans="1:7" s="67" customFormat="1" ht="20.25" customHeight="1" x14ac:dyDescent="0.15">
      <c r="A12" s="84">
        <v>502</v>
      </c>
      <c r="B12" s="84" t="s">
        <v>1140</v>
      </c>
      <c r="C12" s="85">
        <f>SUM(C13:C22)</f>
        <v>1329</v>
      </c>
      <c r="D12" s="85">
        <f>SUM(D13:D22)</f>
        <v>1336</v>
      </c>
      <c r="E12" s="85">
        <f>SUM(E13:E22)</f>
        <v>841.53</v>
      </c>
      <c r="F12" s="83">
        <f t="shared" si="0"/>
        <v>63.32054176072235</v>
      </c>
      <c r="G12" s="17">
        <f t="shared" si="1"/>
        <v>177.02999999999997</v>
      </c>
    </row>
    <row r="13" spans="1:7" s="68" customFormat="1" ht="20.25" customHeight="1" x14ac:dyDescent="0.15">
      <c r="A13" s="86">
        <v>50201</v>
      </c>
      <c r="B13" s="87" t="s">
        <v>1141</v>
      </c>
      <c r="C13" s="88">
        <v>384</v>
      </c>
      <c r="D13" s="88">
        <v>384</v>
      </c>
      <c r="E13" s="88">
        <v>338.03</v>
      </c>
      <c r="F13" s="89">
        <f t="shared" si="0"/>
        <v>88.028645833333329</v>
      </c>
      <c r="G13" s="22">
        <f t="shared" si="1"/>
        <v>146.02999999999997</v>
      </c>
    </row>
    <row r="14" spans="1:7" s="68" customFormat="1" ht="20.25" customHeight="1" x14ac:dyDescent="0.15">
      <c r="A14" s="86">
        <v>50202</v>
      </c>
      <c r="B14" s="87" t="s">
        <v>1142</v>
      </c>
      <c r="C14" s="88">
        <v>1</v>
      </c>
      <c r="D14" s="88">
        <v>1</v>
      </c>
      <c r="E14" s="88">
        <v>0.76</v>
      </c>
      <c r="F14" s="89">
        <f t="shared" si="0"/>
        <v>76</v>
      </c>
      <c r="G14" s="22">
        <f t="shared" si="1"/>
        <v>0.26</v>
      </c>
    </row>
    <row r="15" spans="1:7" s="68" customFormat="1" ht="20.25" customHeight="1" x14ac:dyDescent="0.15">
      <c r="A15" s="86">
        <v>50203</v>
      </c>
      <c r="B15" s="87" t="s">
        <v>1143</v>
      </c>
      <c r="C15" s="88">
        <v>1</v>
      </c>
      <c r="D15" s="88">
        <v>1</v>
      </c>
      <c r="E15" s="88">
        <v>0</v>
      </c>
      <c r="F15" s="89">
        <f t="shared" si="0"/>
        <v>0</v>
      </c>
      <c r="G15" s="22">
        <f t="shared" si="1"/>
        <v>-0.5</v>
      </c>
    </row>
    <row r="16" spans="1:7" s="68" customFormat="1" ht="20.25" customHeight="1" x14ac:dyDescent="0.15">
      <c r="A16" s="86">
        <v>50204</v>
      </c>
      <c r="B16" s="87" t="s">
        <v>1144</v>
      </c>
      <c r="C16" s="88">
        <v>0</v>
      </c>
      <c r="D16" s="88">
        <v>5</v>
      </c>
      <c r="E16" s="88">
        <v>3.5</v>
      </c>
      <c r="F16" s="89" t="str">
        <f t="shared" si="0"/>
        <v/>
      </c>
      <c r="G16" s="22">
        <f t="shared" si="1"/>
        <v>3.5</v>
      </c>
    </row>
    <row r="17" spans="1:7" s="68" customFormat="1" ht="20.25" customHeight="1" x14ac:dyDescent="0.15">
      <c r="A17" s="86">
        <v>50205</v>
      </c>
      <c r="B17" s="87" t="s">
        <v>1145</v>
      </c>
      <c r="C17" s="88">
        <v>490</v>
      </c>
      <c r="D17" s="88">
        <v>490</v>
      </c>
      <c r="E17" s="88">
        <v>385.57</v>
      </c>
      <c r="F17" s="89">
        <f t="shared" si="0"/>
        <v>78.687755102040811</v>
      </c>
      <c r="G17" s="22">
        <f t="shared" si="1"/>
        <v>140.57</v>
      </c>
    </row>
    <row r="18" spans="1:7" s="68" customFormat="1" ht="20.25" customHeight="1" x14ac:dyDescent="0.15">
      <c r="A18" s="86">
        <v>50206</v>
      </c>
      <c r="B18" s="87" t="s">
        <v>1146</v>
      </c>
      <c r="C18" s="88">
        <v>35</v>
      </c>
      <c r="D18" s="88">
        <v>35</v>
      </c>
      <c r="E18" s="88">
        <v>1.2</v>
      </c>
      <c r="F18" s="89">
        <f t="shared" si="0"/>
        <v>3.4285714285714288</v>
      </c>
      <c r="G18" s="22">
        <f t="shared" si="1"/>
        <v>-16.3</v>
      </c>
    </row>
    <row r="19" spans="1:7" s="68" customFormat="1" ht="20.25" customHeight="1" x14ac:dyDescent="0.15">
      <c r="A19" s="86">
        <v>50207</v>
      </c>
      <c r="B19" s="87" t="s">
        <v>1147</v>
      </c>
      <c r="C19" s="88">
        <v>0</v>
      </c>
      <c r="D19" s="88">
        <v>0</v>
      </c>
      <c r="E19" s="88">
        <v>0</v>
      </c>
      <c r="F19" s="89" t="str">
        <f t="shared" si="0"/>
        <v/>
      </c>
      <c r="G19" s="22">
        <f t="shared" si="1"/>
        <v>0</v>
      </c>
    </row>
    <row r="20" spans="1:7" s="68" customFormat="1" ht="20.25" customHeight="1" x14ac:dyDescent="0.15">
      <c r="A20" s="86">
        <v>50208</v>
      </c>
      <c r="B20" s="87" t="s">
        <v>1148</v>
      </c>
      <c r="C20" s="88">
        <v>24</v>
      </c>
      <c r="D20" s="88">
        <v>24</v>
      </c>
      <c r="E20" s="88">
        <v>8.84</v>
      </c>
      <c r="F20" s="89">
        <f t="shared" si="0"/>
        <v>36.833333333333336</v>
      </c>
      <c r="G20" s="22">
        <f t="shared" si="1"/>
        <v>-3.16</v>
      </c>
    </row>
    <row r="21" spans="1:7" s="68" customFormat="1" ht="20.25" customHeight="1" x14ac:dyDescent="0.15">
      <c r="A21" s="86">
        <v>50209</v>
      </c>
      <c r="B21" s="87" t="s">
        <v>1149</v>
      </c>
      <c r="C21" s="88">
        <v>0</v>
      </c>
      <c r="D21" s="88">
        <v>2</v>
      </c>
      <c r="E21" s="88">
        <v>1.39</v>
      </c>
      <c r="F21" s="89" t="str">
        <f t="shared" si="0"/>
        <v/>
      </c>
      <c r="G21" s="22">
        <f t="shared" si="1"/>
        <v>1.39</v>
      </c>
    </row>
    <row r="22" spans="1:7" s="68" customFormat="1" ht="20.25" customHeight="1" x14ac:dyDescent="0.15">
      <c r="A22" s="86">
        <v>50299</v>
      </c>
      <c r="B22" s="87" t="s">
        <v>1150</v>
      </c>
      <c r="C22" s="88">
        <v>394</v>
      </c>
      <c r="D22" s="88">
        <v>394</v>
      </c>
      <c r="E22" s="88">
        <v>102.24</v>
      </c>
      <c r="F22" s="89">
        <f t="shared" si="0"/>
        <v>25.949238578680202</v>
      </c>
      <c r="G22" s="22">
        <f t="shared" si="1"/>
        <v>-94.76</v>
      </c>
    </row>
    <row r="23" spans="1:7" s="67" customFormat="1" ht="20.25" customHeight="1" x14ac:dyDescent="0.15">
      <c r="A23" s="84">
        <v>503</v>
      </c>
      <c r="B23" s="84" t="s">
        <v>1151</v>
      </c>
      <c r="C23" s="85">
        <f>SUM(C24:C30)</f>
        <v>88</v>
      </c>
      <c r="D23" s="85">
        <f>SUM(D24:D30)</f>
        <v>308</v>
      </c>
      <c r="E23" s="85">
        <f>SUM(E24:E30)</f>
        <v>369.25</v>
      </c>
      <c r="F23" s="83">
        <f t="shared" si="0"/>
        <v>419.60227272727275</v>
      </c>
      <c r="G23" s="17">
        <f t="shared" si="1"/>
        <v>325.25</v>
      </c>
    </row>
    <row r="24" spans="1:7" s="68" customFormat="1" ht="20.25" customHeight="1" x14ac:dyDescent="0.15">
      <c r="A24" s="86">
        <v>50301</v>
      </c>
      <c r="B24" s="87" t="s">
        <v>1152</v>
      </c>
      <c r="C24" s="88">
        <v>0</v>
      </c>
      <c r="D24" s="88">
        <v>0</v>
      </c>
      <c r="E24" s="88">
        <v>0</v>
      </c>
      <c r="F24" s="89" t="str">
        <f t="shared" si="0"/>
        <v/>
      </c>
      <c r="G24" s="22">
        <f t="shared" si="1"/>
        <v>0</v>
      </c>
    </row>
    <row r="25" spans="1:7" s="68" customFormat="1" ht="20.25" customHeight="1" x14ac:dyDescent="0.15">
      <c r="A25" s="86">
        <v>50302</v>
      </c>
      <c r="B25" s="87" t="s">
        <v>1153</v>
      </c>
      <c r="C25" s="88">
        <v>0</v>
      </c>
      <c r="D25" s="88">
        <v>220</v>
      </c>
      <c r="E25" s="88">
        <v>280</v>
      </c>
      <c r="F25" s="89" t="str">
        <f t="shared" si="0"/>
        <v/>
      </c>
      <c r="G25" s="22">
        <f t="shared" si="1"/>
        <v>280</v>
      </c>
    </row>
    <row r="26" spans="1:7" s="68" customFormat="1" ht="20.25" customHeight="1" x14ac:dyDescent="0.15">
      <c r="A26" s="86">
        <v>50303</v>
      </c>
      <c r="B26" s="87" t="s">
        <v>1154</v>
      </c>
      <c r="C26" s="88">
        <v>0</v>
      </c>
      <c r="D26" s="88">
        <v>0</v>
      </c>
      <c r="E26" s="88">
        <v>0</v>
      </c>
      <c r="F26" s="89" t="str">
        <f t="shared" si="0"/>
        <v/>
      </c>
      <c r="G26" s="22">
        <f t="shared" si="1"/>
        <v>0</v>
      </c>
    </row>
    <row r="27" spans="1:7" s="68" customFormat="1" ht="20.25" hidden="1" customHeight="1" x14ac:dyDescent="0.15">
      <c r="A27" s="86">
        <v>50305</v>
      </c>
      <c r="B27" s="87" t="s">
        <v>1155</v>
      </c>
      <c r="C27" s="88">
        <v>0</v>
      </c>
      <c r="D27" s="88">
        <v>0</v>
      </c>
      <c r="E27" s="88"/>
      <c r="F27" s="89" t="str">
        <f t="shared" si="0"/>
        <v/>
      </c>
      <c r="G27" s="22">
        <f t="shared" si="1"/>
        <v>0</v>
      </c>
    </row>
    <row r="28" spans="1:7" s="68" customFormat="1" ht="20.25" customHeight="1" x14ac:dyDescent="0.15">
      <c r="A28" s="86">
        <v>50306</v>
      </c>
      <c r="B28" s="87" t="s">
        <v>1156</v>
      </c>
      <c r="C28" s="88">
        <v>0</v>
      </c>
      <c r="D28" s="88">
        <v>0</v>
      </c>
      <c r="E28" s="88">
        <v>0.25</v>
      </c>
      <c r="F28" s="89" t="str">
        <f t="shared" si="0"/>
        <v/>
      </c>
      <c r="G28" s="22">
        <f t="shared" si="1"/>
        <v>0.25</v>
      </c>
    </row>
    <row r="29" spans="1:7" s="68" customFormat="1" ht="20.25" hidden="1" customHeight="1" x14ac:dyDescent="0.15">
      <c r="A29" s="86">
        <v>50307</v>
      </c>
      <c r="B29" s="87" t="s">
        <v>1157</v>
      </c>
      <c r="C29" s="88">
        <v>0</v>
      </c>
      <c r="D29" s="88">
        <v>0</v>
      </c>
      <c r="E29" s="88"/>
      <c r="F29" s="89" t="str">
        <f t="shared" si="0"/>
        <v/>
      </c>
      <c r="G29" s="22">
        <f t="shared" si="1"/>
        <v>0</v>
      </c>
    </row>
    <row r="30" spans="1:7" s="68" customFormat="1" ht="20.25" customHeight="1" x14ac:dyDescent="0.15">
      <c r="A30" s="86">
        <v>50399</v>
      </c>
      <c r="B30" s="87" t="s">
        <v>1158</v>
      </c>
      <c r="C30" s="88">
        <v>88</v>
      </c>
      <c r="D30" s="88">
        <v>88</v>
      </c>
      <c r="E30" s="88">
        <v>89</v>
      </c>
      <c r="F30" s="89">
        <f t="shared" si="0"/>
        <v>101.13636363636364</v>
      </c>
      <c r="G30" s="22">
        <f t="shared" si="1"/>
        <v>45</v>
      </c>
    </row>
    <row r="31" spans="1:7" s="67" customFormat="1" ht="20.25" hidden="1" customHeight="1" x14ac:dyDescent="0.15">
      <c r="A31" s="84">
        <v>504</v>
      </c>
      <c r="B31" s="84" t="s">
        <v>1159</v>
      </c>
      <c r="C31" s="85">
        <f>SUM(C32:C37)</f>
        <v>0</v>
      </c>
      <c r="D31" s="85">
        <f>SUM(D32:D37)</f>
        <v>0</v>
      </c>
      <c r="E31" s="85">
        <f>SUM(E32:E37)</f>
        <v>0</v>
      </c>
      <c r="F31" s="89" t="str">
        <f t="shared" si="0"/>
        <v/>
      </c>
      <c r="G31" s="22">
        <f t="shared" si="1"/>
        <v>0</v>
      </c>
    </row>
    <row r="32" spans="1:7" s="68" customFormat="1" ht="20.25" hidden="1" customHeight="1" x14ac:dyDescent="0.15">
      <c r="A32" s="86">
        <v>50401</v>
      </c>
      <c r="B32" s="87" t="s">
        <v>1152</v>
      </c>
      <c r="C32" s="88">
        <v>0</v>
      </c>
      <c r="D32" s="88">
        <v>0</v>
      </c>
      <c r="E32" s="88">
        <v>0</v>
      </c>
      <c r="F32" s="89" t="str">
        <f t="shared" si="0"/>
        <v/>
      </c>
      <c r="G32" s="22">
        <f t="shared" si="1"/>
        <v>0</v>
      </c>
    </row>
    <row r="33" spans="1:7" s="68" customFormat="1" ht="20.25" hidden="1" customHeight="1" x14ac:dyDescent="0.15">
      <c r="A33" s="86">
        <v>50402</v>
      </c>
      <c r="B33" s="87" t="s">
        <v>1153</v>
      </c>
      <c r="C33" s="88">
        <v>0</v>
      </c>
      <c r="D33" s="88">
        <v>0</v>
      </c>
      <c r="E33" s="88">
        <v>0</v>
      </c>
      <c r="F33" s="89" t="str">
        <f t="shared" si="0"/>
        <v/>
      </c>
      <c r="G33" s="22">
        <f t="shared" si="1"/>
        <v>0</v>
      </c>
    </row>
    <row r="34" spans="1:7" s="68" customFormat="1" ht="20.25" hidden="1" customHeight="1" x14ac:dyDescent="0.15">
      <c r="A34" s="86">
        <v>50403</v>
      </c>
      <c r="B34" s="87" t="s">
        <v>1154</v>
      </c>
      <c r="C34" s="88">
        <v>0</v>
      </c>
      <c r="D34" s="88">
        <v>0</v>
      </c>
      <c r="E34" s="88">
        <v>0</v>
      </c>
      <c r="F34" s="83" t="str">
        <f t="shared" si="0"/>
        <v/>
      </c>
      <c r="G34" s="17">
        <f t="shared" si="1"/>
        <v>0</v>
      </c>
    </row>
    <row r="35" spans="1:7" s="68" customFormat="1" ht="20.25" hidden="1" customHeight="1" x14ac:dyDescent="0.15">
      <c r="A35" s="86">
        <v>50404</v>
      </c>
      <c r="B35" s="87" t="s">
        <v>1156</v>
      </c>
      <c r="C35" s="88">
        <v>0</v>
      </c>
      <c r="D35" s="88">
        <v>0</v>
      </c>
      <c r="E35" s="88">
        <v>0</v>
      </c>
      <c r="F35" s="83" t="str">
        <f t="shared" si="0"/>
        <v/>
      </c>
      <c r="G35" s="17">
        <f t="shared" si="1"/>
        <v>0</v>
      </c>
    </row>
    <row r="36" spans="1:7" s="68" customFormat="1" ht="20.25" hidden="1" customHeight="1" x14ac:dyDescent="0.15">
      <c r="A36" s="86">
        <v>50405</v>
      </c>
      <c r="B36" s="87" t="s">
        <v>1157</v>
      </c>
      <c r="C36" s="88">
        <v>0</v>
      </c>
      <c r="D36" s="88">
        <v>0</v>
      </c>
      <c r="E36" s="88">
        <v>0</v>
      </c>
      <c r="F36" s="83" t="str">
        <f t="shared" si="0"/>
        <v/>
      </c>
      <c r="G36" s="17">
        <f t="shared" si="1"/>
        <v>0</v>
      </c>
    </row>
    <row r="37" spans="1:7" s="68" customFormat="1" ht="20.25" hidden="1" customHeight="1" x14ac:dyDescent="0.15">
      <c r="A37" s="86">
        <v>50499</v>
      </c>
      <c r="B37" s="87" t="s">
        <v>1158</v>
      </c>
      <c r="C37" s="88">
        <v>0</v>
      </c>
      <c r="D37" s="88">
        <v>0</v>
      </c>
      <c r="E37" s="88">
        <v>0</v>
      </c>
      <c r="F37" s="83" t="str">
        <f t="shared" si="0"/>
        <v/>
      </c>
      <c r="G37" s="17">
        <f t="shared" si="1"/>
        <v>0</v>
      </c>
    </row>
    <row r="38" spans="1:7" s="67" customFormat="1" ht="20.25" customHeight="1" x14ac:dyDescent="0.15">
      <c r="A38" s="84">
        <v>505</v>
      </c>
      <c r="B38" s="84" t="s">
        <v>1160</v>
      </c>
      <c r="C38" s="85">
        <f>SUM(C39:C41)</f>
        <v>8020</v>
      </c>
      <c r="D38" s="85">
        <f>SUM(D39:D41)</f>
        <v>7599</v>
      </c>
      <c r="E38" s="85">
        <f>SUM(E39:E41)</f>
        <v>8066.77</v>
      </c>
      <c r="F38" s="83">
        <f t="shared" si="0"/>
        <v>100.58316708229427</v>
      </c>
      <c r="G38" s="17">
        <f t="shared" si="1"/>
        <v>4056.7700000000004</v>
      </c>
    </row>
    <row r="39" spans="1:7" s="68" customFormat="1" ht="20.25" customHeight="1" x14ac:dyDescent="0.15">
      <c r="A39" s="86">
        <v>50501</v>
      </c>
      <c r="B39" s="87" t="s">
        <v>1161</v>
      </c>
      <c r="C39" s="88">
        <v>6839</v>
      </c>
      <c r="D39" s="88">
        <v>6518</v>
      </c>
      <c r="E39" s="88">
        <v>6477.77</v>
      </c>
      <c r="F39" s="89">
        <f t="shared" si="0"/>
        <v>94.718087439684169</v>
      </c>
      <c r="G39" s="22">
        <f t="shared" si="1"/>
        <v>3058.2700000000004</v>
      </c>
    </row>
    <row r="40" spans="1:7" s="68" customFormat="1" ht="20.25" customHeight="1" x14ac:dyDescent="0.15">
      <c r="A40" s="86">
        <v>50502</v>
      </c>
      <c r="B40" s="87" t="s">
        <v>1162</v>
      </c>
      <c r="C40" s="88">
        <v>1181</v>
      </c>
      <c r="D40" s="88">
        <v>1081</v>
      </c>
      <c r="E40" s="88">
        <v>1589</v>
      </c>
      <c r="F40" s="89">
        <f t="shared" si="0"/>
        <v>134.54699407281964</v>
      </c>
      <c r="G40" s="22">
        <f t="shared" si="1"/>
        <v>998.5</v>
      </c>
    </row>
    <row r="41" spans="1:7" s="68" customFormat="1" ht="20.25" hidden="1" customHeight="1" x14ac:dyDescent="0.15">
      <c r="A41" s="86">
        <v>50599</v>
      </c>
      <c r="B41" s="87" t="s">
        <v>1163</v>
      </c>
      <c r="C41" s="88">
        <v>0</v>
      </c>
      <c r="D41" s="88">
        <v>0</v>
      </c>
      <c r="E41" s="88">
        <v>0</v>
      </c>
      <c r="F41" s="83" t="str">
        <f t="shared" si="0"/>
        <v/>
      </c>
      <c r="G41" s="17">
        <f t="shared" si="1"/>
        <v>0</v>
      </c>
    </row>
    <row r="42" spans="1:7" s="67" customFormat="1" ht="20.25" customHeight="1" x14ac:dyDescent="0.15">
      <c r="A42" s="84">
        <v>506</v>
      </c>
      <c r="B42" s="84" t="s">
        <v>1164</v>
      </c>
      <c r="C42" s="85">
        <f>SUM(C43:C44)</f>
        <v>139</v>
      </c>
      <c r="D42" s="85">
        <f>SUM(D43:D44)</f>
        <v>89</v>
      </c>
      <c r="E42" s="85">
        <f>SUM(E43:E44)</f>
        <v>378.98</v>
      </c>
      <c r="F42" s="83">
        <f t="shared" si="0"/>
        <v>272.64748201438852</v>
      </c>
      <c r="G42" s="17">
        <f t="shared" si="1"/>
        <v>309.48</v>
      </c>
    </row>
    <row r="43" spans="1:7" s="68" customFormat="1" ht="20.25" customHeight="1" x14ac:dyDescent="0.15">
      <c r="A43" s="86">
        <v>50601</v>
      </c>
      <c r="B43" s="87" t="s">
        <v>1165</v>
      </c>
      <c r="C43" s="88">
        <v>139</v>
      </c>
      <c r="D43" s="88">
        <v>89</v>
      </c>
      <c r="E43" s="88">
        <v>378.98</v>
      </c>
      <c r="F43" s="89">
        <f t="shared" si="0"/>
        <v>272.64748201438852</v>
      </c>
      <c r="G43" s="22">
        <f t="shared" si="1"/>
        <v>309.48</v>
      </c>
    </row>
    <row r="44" spans="1:7" s="68" customFormat="1" ht="20.25" hidden="1" customHeight="1" x14ac:dyDescent="0.15">
      <c r="A44" s="86">
        <v>50602</v>
      </c>
      <c r="B44" s="87" t="s">
        <v>1166</v>
      </c>
      <c r="C44" s="88">
        <v>0</v>
      </c>
      <c r="D44" s="88">
        <v>0</v>
      </c>
      <c r="E44" s="88">
        <v>0</v>
      </c>
      <c r="F44" s="83" t="str">
        <f t="shared" si="0"/>
        <v/>
      </c>
      <c r="G44" s="17">
        <f t="shared" si="1"/>
        <v>0</v>
      </c>
    </row>
    <row r="45" spans="1:7" s="67" customFormat="1" ht="20.25" customHeight="1" x14ac:dyDescent="0.15">
      <c r="A45" s="84">
        <v>507</v>
      </c>
      <c r="B45" s="84" t="s">
        <v>1167</v>
      </c>
      <c r="C45" s="85">
        <f>SUM(C46:C48)</f>
        <v>139</v>
      </c>
      <c r="D45" s="85">
        <f>SUM(D46:D48)</f>
        <v>39</v>
      </c>
      <c r="E45" s="85">
        <f>SUM(E46:E48)</f>
        <v>0</v>
      </c>
      <c r="F45" s="83">
        <f t="shared" si="0"/>
        <v>0</v>
      </c>
      <c r="G45" s="17">
        <f t="shared" si="1"/>
        <v>-69.5</v>
      </c>
    </row>
    <row r="46" spans="1:7" s="68" customFormat="1" ht="20.25" customHeight="1" x14ac:dyDescent="0.15">
      <c r="A46" s="86">
        <v>50701</v>
      </c>
      <c r="B46" s="87" t="s">
        <v>1168</v>
      </c>
      <c r="C46" s="88">
        <v>139</v>
      </c>
      <c r="D46" s="88">
        <v>39</v>
      </c>
      <c r="E46" s="88">
        <v>0</v>
      </c>
      <c r="F46" s="89">
        <f t="shared" si="0"/>
        <v>0</v>
      </c>
      <c r="G46" s="22">
        <f t="shared" si="1"/>
        <v>-69.5</v>
      </c>
    </row>
    <row r="47" spans="1:7" s="68" customFormat="1" ht="20.25" hidden="1" customHeight="1" x14ac:dyDescent="0.15">
      <c r="A47" s="86">
        <v>50702</v>
      </c>
      <c r="B47" s="87" t="s">
        <v>1169</v>
      </c>
      <c r="C47" s="88">
        <v>0</v>
      </c>
      <c r="D47" s="88">
        <v>0</v>
      </c>
      <c r="E47" s="88">
        <v>0</v>
      </c>
      <c r="F47" s="89" t="str">
        <f t="shared" si="0"/>
        <v/>
      </c>
      <c r="G47" s="22">
        <f t="shared" si="1"/>
        <v>0</v>
      </c>
    </row>
    <row r="48" spans="1:7" s="68" customFormat="1" ht="20.25" hidden="1" customHeight="1" x14ac:dyDescent="0.15">
      <c r="A48" s="86">
        <v>50799</v>
      </c>
      <c r="B48" s="87" t="s">
        <v>1170</v>
      </c>
      <c r="C48" s="88">
        <v>0</v>
      </c>
      <c r="D48" s="88">
        <v>0</v>
      </c>
      <c r="E48" s="88">
        <v>0</v>
      </c>
      <c r="F48" s="89" t="str">
        <f t="shared" si="0"/>
        <v/>
      </c>
      <c r="G48" s="22">
        <f t="shared" si="1"/>
        <v>0</v>
      </c>
    </row>
    <row r="49" spans="1:7" s="67" customFormat="1" ht="20.25" hidden="1" customHeight="1" x14ac:dyDescent="0.15">
      <c r="A49" s="84">
        <v>508</v>
      </c>
      <c r="B49" s="84" t="s">
        <v>1171</v>
      </c>
      <c r="C49" s="85">
        <f>SUM(C50:C51)</f>
        <v>0</v>
      </c>
      <c r="D49" s="85">
        <f>SUM(D50:D51)</f>
        <v>0</v>
      </c>
      <c r="E49" s="85">
        <f>SUM(E50:E51)</f>
        <v>0</v>
      </c>
      <c r="F49" s="83" t="str">
        <f t="shared" si="0"/>
        <v/>
      </c>
      <c r="G49" s="17">
        <f t="shared" si="1"/>
        <v>0</v>
      </c>
    </row>
    <row r="50" spans="1:7" s="68" customFormat="1" ht="20.25" hidden="1" customHeight="1" x14ac:dyDescent="0.15">
      <c r="A50" s="86">
        <v>50801</v>
      </c>
      <c r="B50" s="87" t="s">
        <v>1172</v>
      </c>
      <c r="C50" s="88">
        <v>0</v>
      </c>
      <c r="D50" s="88">
        <v>0</v>
      </c>
      <c r="E50" s="88">
        <v>0</v>
      </c>
      <c r="F50" s="83" t="str">
        <f t="shared" si="0"/>
        <v/>
      </c>
      <c r="G50" s="17">
        <f t="shared" si="1"/>
        <v>0</v>
      </c>
    </row>
    <row r="51" spans="1:7" s="68" customFormat="1" ht="20.25" hidden="1" customHeight="1" x14ac:dyDescent="0.15">
      <c r="A51" s="86">
        <v>50802</v>
      </c>
      <c r="B51" s="87" t="s">
        <v>1173</v>
      </c>
      <c r="C51" s="88">
        <v>0</v>
      </c>
      <c r="D51" s="88">
        <v>0</v>
      </c>
      <c r="E51" s="88">
        <v>0</v>
      </c>
      <c r="F51" s="83" t="str">
        <f t="shared" si="0"/>
        <v/>
      </c>
      <c r="G51" s="17">
        <f t="shared" si="1"/>
        <v>0</v>
      </c>
    </row>
    <row r="52" spans="1:7" s="67" customFormat="1" ht="20.25" customHeight="1" x14ac:dyDescent="0.15">
      <c r="A52" s="84">
        <v>509</v>
      </c>
      <c r="B52" s="84" t="s">
        <v>1174</v>
      </c>
      <c r="C52" s="85">
        <f>SUM(C53:C57)</f>
        <v>2664</v>
      </c>
      <c r="D52" s="85">
        <f>SUM(D53:D57)</f>
        <v>2588</v>
      </c>
      <c r="E52" s="85">
        <f>SUM(E53:E57)</f>
        <v>2264.21</v>
      </c>
      <c r="F52" s="83">
        <f t="shared" si="0"/>
        <v>84.992867867867872</v>
      </c>
      <c r="G52" s="17">
        <f t="shared" si="1"/>
        <v>932.21</v>
      </c>
    </row>
    <row r="53" spans="1:7" s="68" customFormat="1" ht="20.25" customHeight="1" x14ac:dyDescent="0.15">
      <c r="A53" s="86">
        <v>50901</v>
      </c>
      <c r="B53" s="87" t="s">
        <v>1175</v>
      </c>
      <c r="C53" s="88">
        <v>1036</v>
      </c>
      <c r="D53" s="88">
        <v>936</v>
      </c>
      <c r="E53" s="88">
        <v>926.05</v>
      </c>
      <c r="F53" s="89">
        <f t="shared" si="0"/>
        <v>89.387065637065632</v>
      </c>
      <c r="G53" s="22">
        <f t="shared" si="1"/>
        <v>408.04999999999995</v>
      </c>
    </row>
    <row r="54" spans="1:7" s="68" customFormat="1" ht="20.25" customHeight="1" x14ac:dyDescent="0.15">
      <c r="A54" s="86">
        <v>50902</v>
      </c>
      <c r="B54" s="87" t="s">
        <v>1176</v>
      </c>
      <c r="C54" s="88">
        <v>11</v>
      </c>
      <c r="D54" s="88">
        <v>15</v>
      </c>
      <c r="E54" s="88">
        <v>28.86</v>
      </c>
      <c r="F54" s="89">
        <f t="shared" si="0"/>
        <v>262.36363636363637</v>
      </c>
      <c r="G54" s="22">
        <f t="shared" si="1"/>
        <v>23.36</v>
      </c>
    </row>
    <row r="55" spans="1:7" s="68" customFormat="1" ht="20.25" customHeight="1" x14ac:dyDescent="0.15">
      <c r="A55" s="86">
        <v>50903</v>
      </c>
      <c r="B55" s="87" t="s">
        <v>1177</v>
      </c>
      <c r="C55" s="88">
        <v>33</v>
      </c>
      <c r="D55" s="88">
        <v>153</v>
      </c>
      <c r="E55" s="88">
        <v>13.91</v>
      </c>
      <c r="F55" s="89">
        <f t="shared" si="0"/>
        <v>42.151515151515149</v>
      </c>
      <c r="G55" s="22">
        <f t="shared" si="1"/>
        <v>-2.59</v>
      </c>
    </row>
    <row r="56" spans="1:7" s="68" customFormat="1" ht="20.25" customHeight="1" x14ac:dyDescent="0.15">
      <c r="A56" s="86">
        <v>50905</v>
      </c>
      <c r="B56" s="87" t="s">
        <v>1178</v>
      </c>
      <c r="C56" s="88">
        <v>800</v>
      </c>
      <c r="D56" s="88">
        <v>800</v>
      </c>
      <c r="E56" s="88">
        <v>746.67</v>
      </c>
      <c r="F56" s="89">
        <f t="shared" si="0"/>
        <v>93.333749999999995</v>
      </c>
      <c r="G56" s="22">
        <f t="shared" si="1"/>
        <v>346.66999999999996</v>
      </c>
    </row>
    <row r="57" spans="1:7" s="68" customFormat="1" ht="20.25" customHeight="1" x14ac:dyDescent="0.15">
      <c r="A57" s="86">
        <v>50999</v>
      </c>
      <c r="B57" s="87" t="s">
        <v>1179</v>
      </c>
      <c r="C57" s="88">
        <v>784</v>
      </c>
      <c r="D57" s="88">
        <v>684</v>
      </c>
      <c r="E57" s="88">
        <v>548.72</v>
      </c>
      <c r="F57" s="89">
        <f t="shared" si="0"/>
        <v>69.989795918367349</v>
      </c>
      <c r="G57" s="22">
        <f t="shared" si="1"/>
        <v>156.72000000000003</v>
      </c>
    </row>
    <row r="58" spans="1:7" s="67" customFormat="1" ht="20.25" customHeight="1" x14ac:dyDescent="0.15">
      <c r="A58" s="84">
        <v>510</v>
      </c>
      <c r="B58" s="84" t="s">
        <v>1180</v>
      </c>
      <c r="C58" s="85">
        <f>SUM(C59:C60)</f>
        <v>271</v>
      </c>
      <c r="D58" s="85">
        <f>SUM(D59:D60)</f>
        <v>541</v>
      </c>
      <c r="E58" s="85">
        <f>SUM(E59:E61)</f>
        <v>269.52</v>
      </c>
      <c r="F58" s="83">
        <f t="shared" si="0"/>
        <v>99.453874538745382</v>
      </c>
      <c r="G58" s="17">
        <f t="shared" si="1"/>
        <v>134.01999999999998</v>
      </c>
    </row>
    <row r="59" spans="1:7" s="68" customFormat="1" ht="20.25" customHeight="1" x14ac:dyDescent="0.15">
      <c r="A59" s="86">
        <v>51002</v>
      </c>
      <c r="B59" s="87" t="s">
        <v>1181</v>
      </c>
      <c r="C59" s="88">
        <v>271</v>
      </c>
      <c r="D59" s="88">
        <v>541</v>
      </c>
      <c r="E59" s="88">
        <v>269.52</v>
      </c>
      <c r="F59" s="89">
        <f t="shared" si="0"/>
        <v>99.453874538745382</v>
      </c>
      <c r="G59" s="22">
        <f t="shared" si="1"/>
        <v>134.01999999999998</v>
      </c>
    </row>
    <row r="60" spans="1:7" s="68" customFormat="1" ht="20.25" hidden="1" customHeight="1" x14ac:dyDescent="0.15">
      <c r="A60" s="86">
        <v>51003</v>
      </c>
      <c r="B60" s="87" t="s">
        <v>1182</v>
      </c>
      <c r="C60" s="88">
        <v>0</v>
      </c>
      <c r="D60" s="88">
        <v>0</v>
      </c>
      <c r="E60" s="88">
        <v>0</v>
      </c>
      <c r="F60" s="89" t="str">
        <f t="shared" si="0"/>
        <v/>
      </c>
      <c r="G60" s="22">
        <f t="shared" si="1"/>
        <v>0</v>
      </c>
    </row>
    <row r="61" spans="1:7" s="68" customFormat="1" ht="20.25" hidden="1" customHeight="1" x14ac:dyDescent="0.15">
      <c r="A61" s="86">
        <v>51004</v>
      </c>
      <c r="B61" s="87" t="s">
        <v>493</v>
      </c>
      <c r="C61" s="88">
        <v>0</v>
      </c>
      <c r="D61" s="88">
        <v>0</v>
      </c>
      <c r="E61" s="88">
        <v>0</v>
      </c>
      <c r="F61" s="89" t="str">
        <f t="shared" si="0"/>
        <v/>
      </c>
      <c r="G61" s="22">
        <f t="shared" si="1"/>
        <v>0</v>
      </c>
    </row>
    <row r="62" spans="1:7" s="67" customFormat="1" ht="20.25" hidden="1" customHeight="1" x14ac:dyDescent="0.15">
      <c r="A62" s="84">
        <v>511</v>
      </c>
      <c r="B62" s="84" t="s">
        <v>1183</v>
      </c>
      <c r="C62" s="85">
        <f>SUM(C63:C66)</f>
        <v>0</v>
      </c>
      <c r="D62" s="85">
        <f>SUM(D63:D66)</f>
        <v>0</v>
      </c>
      <c r="E62" s="85">
        <f>SUM(E63:E66)</f>
        <v>0</v>
      </c>
      <c r="F62" s="83" t="str">
        <f t="shared" si="0"/>
        <v/>
      </c>
      <c r="G62" s="17">
        <f t="shared" si="1"/>
        <v>0</v>
      </c>
    </row>
    <row r="63" spans="1:7" s="68" customFormat="1" ht="20.25" hidden="1" customHeight="1" x14ac:dyDescent="0.15">
      <c r="A63" s="86">
        <v>51101</v>
      </c>
      <c r="B63" s="87" t="s">
        <v>1184</v>
      </c>
      <c r="C63" s="88">
        <v>0</v>
      </c>
      <c r="D63" s="88">
        <v>0</v>
      </c>
      <c r="E63" s="88">
        <v>0</v>
      </c>
      <c r="F63" s="89" t="str">
        <f t="shared" ref="F63:F88" si="2">IFERROR(E63/C63*100,"")</f>
        <v/>
      </c>
      <c r="G63" s="22">
        <f t="shared" ref="G63:G88" si="3">E63-C63/2</f>
        <v>0</v>
      </c>
    </row>
    <row r="64" spans="1:7" s="68" customFormat="1" ht="20.25" hidden="1" customHeight="1" x14ac:dyDescent="0.15">
      <c r="A64" s="86">
        <v>51102</v>
      </c>
      <c r="B64" s="87" t="s">
        <v>1185</v>
      </c>
      <c r="C64" s="88">
        <v>0</v>
      </c>
      <c r="D64" s="88">
        <v>0</v>
      </c>
      <c r="E64" s="88">
        <v>0</v>
      </c>
      <c r="F64" s="89" t="str">
        <f t="shared" si="2"/>
        <v/>
      </c>
      <c r="G64" s="22">
        <f t="shared" si="3"/>
        <v>0</v>
      </c>
    </row>
    <row r="65" spans="1:7" s="68" customFormat="1" ht="20.25" hidden="1" customHeight="1" x14ac:dyDescent="0.15">
      <c r="A65" s="86">
        <v>51103</v>
      </c>
      <c r="B65" s="87" t="s">
        <v>1186</v>
      </c>
      <c r="C65" s="88">
        <v>0</v>
      </c>
      <c r="D65" s="88">
        <v>0</v>
      </c>
      <c r="E65" s="88">
        <v>0</v>
      </c>
      <c r="F65" s="89" t="str">
        <f t="shared" si="2"/>
        <v/>
      </c>
      <c r="G65" s="22">
        <f t="shared" si="3"/>
        <v>0</v>
      </c>
    </row>
    <row r="66" spans="1:7" s="68" customFormat="1" ht="20.25" hidden="1" customHeight="1" x14ac:dyDescent="0.15">
      <c r="A66" s="86">
        <v>51104</v>
      </c>
      <c r="B66" s="87" t="s">
        <v>1187</v>
      </c>
      <c r="C66" s="88">
        <v>0</v>
      </c>
      <c r="D66" s="88">
        <v>0</v>
      </c>
      <c r="E66" s="88">
        <v>0</v>
      </c>
      <c r="F66" s="83" t="str">
        <f t="shared" si="2"/>
        <v/>
      </c>
      <c r="G66" s="17">
        <f t="shared" si="3"/>
        <v>0</v>
      </c>
    </row>
    <row r="67" spans="1:7" s="67" customFormat="1" ht="20.25" hidden="1" customHeight="1" x14ac:dyDescent="0.15">
      <c r="A67" s="84">
        <v>514</v>
      </c>
      <c r="B67" s="84" t="s">
        <v>1188</v>
      </c>
      <c r="C67" s="85">
        <f>SUM(C68:C69)</f>
        <v>0</v>
      </c>
      <c r="D67" s="85">
        <f>SUM(D68:D69)</f>
        <v>0</v>
      </c>
      <c r="E67" s="85">
        <f>SUM(E68:E69)</f>
        <v>0</v>
      </c>
      <c r="F67" s="83" t="str">
        <f t="shared" si="2"/>
        <v/>
      </c>
      <c r="G67" s="17">
        <f t="shared" si="3"/>
        <v>0</v>
      </c>
    </row>
    <row r="68" spans="1:7" s="68" customFormat="1" ht="20.25" hidden="1" customHeight="1" x14ac:dyDescent="0.15">
      <c r="A68" s="86">
        <v>51401</v>
      </c>
      <c r="B68" s="87" t="s">
        <v>1105</v>
      </c>
      <c r="C68" s="88">
        <v>0</v>
      </c>
      <c r="D68" s="88">
        <v>0</v>
      </c>
      <c r="E68" s="88">
        <v>0</v>
      </c>
      <c r="F68" s="89" t="str">
        <f t="shared" si="2"/>
        <v/>
      </c>
      <c r="G68" s="22">
        <f t="shared" si="3"/>
        <v>0</v>
      </c>
    </row>
    <row r="69" spans="1:7" s="68" customFormat="1" ht="20.25" hidden="1" customHeight="1" x14ac:dyDescent="0.15">
      <c r="A69" s="86">
        <v>51402</v>
      </c>
      <c r="B69" s="87" t="s">
        <v>1189</v>
      </c>
      <c r="C69" s="88">
        <v>0</v>
      </c>
      <c r="D69" s="88">
        <v>0</v>
      </c>
      <c r="E69" s="88">
        <v>0</v>
      </c>
      <c r="F69" s="89" t="str">
        <f t="shared" si="2"/>
        <v/>
      </c>
      <c r="G69" s="22">
        <f t="shared" si="3"/>
        <v>0</v>
      </c>
    </row>
    <row r="70" spans="1:7" s="67" customFormat="1" ht="20.25" hidden="1" customHeight="1" x14ac:dyDescent="0.15">
      <c r="A70" s="84">
        <v>599</v>
      </c>
      <c r="B70" s="84" t="s">
        <v>239</v>
      </c>
      <c r="C70" s="85">
        <f>SUM(C71:C74)</f>
        <v>0</v>
      </c>
      <c r="D70" s="85">
        <f>SUM(D71:D74)</f>
        <v>0</v>
      </c>
      <c r="E70" s="85">
        <f>SUM(E71:E74)</f>
        <v>0</v>
      </c>
      <c r="F70" s="83" t="str">
        <f t="shared" si="2"/>
        <v/>
      </c>
      <c r="G70" s="17">
        <f t="shared" si="3"/>
        <v>0</v>
      </c>
    </row>
    <row r="71" spans="1:7" s="68" customFormat="1" ht="20.25" hidden="1" customHeight="1" x14ac:dyDescent="0.15">
      <c r="A71" s="86">
        <v>59906</v>
      </c>
      <c r="B71" s="87" t="s">
        <v>1190</v>
      </c>
      <c r="C71" s="88">
        <v>0</v>
      </c>
      <c r="D71" s="88">
        <v>0</v>
      </c>
      <c r="E71" s="88">
        <v>0</v>
      </c>
      <c r="F71" s="83" t="str">
        <f t="shared" si="2"/>
        <v/>
      </c>
      <c r="G71" s="17">
        <f t="shared" si="3"/>
        <v>0</v>
      </c>
    </row>
    <row r="72" spans="1:7" s="68" customFormat="1" ht="20.25" hidden="1" customHeight="1" x14ac:dyDescent="0.15">
      <c r="A72" s="86">
        <v>59907</v>
      </c>
      <c r="B72" s="87" t="s">
        <v>211</v>
      </c>
      <c r="C72" s="88">
        <v>0</v>
      </c>
      <c r="D72" s="88">
        <v>0</v>
      </c>
      <c r="E72" s="88">
        <v>0</v>
      </c>
      <c r="F72" s="83" t="str">
        <f t="shared" si="2"/>
        <v/>
      </c>
      <c r="G72" s="17">
        <f t="shared" si="3"/>
        <v>0</v>
      </c>
    </row>
    <row r="73" spans="1:7" s="68" customFormat="1" ht="26.45" hidden="1" customHeight="1" x14ac:dyDescent="0.15">
      <c r="A73" s="86">
        <v>59908</v>
      </c>
      <c r="B73" s="87" t="s">
        <v>1191</v>
      </c>
      <c r="C73" s="88">
        <v>0</v>
      </c>
      <c r="D73" s="88">
        <v>0</v>
      </c>
      <c r="E73" s="88">
        <v>0</v>
      </c>
      <c r="F73" s="83" t="str">
        <f t="shared" si="2"/>
        <v/>
      </c>
      <c r="G73" s="17">
        <f t="shared" si="3"/>
        <v>0</v>
      </c>
    </row>
    <row r="74" spans="1:7" s="68" customFormat="1" ht="20.25" hidden="1" customHeight="1" x14ac:dyDescent="0.15">
      <c r="A74" s="86">
        <v>59999</v>
      </c>
      <c r="B74" s="87" t="s">
        <v>239</v>
      </c>
      <c r="C74" s="88">
        <v>0</v>
      </c>
      <c r="D74" s="88">
        <v>0</v>
      </c>
      <c r="E74" s="88">
        <v>0</v>
      </c>
      <c r="F74" s="89" t="str">
        <f t="shared" si="2"/>
        <v/>
      </c>
      <c r="G74" s="22">
        <f t="shared" si="3"/>
        <v>0</v>
      </c>
    </row>
    <row r="75" spans="1:7" s="67" customFormat="1" ht="20.25" customHeight="1" x14ac:dyDescent="0.15">
      <c r="A75" s="189" t="s">
        <v>1120</v>
      </c>
      <c r="B75" s="190"/>
      <c r="C75" s="85">
        <f>C76+C77</f>
        <v>2143</v>
      </c>
      <c r="D75" s="85">
        <f>D76+D77</f>
        <v>2143</v>
      </c>
      <c r="E75" s="85">
        <f>E76+E77</f>
        <v>2168</v>
      </c>
      <c r="F75" s="83">
        <f t="shared" si="2"/>
        <v>101.16658889407373</v>
      </c>
      <c r="G75" s="17">
        <f t="shared" si="3"/>
        <v>1096.5</v>
      </c>
    </row>
    <row r="76" spans="1:7" s="67" customFormat="1" ht="20.25" customHeight="1" x14ac:dyDescent="0.15">
      <c r="A76" s="90">
        <v>2300601</v>
      </c>
      <c r="B76" s="91" t="s">
        <v>1121</v>
      </c>
      <c r="C76" s="85">
        <f>'一般公共预算支出（功能）'!C1347</f>
        <v>0</v>
      </c>
      <c r="D76" s="85">
        <f>'一般公共预算支出（功能）'!E1347</f>
        <v>0</v>
      </c>
      <c r="E76" s="85">
        <f>'一般公共预算支出（功能）'!E1347</f>
        <v>0</v>
      </c>
      <c r="F76" s="83" t="str">
        <f t="shared" si="2"/>
        <v/>
      </c>
      <c r="G76" s="17">
        <f t="shared" si="3"/>
        <v>0</v>
      </c>
    </row>
    <row r="77" spans="1:7" ht="20.25" customHeight="1" x14ac:dyDescent="0.15">
      <c r="A77" s="90">
        <v>2300602</v>
      </c>
      <c r="B77" s="91" t="s">
        <v>1122</v>
      </c>
      <c r="C77" s="85">
        <f>SUM(C78:C81)</f>
        <v>2143</v>
      </c>
      <c r="D77" s="85">
        <f>SUM(D78:D81)</f>
        <v>2143</v>
      </c>
      <c r="E77" s="85">
        <f>SUM(E78:E81)</f>
        <v>2168</v>
      </c>
      <c r="F77" s="83">
        <f t="shared" si="2"/>
        <v>101.16658889407373</v>
      </c>
      <c r="G77" s="17">
        <f t="shared" si="3"/>
        <v>1096.5</v>
      </c>
    </row>
    <row r="78" spans="1:7" s="69" customFormat="1" ht="20.25" customHeight="1" x14ac:dyDescent="0.15">
      <c r="A78" s="92"/>
      <c r="B78" s="93" t="s">
        <v>1123</v>
      </c>
      <c r="C78" s="88">
        <v>722</v>
      </c>
      <c r="D78" s="88">
        <v>722</v>
      </c>
      <c r="E78" s="88">
        <v>722</v>
      </c>
      <c r="F78" s="89">
        <f t="shared" si="2"/>
        <v>100</v>
      </c>
      <c r="G78" s="22">
        <f t="shared" si="3"/>
        <v>361</v>
      </c>
    </row>
    <row r="79" spans="1:7" s="69" customFormat="1" ht="20.25" customHeight="1" x14ac:dyDescent="0.15">
      <c r="A79" s="92"/>
      <c r="B79" s="93" t="s">
        <v>1124</v>
      </c>
      <c r="C79" s="88">
        <v>303</v>
      </c>
      <c r="D79" s="88">
        <v>303</v>
      </c>
      <c r="E79" s="88">
        <v>321</v>
      </c>
      <c r="F79" s="89"/>
      <c r="G79" s="22"/>
    </row>
    <row r="80" spans="1:7" s="69" customFormat="1" ht="20.25" customHeight="1" x14ac:dyDescent="0.15">
      <c r="A80" s="92"/>
      <c r="B80" s="93" t="s">
        <v>1192</v>
      </c>
      <c r="C80" s="88">
        <v>439</v>
      </c>
      <c r="D80" s="88">
        <v>439</v>
      </c>
      <c r="E80" s="88">
        <v>439</v>
      </c>
      <c r="F80" s="89">
        <f t="shared" si="2"/>
        <v>100</v>
      </c>
      <c r="G80" s="22">
        <f t="shared" si="3"/>
        <v>219.5</v>
      </c>
    </row>
    <row r="81" spans="1:7" s="69" customFormat="1" ht="20.25" customHeight="1" x14ac:dyDescent="0.15">
      <c r="A81" s="92"/>
      <c r="B81" s="93" t="s">
        <v>1193</v>
      </c>
      <c r="C81" s="88">
        <v>679</v>
      </c>
      <c r="D81" s="88">
        <v>679</v>
      </c>
      <c r="E81" s="88">
        <v>686</v>
      </c>
      <c r="F81" s="89">
        <f t="shared" si="2"/>
        <v>101.03092783505154</v>
      </c>
      <c r="G81" s="22">
        <f t="shared" si="3"/>
        <v>346.5</v>
      </c>
    </row>
    <row r="82" spans="1:7" ht="20.25" customHeight="1" x14ac:dyDescent="0.15">
      <c r="A82" s="189" t="s">
        <v>1127</v>
      </c>
      <c r="B82" s="190"/>
      <c r="C82" s="85">
        <v>0</v>
      </c>
      <c r="D82" s="85">
        <f>D83</f>
        <v>0</v>
      </c>
      <c r="E82" s="85">
        <f>E84</f>
        <v>0</v>
      </c>
      <c r="F82" s="83" t="str">
        <f t="shared" si="2"/>
        <v/>
      </c>
      <c r="G82" s="17">
        <f t="shared" si="3"/>
        <v>0</v>
      </c>
    </row>
    <row r="83" spans="1:7" ht="20.25" customHeight="1" x14ac:dyDescent="0.15">
      <c r="A83" s="94">
        <v>23103</v>
      </c>
      <c r="B83" s="94" t="s">
        <v>1128</v>
      </c>
      <c r="C83" s="85">
        <f>C84</f>
        <v>0</v>
      </c>
      <c r="D83" s="85">
        <f>D84</f>
        <v>0</v>
      </c>
      <c r="E83" s="85">
        <f>E84</f>
        <v>0</v>
      </c>
      <c r="F83" s="83" t="str">
        <f t="shared" si="2"/>
        <v/>
      </c>
      <c r="G83" s="17">
        <f t="shared" si="3"/>
        <v>0</v>
      </c>
    </row>
    <row r="84" spans="1:7" s="69" customFormat="1" ht="20.25" customHeight="1" x14ac:dyDescent="0.15">
      <c r="A84" s="95">
        <v>2310301</v>
      </c>
      <c r="B84" s="93" t="s">
        <v>1129</v>
      </c>
      <c r="C84" s="88">
        <f>'一般公共预算支出（功能）'!C1355</f>
        <v>0</v>
      </c>
      <c r="D84" s="88">
        <v>0</v>
      </c>
      <c r="E84" s="88">
        <f>'一般公共预算支出（功能）'!E1355</f>
        <v>0</v>
      </c>
      <c r="F84" s="89" t="str">
        <f t="shared" si="2"/>
        <v/>
      </c>
      <c r="G84" s="22">
        <f t="shared" si="3"/>
        <v>0</v>
      </c>
    </row>
    <row r="85" spans="1:7" ht="20.25" customHeight="1" x14ac:dyDescent="0.15">
      <c r="A85" s="189" t="s">
        <v>1130</v>
      </c>
      <c r="B85" s="190"/>
      <c r="C85" s="85">
        <f>C86</f>
        <v>0</v>
      </c>
      <c r="D85" s="85">
        <f>D86</f>
        <v>0</v>
      </c>
      <c r="E85" s="85">
        <f>E86</f>
        <v>8.000000000174623E-2</v>
      </c>
      <c r="F85" s="83" t="str">
        <f t="shared" si="2"/>
        <v/>
      </c>
      <c r="G85" s="17">
        <f t="shared" si="3"/>
        <v>8.000000000174623E-2</v>
      </c>
    </row>
    <row r="86" spans="1:7" ht="20.25" customHeight="1" x14ac:dyDescent="0.15">
      <c r="A86" s="92">
        <v>23009</v>
      </c>
      <c r="B86" s="96" t="s">
        <v>1131</v>
      </c>
      <c r="C86" s="88">
        <f>C88-C6-C75-C82-C87</f>
        <v>0</v>
      </c>
      <c r="D86" s="88">
        <f>D88-D6-D75-D82-D87</f>
        <v>0</v>
      </c>
      <c r="E86" s="88">
        <f>E88-E6-E75-E82-E87</f>
        <v>8.000000000174623E-2</v>
      </c>
      <c r="F86" s="83" t="str">
        <f t="shared" si="2"/>
        <v/>
      </c>
      <c r="G86" s="17">
        <f t="shared" si="3"/>
        <v>8.000000000174623E-2</v>
      </c>
    </row>
    <row r="87" spans="1:7" ht="20.25" customHeight="1" x14ac:dyDescent="0.15">
      <c r="A87" s="191" t="s">
        <v>1132</v>
      </c>
      <c r="B87" s="192"/>
      <c r="C87" s="85">
        <v>0</v>
      </c>
      <c r="D87" s="85">
        <v>0</v>
      </c>
      <c r="E87" s="85">
        <v>0</v>
      </c>
      <c r="F87" s="83" t="str">
        <f t="shared" si="2"/>
        <v/>
      </c>
      <c r="G87" s="17">
        <f t="shared" si="3"/>
        <v>0</v>
      </c>
    </row>
    <row r="88" spans="1:7" ht="20.25" customHeight="1" x14ac:dyDescent="0.15">
      <c r="A88" s="193" t="s">
        <v>1133</v>
      </c>
      <c r="B88" s="193"/>
      <c r="C88" s="85">
        <f>'一般公共预算支出（功能）'!C1359</f>
        <v>17658</v>
      </c>
      <c r="D88" s="85">
        <f>C88</f>
        <v>17658</v>
      </c>
      <c r="E88" s="85">
        <f>'一般公共预算支出（功能）'!E1359</f>
        <v>17330.86</v>
      </c>
      <c r="F88" s="83">
        <f t="shared" si="2"/>
        <v>98.14735530637671</v>
      </c>
      <c r="G88" s="17">
        <f t="shared" si="3"/>
        <v>8501.86</v>
      </c>
    </row>
  </sheetData>
  <mergeCells count="8">
    <mergeCell ref="A85:B85"/>
    <mergeCell ref="A87:B87"/>
    <mergeCell ref="A88:B88"/>
    <mergeCell ref="A2:G2"/>
    <mergeCell ref="A3:G3"/>
    <mergeCell ref="A6:B6"/>
    <mergeCell ref="A75:B75"/>
    <mergeCell ref="A82:B82"/>
  </mergeCells>
  <phoneticPr fontId="26" type="noConversion"/>
  <pageMargins left="0.70866141732283505" right="0.70866141732283505" top="0.74803149606299202" bottom="0.74803149606299202" header="0.31496062992126" footer="0.31496062992126"/>
  <pageSetup paperSize="9" scale="9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2"/>
  <sheetViews>
    <sheetView view="pageBreakPreview" zoomScale="60" zoomScaleNormal="100" workbookViewId="0">
      <selection sqref="A1:A1048576"/>
    </sheetView>
  </sheetViews>
  <sheetFormatPr defaultColWidth="9" defaultRowHeight="13.5" x14ac:dyDescent="0.15"/>
  <cols>
    <col min="1" max="1" width="12.625" style="4" customWidth="1"/>
    <col min="2" max="2" width="45.625" style="4" customWidth="1"/>
    <col min="3" max="4" width="13.125" style="35" customWidth="1"/>
    <col min="5" max="5" width="15" style="36" hidden="1" customWidth="1"/>
    <col min="6" max="6" width="13.125" style="4" customWidth="1"/>
    <col min="7" max="7" width="25.375" style="4" customWidth="1"/>
    <col min="8" max="8" width="26.875" style="4" customWidth="1"/>
    <col min="9" max="16384" width="9" style="4"/>
  </cols>
  <sheetData>
    <row r="1" spans="1:10" ht="14.25" x14ac:dyDescent="0.15">
      <c r="A1" s="8" t="s">
        <v>1194</v>
      </c>
    </row>
    <row r="2" spans="1:10" ht="55.15" customHeight="1" x14ac:dyDescent="0.15">
      <c r="A2" s="199" t="s">
        <v>1299</v>
      </c>
      <c r="B2" s="199"/>
      <c r="C2" s="199"/>
      <c r="D2" s="199"/>
      <c r="E2" s="199"/>
      <c r="F2" s="199"/>
    </row>
    <row r="3" spans="1:10" ht="20.25" customHeight="1" x14ac:dyDescent="0.15">
      <c r="E3" s="37" t="s">
        <v>2</v>
      </c>
      <c r="F3" s="38" t="s">
        <v>1195</v>
      </c>
    </row>
    <row r="4" spans="1:10" s="33" customFormat="1" ht="40.5" x14ac:dyDescent="0.15">
      <c r="A4" s="9" t="s">
        <v>3</v>
      </c>
      <c r="B4" s="9" t="s">
        <v>4</v>
      </c>
      <c r="C4" s="39" t="s">
        <v>5</v>
      </c>
      <c r="D4" s="39" t="s">
        <v>6</v>
      </c>
      <c r="E4" s="12" t="s">
        <v>1196</v>
      </c>
      <c r="F4" s="40" t="s">
        <v>7</v>
      </c>
      <c r="J4" s="64"/>
    </row>
    <row r="5" spans="1:10" s="34" customFormat="1" ht="23.25" customHeight="1" x14ac:dyDescent="0.15">
      <c r="A5" s="41" t="s">
        <v>1197</v>
      </c>
      <c r="B5" s="42"/>
      <c r="C5" s="43">
        <f>C6+C7+C13+C16+C17+C18</f>
        <v>2700</v>
      </c>
      <c r="D5" s="43">
        <f>D6+D7+D13+D16+D17+D18</f>
        <v>2306.34</v>
      </c>
      <c r="E5" s="44">
        <f t="shared" ref="E5:E29" si="0">D5-C5/2</f>
        <v>956.34000000000015</v>
      </c>
      <c r="F5" s="45">
        <f>IFERROR(D5/C5*100,"")</f>
        <v>85.42</v>
      </c>
    </row>
    <row r="6" spans="1:10" s="34" customFormat="1" ht="23.25" hidden="1" customHeight="1" x14ac:dyDescent="0.15">
      <c r="A6" s="46">
        <v>1030147</v>
      </c>
      <c r="B6" s="47" t="s">
        <v>1198</v>
      </c>
      <c r="C6" s="48"/>
      <c r="D6" s="49"/>
      <c r="E6" s="44">
        <f t="shared" si="0"/>
        <v>0</v>
      </c>
      <c r="F6" s="45" t="str">
        <f t="shared" ref="F6:F29" si="1">IFERROR(D6/C6*100,"")</f>
        <v/>
      </c>
    </row>
    <row r="7" spans="1:10" s="34" customFormat="1" ht="23.25" customHeight="1" x14ac:dyDescent="0.15">
      <c r="A7" s="46">
        <v>1030148</v>
      </c>
      <c r="B7" s="47" t="s">
        <v>1199</v>
      </c>
      <c r="C7" s="48">
        <f>SUM(C8:C12)</f>
        <v>2000</v>
      </c>
      <c r="D7" s="48">
        <f>SUM(D8:D12)</f>
        <v>1795.92</v>
      </c>
      <c r="E7" s="44">
        <f t="shared" si="0"/>
        <v>795.92000000000007</v>
      </c>
      <c r="F7" s="45">
        <f t="shared" si="1"/>
        <v>89.796000000000006</v>
      </c>
      <c r="I7" s="65"/>
    </row>
    <row r="8" spans="1:10" ht="23.25" customHeight="1" x14ac:dyDescent="0.15">
      <c r="A8" s="50">
        <v>103014801</v>
      </c>
      <c r="B8" s="51" t="s">
        <v>1200</v>
      </c>
      <c r="C8" s="52">
        <v>2000</v>
      </c>
      <c r="D8" s="49">
        <v>1795.92</v>
      </c>
      <c r="E8" s="53">
        <f t="shared" si="0"/>
        <v>795.92000000000007</v>
      </c>
      <c r="F8" s="45">
        <f t="shared" si="1"/>
        <v>89.796000000000006</v>
      </c>
    </row>
    <row r="9" spans="1:10" ht="23.25" hidden="1" customHeight="1" x14ac:dyDescent="0.15">
      <c r="A9" s="50">
        <v>103014802</v>
      </c>
      <c r="B9" s="51" t="s">
        <v>1201</v>
      </c>
      <c r="C9" s="49"/>
      <c r="D9" s="49"/>
      <c r="E9" s="53">
        <f t="shared" si="0"/>
        <v>0</v>
      </c>
      <c r="F9" s="45" t="str">
        <f t="shared" si="1"/>
        <v/>
      </c>
    </row>
    <row r="10" spans="1:10" s="8" customFormat="1" ht="23.25" hidden="1" customHeight="1" x14ac:dyDescent="0.15">
      <c r="A10" s="50">
        <v>103014803</v>
      </c>
      <c r="B10" s="51" t="s">
        <v>1202</v>
      </c>
      <c r="C10" s="49"/>
      <c r="D10" s="49"/>
      <c r="E10" s="53">
        <f t="shared" si="0"/>
        <v>0</v>
      </c>
      <c r="F10" s="45" t="str">
        <f t="shared" si="1"/>
        <v/>
      </c>
    </row>
    <row r="11" spans="1:10" s="8" customFormat="1" ht="23.25" hidden="1" customHeight="1" x14ac:dyDescent="0.15">
      <c r="A11" s="50">
        <v>103014898</v>
      </c>
      <c r="B11" s="51" t="s">
        <v>1203</v>
      </c>
      <c r="C11" s="49"/>
      <c r="D11" s="49"/>
      <c r="E11" s="53">
        <f t="shared" si="0"/>
        <v>0</v>
      </c>
      <c r="F11" s="45" t="str">
        <f t="shared" si="1"/>
        <v/>
      </c>
    </row>
    <row r="12" spans="1:10" s="8" customFormat="1" ht="23.25" hidden="1" customHeight="1" x14ac:dyDescent="0.15">
      <c r="A12" s="50">
        <v>103014899</v>
      </c>
      <c r="B12" s="51" t="s">
        <v>1204</v>
      </c>
      <c r="C12" s="49"/>
      <c r="D12" s="49"/>
      <c r="E12" s="44">
        <f t="shared" si="0"/>
        <v>0</v>
      </c>
      <c r="F12" s="45" t="str">
        <f t="shared" si="1"/>
        <v/>
      </c>
    </row>
    <row r="13" spans="1:10" s="34" customFormat="1" ht="23.25" customHeight="1" x14ac:dyDescent="0.15">
      <c r="A13" s="46">
        <v>1030155</v>
      </c>
      <c r="B13" s="47" t="s">
        <v>1205</v>
      </c>
      <c r="C13" s="48">
        <f>C14+C15</f>
        <v>0</v>
      </c>
      <c r="D13" s="48">
        <f>D14+D15</f>
        <v>0.42</v>
      </c>
      <c r="E13" s="44">
        <f t="shared" si="0"/>
        <v>0.42</v>
      </c>
      <c r="F13" s="45" t="str">
        <f t="shared" si="1"/>
        <v/>
      </c>
    </row>
    <row r="14" spans="1:10" ht="23.25" hidden="1" customHeight="1" x14ac:dyDescent="0.15">
      <c r="A14" s="50">
        <v>103015501</v>
      </c>
      <c r="B14" s="51" t="s">
        <v>1206</v>
      </c>
      <c r="C14" s="49"/>
      <c r="D14" s="49">
        <v>0.42</v>
      </c>
      <c r="E14" s="53">
        <f t="shared" si="0"/>
        <v>0.42</v>
      </c>
      <c r="F14" s="45" t="str">
        <f t="shared" si="1"/>
        <v/>
      </c>
    </row>
    <row r="15" spans="1:10" ht="23.25" hidden="1" customHeight="1" x14ac:dyDescent="0.15">
      <c r="A15" s="50">
        <v>103015502</v>
      </c>
      <c r="B15" s="51" t="s">
        <v>1207</v>
      </c>
      <c r="C15" s="49"/>
      <c r="D15" s="49"/>
      <c r="E15" s="53">
        <f t="shared" si="0"/>
        <v>0</v>
      </c>
      <c r="F15" s="45" t="str">
        <f t="shared" si="1"/>
        <v/>
      </c>
    </row>
    <row r="16" spans="1:10" s="34" customFormat="1" ht="23.25" customHeight="1" x14ac:dyDescent="0.15">
      <c r="A16" s="46">
        <v>1030156</v>
      </c>
      <c r="B16" s="47" t="s">
        <v>1208</v>
      </c>
      <c r="C16" s="48"/>
      <c r="D16" s="48"/>
      <c r="E16" s="44">
        <f t="shared" si="0"/>
        <v>0</v>
      </c>
      <c r="F16" s="45" t="str">
        <f t="shared" si="1"/>
        <v/>
      </c>
    </row>
    <row r="17" spans="1:6" s="34" customFormat="1" ht="23.25" customHeight="1" x14ac:dyDescent="0.15">
      <c r="A17" s="46">
        <v>1030178</v>
      </c>
      <c r="B17" s="47" t="s">
        <v>1209</v>
      </c>
      <c r="C17" s="54">
        <v>700</v>
      </c>
      <c r="D17" s="48">
        <v>510</v>
      </c>
      <c r="E17" s="44">
        <f t="shared" si="0"/>
        <v>160</v>
      </c>
      <c r="F17" s="45">
        <f t="shared" si="1"/>
        <v>72.857142857142847</v>
      </c>
    </row>
    <row r="18" spans="1:6" s="34" customFormat="1" ht="28.5" customHeight="1" x14ac:dyDescent="0.15">
      <c r="A18" s="46">
        <v>1030180</v>
      </c>
      <c r="B18" s="55" t="s">
        <v>1210</v>
      </c>
      <c r="C18" s="48"/>
      <c r="D18" s="48"/>
      <c r="E18" s="53">
        <f t="shared" si="0"/>
        <v>0</v>
      </c>
      <c r="F18" s="45" t="str">
        <f t="shared" si="1"/>
        <v/>
      </c>
    </row>
    <row r="19" spans="1:6" s="34" customFormat="1" ht="23.25" customHeight="1" x14ac:dyDescent="0.15">
      <c r="A19" s="47" t="s">
        <v>1211</v>
      </c>
      <c r="B19" s="47"/>
      <c r="C19" s="48">
        <f>C20</f>
        <v>0</v>
      </c>
      <c r="D19" s="48">
        <f>D21</f>
        <v>213.19</v>
      </c>
      <c r="E19" s="44">
        <f t="shared" si="0"/>
        <v>213.19</v>
      </c>
      <c r="F19" s="45" t="str">
        <f t="shared" si="1"/>
        <v/>
      </c>
    </row>
    <row r="20" spans="1:6" ht="23.25" customHeight="1" x14ac:dyDescent="0.15">
      <c r="A20" s="50">
        <v>11004</v>
      </c>
      <c r="B20" s="51" t="s">
        <v>1212</v>
      </c>
      <c r="C20" s="56">
        <f>SUM(C21:C22)</f>
        <v>0</v>
      </c>
      <c r="D20" s="56">
        <f>D21</f>
        <v>213.19</v>
      </c>
      <c r="E20" s="53">
        <f t="shared" si="0"/>
        <v>213.19</v>
      </c>
      <c r="F20" s="45" t="str">
        <f t="shared" si="1"/>
        <v/>
      </c>
    </row>
    <row r="21" spans="1:6" ht="23.25" customHeight="1" x14ac:dyDescent="0.15">
      <c r="A21" s="50">
        <v>1100401</v>
      </c>
      <c r="B21" s="51" t="s">
        <v>1213</v>
      </c>
      <c r="C21" s="56">
        <v>0</v>
      </c>
      <c r="D21" s="56">
        <v>213.19</v>
      </c>
      <c r="E21" s="53">
        <f t="shared" si="0"/>
        <v>213.19</v>
      </c>
      <c r="F21" s="45" t="str">
        <f t="shared" si="1"/>
        <v/>
      </c>
    </row>
    <row r="22" spans="1:6" ht="23.25" customHeight="1" x14ac:dyDescent="0.15">
      <c r="A22" s="50">
        <v>1100403</v>
      </c>
      <c r="B22" s="51" t="s">
        <v>1214</v>
      </c>
      <c r="C22" s="49">
        <v>0</v>
      </c>
      <c r="D22" s="49">
        <v>0</v>
      </c>
      <c r="E22" s="44">
        <f t="shared" si="0"/>
        <v>0</v>
      </c>
      <c r="F22" s="45" t="str">
        <f t="shared" si="1"/>
        <v/>
      </c>
    </row>
    <row r="23" spans="1:6" s="34" customFormat="1" ht="23.25" customHeight="1" x14ac:dyDescent="0.15">
      <c r="A23" s="46" t="s">
        <v>1215</v>
      </c>
      <c r="B23" s="46"/>
      <c r="C23" s="57">
        <f>C24</f>
        <v>101</v>
      </c>
      <c r="D23" s="57">
        <f>D24</f>
        <v>101</v>
      </c>
      <c r="E23" s="44">
        <f t="shared" si="0"/>
        <v>50.5</v>
      </c>
      <c r="F23" s="45">
        <f t="shared" si="1"/>
        <v>100</v>
      </c>
    </row>
    <row r="24" spans="1:6" ht="23.25" customHeight="1" x14ac:dyDescent="0.15">
      <c r="A24" s="50">
        <v>1100802</v>
      </c>
      <c r="B24" s="51" t="s">
        <v>1216</v>
      </c>
      <c r="C24" s="56">
        <v>101</v>
      </c>
      <c r="D24" s="56">
        <v>101</v>
      </c>
      <c r="E24" s="53">
        <f t="shared" si="0"/>
        <v>50.5</v>
      </c>
      <c r="F24" s="45">
        <f t="shared" si="1"/>
        <v>100</v>
      </c>
    </row>
    <row r="25" spans="1:6" s="34" customFormat="1" ht="23.25" customHeight="1" x14ac:dyDescent="0.15">
      <c r="A25" s="46" t="s">
        <v>1217</v>
      </c>
      <c r="B25" s="47"/>
      <c r="C25" s="57">
        <f>C26</f>
        <v>0</v>
      </c>
      <c r="D25" s="57">
        <f>D26</f>
        <v>0</v>
      </c>
      <c r="E25" s="44">
        <f t="shared" si="0"/>
        <v>0</v>
      </c>
      <c r="F25" s="45" t="str">
        <f t="shared" si="1"/>
        <v/>
      </c>
    </row>
    <row r="26" spans="1:6" s="8" customFormat="1" ht="23.25" customHeight="1" x14ac:dyDescent="0.15">
      <c r="A26" s="50">
        <v>1101102</v>
      </c>
      <c r="B26" s="51" t="s">
        <v>1218</v>
      </c>
      <c r="C26" s="56">
        <v>0</v>
      </c>
      <c r="D26" s="56">
        <v>0</v>
      </c>
      <c r="E26" s="53">
        <f t="shared" si="0"/>
        <v>0</v>
      </c>
      <c r="F26" s="45" t="str">
        <f t="shared" si="1"/>
        <v/>
      </c>
    </row>
    <row r="27" spans="1:6" s="8" customFormat="1" ht="23.25" customHeight="1" x14ac:dyDescent="0.15">
      <c r="A27" s="46" t="s">
        <v>73</v>
      </c>
      <c r="B27" s="58"/>
      <c r="C27" s="48">
        <f>C28</f>
        <v>0</v>
      </c>
      <c r="D27" s="48">
        <f>D28</f>
        <v>0</v>
      </c>
      <c r="E27" s="44">
        <f t="shared" si="0"/>
        <v>0</v>
      </c>
      <c r="F27" s="45" t="str">
        <f t="shared" si="1"/>
        <v/>
      </c>
    </row>
    <row r="28" spans="1:6" s="8" customFormat="1" ht="23.25" customHeight="1" x14ac:dyDescent="0.15">
      <c r="A28" s="50">
        <v>1100902</v>
      </c>
      <c r="B28" s="51" t="s">
        <v>1219</v>
      </c>
      <c r="C28" s="49">
        <v>0</v>
      </c>
      <c r="D28" s="49">
        <v>0</v>
      </c>
      <c r="E28" s="44">
        <f t="shared" si="0"/>
        <v>0</v>
      </c>
      <c r="F28" s="45" t="str">
        <f t="shared" si="1"/>
        <v/>
      </c>
    </row>
    <row r="29" spans="1:6" s="34" customFormat="1" ht="23.25" customHeight="1" x14ac:dyDescent="0.15">
      <c r="A29" s="197" t="s">
        <v>1220</v>
      </c>
      <c r="B29" s="198"/>
      <c r="C29" s="57">
        <f>C5+C19+C23+C25</f>
        <v>2801</v>
      </c>
      <c r="D29" s="57">
        <f>D5+D19+D23+D25</f>
        <v>2620.5300000000002</v>
      </c>
      <c r="E29" s="44">
        <f t="shared" si="0"/>
        <v>1220.0300000000002</v>
      </c>
      <c r="F29" s="45">
        <f t="shared" si="1"/>
        <v>93.556943948589804</v>
      </c>
    </row>
    <row r="30" spans="1:6" s="34" customFormat="1" ht="14.25" x14ac:dyDescent="0.15">
      <c r="A30" s="25"/>
      <c r="B30" s="25"/>
      <c r="C30" s="25"/>
      <c r="D30" s="25"/>
      <c r="E30" s="28"/>
    </row>
    <row r="31" spans="1:6" ht="14.25" x14ac:dyDescent="0.15">
      <c r="A31" s="59"/>
      <c r="B31" s="59"/>
      <c r="C31" s="59"/>
      <c r="D31" s="59"/>
      <c r="E31" s="60"/>
    </row>
    <row r="32" spans="1:6" x14ac:dyDescent="0.15">
      <c r="B32" s="61"/>
      <c r="C32" s="62"/>
      <c r="D32" s="62"/>
      <c r="E32" s="63"/>
    </row>
  </sheetData>
  <mergeCells count="2">
    <mergeCell ref="A29:B29"/>
    <mergeCell ref="A2:F2"/>
  </mergeCells>
  <phoneticPr fontId="26" type="noConversion"/>
  <pageMargins left="0.7" right="0.7" top="0.75" bottom="0.75" header="0.3" footer="0.3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93"/>
  <sheetViews>
    <sheetView view="pageBreakPreview" zoomScale="60" zoomScaleNormal="100" workbookViewId="0">
      <selection sqref="A1:A1048576"/>
    </sheetView>
  </sheetViews>
  <sheetFormatPr defaultColWidth="9" defaultRowHeight="13.5" x14ac:dyDescent="0.15"/>
  <cols>
    <col min="1" max="1" width="12.625" style="4" customWidth="1"/>
    <col min="2" max="2" width="45.625" style="4" customWidth="1"/>
    <col min="3" max="4" width="13.125" style="5" customWidth="1"/>
    <col min="5" max="5" width="13.125" style="6" customWidth="1"/>
    <col min="6" max="6" width="14.125" style="7" hidden="1" customWidth="1"/>
    <col min="7" max="7" width="9" style="4"/>
    <col min="8" max="8" width="25.625" style="4" customWidth="1"/>
    <col min="9" max="16384" width="9" style="4"/>
  </cols>
  <sheetData>
    <row r="1" spans="1:6" ht="14.25" x14ac:dyDescent="0.15">
      <c r="A1" s="8" t="s">
        <v>1221</v>
      </c>
    </row>
    <row r="2" spans="1:6" ht="52.9" customHeight="1" x14ac:dyDescent="0.15">
      <c r="A2" s="199" t="s">
        <v>1302</v>
      </c>
      <c r="B2" s="199"/>
      <c r="C2" s="199"/>
      <c r="D2" s="199"/>
      <c r="E2" s="199"/>
      <c r="F2" s="199"/>
    </row>
    <row r="3" spans="1:6" ht="21" customHeight="1" x14ac:dyDescent="0.15">
      <c r="E3" s="7" t="s">
        <v>2</v>
      </c>
      <c r="F3" s="7" t="s">
        <v>2</v>
      </c>
    </row>
    <row r="4" spans="1:6" s="1" customFormat="1" ht="51" customHeight="1" x14ac:dyDescent="0.15">
      <c r="A4" s="9" t="s">
        <v>3</v>
      </c>
      <c r="B4" s="9" t="s">
        <v>4</v>
      </c>
      <c r="C4" s="10" t="s">
        <v>5</v>
      </c>
      <c r="D4" s="10" t="s">
        <v>6</v>
      </c>
      <c r="E4" s="11" t="s">
        <v>7</v>
      </c>
      <c r="F4" s="12" t="s">
        <v>1196</v>
      </c>
    </row>
    <row r="5" spans="1:6" s="2" customFormat="1" ht="27" customHeight="1" x14ac:dyDescent="0.15">
      <c r="A5" s="13" t="s">
        <v>1222</v>
      </c>
      <c r="B5" s="14"/>
      <c r="C5" s="15">
        <f>C6+C10+C19+C39+C45+C64+C70+C51</f>
        <v>2801</v>
      </c>
      <c r="D5" s="15">
        <f>D6+D10+D19+D39+D45+D64+D70+D51</f>
        <v>2519.52</v>
      </c>
      <c r="E5" s="16">
        <f>IFERROR(D5/C5*100,"")</f>
        <v>89.950731881470901</v>
      </c>
      <c r="F5" s="17">
        <f t="shared" ref="F5:F70" si="0">D5-C5/2</f>
        <v>1119.02</v>
      </c>
    </row>
    <row r="6" spans="1:6" s="2" customFormat="1" ht="27" hidden="1" customHeight="1" x14ac:dyDescent="0.15">
      <c r="A6" s="13">
        <v>207</v>
      </c>
      <c r="B6" s="14" t="s">
        <v>412</v>
      </c>
      <c r="C6" s="15">
        <f>C7</f>
        <v>0</v>
      </c>
      <c r="D6" s="15">
        <f>D7</f>
        <v>0</v>
      </c>
      <c r="E6" s="16" t="str">
        <f t="shared" ref="E6:E70" si="1">IFERROR(D6/C6*100,"")</f>
        <v/>
      </c>
      <c r="F6" s="17">
        <f t="shared" si="0"/>
        <v>0</v>
      </c>
    </row>
    <row r="7" spans="1:6" s="2" customFormat="1" ht="33" hidden="1" customHeight="1" x14ac:dyDescent="0.15">
      <c r="A7" s="13">
        <v>20707</v>
      </c>
      <c r="B7" s="14" t="s">
        <v>1223</v>
      </c>
      <c r="C7" s="15">
        <f>C8+C9</f>
        <v>0</v>
      </c>
      <c r="D7" s="15"/>
      <c r="E7" s="16" t="str">
        <f t="shared" si="1"/>
        <v/>
      </c>
      <c r="F7" s="17">
        <f t="shared" si="0"/>
        <v>0</v>
      </c>
    </row>
    <row r="8" spans="1:6" s="3" customFormat="1" ht="27" hidden="1" customHeight="1" x14ac:dyDescent="0.15">
      <c r="A8" s="18">
        <v>2070702</v>
      </c>
      <c r="B8" s="19" t="s">
        <v>1224</v>
      </c>
      <c r="C8" s="20"/>
      <c r="D8" s="20"/>
      <c r="E8" s="16" t="str">
        <f t="shared" si="1"/>
        <v/>
      </c>
      <c r="F8" s="17">
        <f t="shared" si="0"/>
        <v>0</v>
      </c>
    </row>
    <row r="9" spans="1:6" s="3" customFormat="1" ht="27" hidden="1" customHeight="1" x14ac:dyDescent="0.15">
      <c r="A9" s="18">
        <v>2070799</v>
      </c>
      <c r="B9" s="19" t="s">
        <v>1225</v>
      </c>
      <c r="C9" s="20"/>
      <c r="D9" s="20"/>
      <c r="E9" s="16" t="str">
        <f t="shared" si="1"/>
        <v/>
      </c>
      <c r="F9" s="17">
        <f t="shared" si="0"/>
        <v>0</v>
      </c>
    </row>
    <row r="10" spans="1:6" s="2" customFormat="1" ht="27" hidden="1" customHeight="1" x14ac:dyDescent="0.15">
      <c r="A10" s="13">
        <v>208</v>
      </c>
      <c r="B10" s="14" t="s">
        <v>454</v>
      </c>
      <c r="C10" s="15">
        <f>C11+C15</f>
        <v>0</v>
      </c>
      <c r="D10" s="15">
        <f>D11+D15</f>
        <v>0</v>
      </c>
      <c r="E10" s="16" t="str">
        <f t="shared" si="1"/>
        <v/>
      </c>
      <c r="F10" s="17">
        <f t="shared" si="0"/>
        <v>0</v>
      </c>
    </row>
    <row r="11" spans="1:6" s="2" customFormat="1" ht="27" hidden="1" customHeight="1" x14ac:dyDescent="0.15">
      <c r="A11" s="13">
        <v>20822</v>
      </c>
      <c r="B11" s="14" t="s">
        <v>1226</v>
      </c>
      <c r="C11" s="15">
        <f>C12+C13+C14</f>
        <v>0</v>
      </c>
      <c r="D11" s="15">
        <f>D12+D13+D14</f>
        <v>0</v>
      </c>
      <c r="E11" s="16" t="str">
        <f t="shared" si="1"/>
        <v/>
      </c>
      <c r="F11" s="17">
        <f t="shared" si="0"/>
        <v>0</v>
      </c>
    </row>
    <row r="12" spans="1:6" s="3" customFormat="1" ht="27" hidden="1" customHeight="1" x14ac:dyDescent="0.15">
      <c r="A12" s="18">
        <v>2082201</v>
      </c>
      <c r="B12" s="19" t="s">
        <v>1227</v>
      </c>
      <c r="C12" s="20"/>
      <c r="D12" s="20"/>
      <c r="E12" s="21" t="str">
        <f t="shared" si="1"/>
        <v/>
      </c>
      <c r="F12" s="22">
        <f t="shared" si="0"/>
        <v>0</v>
      </c>
    </row>
    <row r="13" spans="1:6" s="3" customFormat="1" ht="27" hidden="1" customHeight="1" x14ac:dyDescent="0.15">
      <c r="A13" s="18">
        <v>2082202</v>
      </c>
      <c r="B13" s="19" t="s">
        <v>1228</v>
      </c>
      <c r="C13" s="20"/>
      <c r="D13" s="20"/>
      <c r="E13" s="21" t="str">
        <f t="shared" si="1"/>
        <v/>
      </c>
      <c r="F13" s="22">
        <f t="shared" si="0"/>
        <v>0</v>
      </c>
    </row>
    <row r="14" spans="1:6" s="3" customFormat="1" ht="27" hidden="1" customHeight="1" x14ac:dyDescent="0.15">
      <c r="A14" s="18">
        <v>2082299</v>
      </c>
      <c r="B14" s="19" t="s">
        <v>1229</v>
      </c>
      <c r="C14" s="20"/>
      <c r="D14" s="20"/>
      <c r="E14" s="16" t="str">
        <f t="shared" si="1"/>
        <v/>
      </c>
      <c r="F14" s="17">
        <f t="shared" si="0"/>
        <v>0</v>
      </c>
    </row>
    <row r="15" spans="1:6" s="2" customFormat="1" ht="27" hidden="1" customHeight="1" x14ac:dyDescent="0.15">
      <c r="A15" s="13">
        <v>20823</v>
      </c>
      <c r="B15" s="14" t="s">
        <v>1230</v>
      </c>
      <c r="C15" s="15">
        <f>C16+C17+C18</f>
        <v>0</v>
      </c>
      <c r="D15" s="15"/>
      <c r="E15" s="16" t="str">
        <f t="shared" si="1"/>
        <v/>
      </c>
      <c r="F15" s="17">
        <f t="shared" si="0"/>
        <v>0</v>
      </c>
    </row>
    <row r="16" spans="1:6" s="3" customFormat="1" ht="27" hidden="1" customHeight="1" x14ac:dyDescent="0.15">
      <c r="A16" s="18">
        <v>2082301</v>
      </c>
      <c r="B16" s="19" t="s">
        <v>1227</v>
      </c>
      <c r="C16" s="20"/>
      <c r="D16" s="20"/>
      <c r="E16" s="16" t="str">
        <f t="shared" si="1"/>
        <v/>
      </c>
      <c r="F16" s="17">
        <f t="shared" si="0"/>
        <v>0</v>
      </c>
    </row>
    <row r="17" spans="1:6" s="3" customFormat="1" ht="27" hidden="1" customHeight="1" x14ac:dyDescent="0.15">
      <c r="A17" s="18">
        <v>2082302</v>
      </c>
      <c r="B17" s="19" t="s">
        <v>1228</v>
      </c>
      <c r="C17" s="20"/>
      <c r="D17" s="20"/>
      <c r="E17" s="16" t="str">
        <f t="shared" si="1"/>
        <v/>
      </c>
      <c r="F17" s="17">
        <f t="shared" si="0"/>
        <v>0</v>
      </c>
    </row>
    <row r="18" spans="1:6" s="3" customFormat="1" ht="27" hidden="1" customHeight="1" x14ac:dyDescent="0.15">
      <c r="A18" s="18">
        <v>2082399</v>
      </c>
      <c r="B18" s="19" t="s">
        <v>1231</v>
      </c>
      <c r="C18" s="20"/>
      <c r="D18" s="20"/>
      <c r="E18" s="16" t="str">
        <f t="shared" si="1"/>
        <v/>
      </c>
      <c r="F18" s="17">
        <f t="shared" si="0"/>
        <v>0</v>
      </c>
    </row>
    <row r="19" spans="1:6" s="2" customFormat="1" ht="27" customHeight="1" x14ac:dyDescent="0.15">
      <c r="A19" s="13">
        <v>212</v>
      </c>
      <c r="B19" s="14" t="s">
        <v>708</v>
      </c>
      <c r="C19" s="15">
        <f>C20+C30+C31+C35</f>
        <v>2801</v>
      </c>
      <c r="D19" s="15">
        <f>D20+D30+D31+D35</f>
        <v>2519.1</v>
      </c>
      <c r="E19" s="16">
        <f t="shared" si="1"/>
        <v>89.935737236701172</v>
      </c>
      <c r="F19" s="17">
        <f t="shared" si="0"/>
        <v>1118.5999999999999</v>
      </c>
    </row>
    <row r="20" spans="1:6" s="2" customFormat="1" ht="34.5" customHeight="1" x14ac:dyDescent="0.15">
      <c r="A20" s="13">
        <v>21208</v>
      </c>
      <c r="B20" s="14" t="s">
        <v>1232</v>
      </c>
      <c r="C20" s="15">
        <f>SUM(C21:C29)</f>
        <v>2000</v>
      </c>
      <c r="D20" s="15">
        <f>SUM(D21:D29)</f>
        <v>2009.1</v>
      </c>
      <c r="E20" s="16">
        <f t="shared" si="1"/>
        <v>100.45500000000001</v>
      </c>
      <c r="F20" s="17">
        <f t="shared" si="0"/>
        <v>1009.0999999999999</v>
      </c>
    </row>
    <row r="21" spans="1:6" s="3" customFormat="1" ht="27" hidden="1" customHeight="1" x14ac:dyDescent="0.15">
      <c r="A21" s="18">
        <v>2120801</v>
      </c>
      <c r="B21" s="19" t="s">
        <v>1233</v>
      </c>
      <c r="C21" s="20">
        <v>0</v>
      </c>
      <c r="D21" s="20">
        <v>0</v>
      </c>
      <c r="E21" s="21" t="str">
        <f t="shared" si="1"/>
        <v/>
      </c>
      <c r="F21" s="22">
        <f t="shared" si="0"/>
        <v>0</v>
      </c>
    </row>
    <row r="22" spans="1:6" s="3" customFormat="1" ht="27" hidden="1" customHeight="1" x14ac:dyDescent="0.15">
      <c r="A22" s="18">
        <v>2120802</v>
      </c>
      <c r="B22" s="19" t="s">
        <v>1234</v>
      </c>
      <c r="C22" s="20">
        <v>0</v>
      </c>
      <c r="D22" s="20">
        <v>0</v>
      </c>
      <c r="E22" s="21" t="str">
        <f t="shared" si="1"/>
        <v/>
      </c>
      <c r="F22" s="22">
        <f t="shared" si="0"/>
        <v>0</v>
      </c>
    </row>
    <row r="23" spans="1:6" s="3" customFormat="1" ht="27" hidden="1" customHeight="1" x14ac:dyDescent="0.15">
      <c r="A23" s="18">
        <v>2120803</v>
      </c>
      <c r="B23" s="19" t="s">
        <v>1235</v>
      </c>
      <c r="C23" s="20">
        <v>0</v>
      </c>
      <c r="D23" s="20">
        <v>0</v>
      </c>
      <c r="E23" s="21" t="str">
        <f t="shared" si="1"/>
        <v/>
      </c>
      <c r="F23" s="22">
        <f t="shared" si="0"/>
        <v>0</v>
      </c>
    </row>
    <row r="24" spans="1:6" s="3" customFormat="1" ht="27" customHeight="1" x14ac:dyDescent="0.15">
      <c r="A24" s="18">
        <v>2120804</v>
      </c>
      <c r="B24" s="19" t="s">
        <v>1236</v>
      </c>
      <c r="C24" s="20">
        <v>1000</v>
      </c>
      <c r="D24" s="20">
        <v>571.82000000000005</v>
      </c>
      <c r="E24" s="21">
        <f t="shared" si="1"/>
        <v>57.182000000000002</v>
      </c>
      <c r="F24" s="22">
        <f t="shared" si="0"/>
        <v>71.82000000000005</v>
      </c>
    </row>
    <row r="25" spans="1:6" s="3" customFormat="1" ht="27" hidden="1" customHeight="1" x14ac:dyDescent="0.15">
      <c r="A25" s="18">
        <v>2120805</v>
      </c>
      <c r="B25" s="19" t="s">
        <v>1237</v>
      </c>
      <c r="C25" s="20"/>
      <c r="D25" s="20"/>
      <c r="E25" s="21" t="str">
        <f t="shared" si="1"/>
        <v/>
      </c>
      <c r="F25" s="22">
        <f t="shared" si="0"/>
        <v>0</v>
      </c>
    </row>
    <row r="26" spans="1:6" s="3" customFormat="1" ht="27" hidden="1" customHeight="1" x14ac:dyDescent="0.15">
      <c r="A26" s="18">
        <v>2120806</v>
      </c>
      <c r="B26" s="19" t="s">
        <v>1238</v>
      </c>
      <c r="C26" s="20"/>
      <c r="D26" s="20"/>
      <c r="E26" s="21" t="str">
        <f t="shared" si="1"/>
        <v/>
      </c>
      <c r="F26" s="22">
        <f t="shared" si="0"/>
        <v>0</v>
      </c>
    </row>
    <row r="27" spans="1:6" s="3" customFormat="1" ht="27" hidden="1" customHeight="1" x14ac:dyDescent="0.15">
      <c r="A27" s="18">
        <v>2120815</v>
      </c>
      <c r="B27" s="23" t="s">
        <v>1239</v>
      </c>
      <c r="C27" s="20"/>
      <c r="D27" s="20"/>
      <c r="E27" s="21" t="str">
        <f t="shared" si="1"/>
        <v/>
      </c>
      <c r="F27" s="22"/>
    </row>
    <row r="28" spans="1:6" s="3" customFormat="1" ht="27" customHeight="1" x14ac:dyDescent="0.15">
      <c r="A28" s="18">
        <v>2120816</v>
      </c>
      <c r="B28" s="23" t="s">
        <v>1240</v>
      </c>
      <c r="C28" s="20">
        <v>1000</v>
      </c>
      <c r="D28" s="20">
        <v>0</v>
      </c>
      <c r="E28" s="21">
        <f t="shared" si="1"/>
        <v>0</v>
      </c>
      <c r="F28" s="22"/>
    </row>
    <row r="29" spans="1:6" s="3" customFormat="1" ht="31.5" customHeight="1" x14ac:dyDescent="0.15">
      <c r="A29" s="18">
        <v>2120899</v>
      </c>
      <c r="B29" s="19" t="s">
        <v>1241</v>
      </c>
      <c r="C29" s="20">
        <v>0</v>
      </c>
      <c r="D29" s="20">
        <v>1437.28</v>
      </c>
      <c r="E29" s="21" t="str">
        <f t="shared" si="1"/>
        <v/>
      </c>
      <c r="F29" s="22">
        <f t="shared" si="0"/>
        <v>1437.28</v>
      </c>
    </row>
    <row r="30" spans="1:6" s="2" customFormat="1" ht="27" hidden="1" customHeight="1" x14ac:dyDescent="0.15">
      <c r="A30" s="13">
        <v>21211</v>
      </c>
      <c r="B30" s="14" t="s">
        <v>1242</v>
      </c>
      <c r="C30" s="15"/>
      <c r="D30" s="15"/>
      <c r="E30" s="16" t="str">
        <f t="shared" si="1"/>
        <v/>
      </c>
      <c r="F30" s="17">
        <f t="shared" si="0"/>
        <v>0</v>
      </c>
    </row>
    <row r="31" spans="1:6" s="2" customFormat="1" ht="27" hidden="1" customHeight="1" x14ac:dyDescent="0.15">
      <c r="A31" s="13">
        <v>21213</v>
      </c>
      <c r="B31" s="14" t="s">
        <v>1243</v>
      </c>
      <c r="C31" s="15">
        <f>C32+C33+C34</f>
        <v>0</v>
      </c>
      <c r="D31" s="15">
        <f>D32+D33+D34</f>
        <v>0</v>
      </c>
      <c r="E31" s="16" t="str">
        <f t="shared" si="1"/>
        <v/>
      </c>
      <c r="F31" s="17">
        <f t="shared" si="0"/>
        <v>0</v>
      </c>
    </row>
    <row r="32" spans="1:6" s="3" customFormat="1" ht="27" hidden="1" customHeight="1" x14ac:dyDescent="0.15">
      <c r="A32" s="18">
        <v>2121301</v>
      </c>
      <c r="B32" s="19" t="s">
        <v>1244</v>
      </c>
      <c r="C32" s="20"/>
      <c r="D32" s="20"/>
      <c r="E32" s="16" t="str">
        <f t="shared" si="1"/>
        <v/>
      </c>
      <c r="F32" s="17">
        <f t="shared" si="0"/>
        <v>0</v>
      </c>
    </row>
    <row r="33" spans="1:6" s="3" customFormat="1" ht="27" hidden="1" customHeight="1" x14ac:dyDescent="0.15">
      <c r="A33" s="18">
        <v>2121302</v>
      </c>
      <c r="B33" s="19" t="s">
        <v>1245</v>
      </c>
      <c r="C33" s="20"/>
      <c r="D33" s="20"/>
      <c r="E33" s="21" t="str">
        <f t="shared" si="1"/>
        <v/>
      </c>
      <c r="F33" s="22">
        <f t="shared" si="0"/>
        <v>0</v>
      </c>
    </row>
    <row r="34" spans="1:6" s="3" customFormat="1" ht="27" hidden="1" customHeight="1" x14ac:dyDescent="0.15">
      <c r="A34" s="18">
        <v>2121399</v>
      </c>
      <c r="B34" s="19" t="s">
        <v>1246</v>
      </c>
      <c r="C34" s="20"/>
      <c r="D34" s="20"/>
      <c r="E34" s="21" t="str">
        <f t="shared" si="1"/>
        <v/>
      </c>
      <c r="F34" s="22">
        <f t="shared" si="0"/>
        <v>0</v>
      </c>
    </row>
    <row r="35" spans="1:6" s="2" customFormat="1" ht="27" customHeight="1" x14ac:dyDescent="0.15">
      <c r="A35" s="13">
        <v>21214</v>
      </c>
      <c r="B35" s="14" t="s">
        <v>1247</v>
      </c>
      <c r="C35" s="15">
        <f>C36+C37+C38</f>
        <v>801</v>
      </c>
      <c r="D35" s="15">
        <f>D36+D37+D38</f>
        <v>510</v>
      </c>
      <c r="E35" s="16">
        <f t="shared" si="1"/>
        <v>63.670411985018724</v>
      </c>
      <c r="F35" s="17">
        <f t="shared" si="0"/>
        <v>109.5</v>
      </c>
    </row>
    <row r="36" spans="1:6" s="3" customFormat="1" ht="27" customHeight="1" x14ac:dyDescent="0.15">
      <c r="A36" s="18">
        <v>2121401</v>
      </c>
      <c r="B36" s="19" t="s">
        <v>1248</v>
      </c>
      <c r="C36" s="20">
        <v>0</v>
      </c>
      <c r="D36" s="20">
        <v>0</v>
      </c>
      <c r="E36" s="21" t="str">
        <f t="shared" si="1"/>
        <v/>
      </c>
      <c r="F36" s="22">
        <f t="shared" si="0"/>
        <v>0</v>
      </c>
    </row>
    <row r="37" spans="1:6" s="3" customFormat="1" ht="27" customHeight="1" x14ac:dyDescent="0.15">
      <c r="A37" s="18">
        <v>2121402</v>
      </c>
      <c r="B37" s="19" t="s">
        <v>1249</v>
      </c>
      <c r="C37" s="20">
        <v>0</v>
      </c>
      <c r="D37" s="20">
        <v>0</v>
      </c>
      <c r="E37" s="21" t="str">
        <f t="shared" si="1"/>
        <v/>
      </c>
      <c r="F37" s="22">
        <f t="shared" si="0"/>
        <v>0</v>
      </c>
    </row>
    <row r="38" spans="1:6" s="3" customFormat="1" ht="27" customHeight="1" x14ac:dyDescent="0.15">
      <c r="A38" s="18">
        <v>2121499</v>
      </c>
      <c r="B38" s="19" t="s">
        <v>1250</v>
      </c>
      <c r="C38" s="20">
        <v>801</v>
      </c>
      <c r="D38" s="20">
        <v>510</v>
      </c>
      <c r="E38" s="21">
        <f t="shared" si="1"/>
        <v>63.670411985018724</v>
      </c>
      <c r="F38" s="22">
        <f t="shared" si="0"/>
        <v>109.5</v>
      </c>
    </row>
    <row r="39" spans="1:6" s="2" customFormat="1" ht="27" hidden="1" customHeight="1" x14ac:dyDescent="0.15">
      <c r="A39" s="13">
        <v>213</v>
      </c>
      <c r="B39" s="14" t="s">
        <v>728</v>
      </c>
      <c r="C39" s="15">
        <f>C40+C43</f>
        <v>0</v>
      </c>
      <c r="D39" s="15">
        <f>D40+D43</f>
        <v>0</v>
      </c>
      <c r="E39" s="16" t="str">
        <f t="shared" si="1"/>
        <v/>
      </c>
      <c r="F39" s="17">
        <f t="shared" si="0"/>
        <v>0</v>
      </c>
    </row>
    <row r="40" spans="1:6" s="2" customFormat="1" ht="27" hidden="1" customHeight="1" x14ac:dyDescent="0.15">
      <c r="A40" s="13">
        <v>21366</v>
      </c>
      <c r="B40" s="14" t="s">
        <v>1251</v>
      </c>
      <c r="C40" s="15">
        <f>C41+C42</f>
        <v>0</v>
      </c>
      <c r="D40" s="15"/>
      <c r="E40" s="16" t="str">
        <f t="shared" si="1"/>
        <v/>
      </c>
      <c r="F40" s="17">
        <f t="shared" si="0"/>
        <v>0</v>
      </c>
    </row>
    <row r="41" spans="1:6" s="3" customFormat="1" ht="27" hidden="1" customHeight="1" x14ac:dyDescent="0.15">
      <c r="A41" s="18">
        <v>2136601</v>
      </c>
      <c r="B41" s="19" t="s">
        <v>1228</v>
      </c>
      <c r="C41" s="20"/>
      <c r="D41" s="20"/>
      <c r="E41" s="16" t="str">
        <f t="shared" si="1"/>
        <v/>
      </c>
      <c r="F41" s="17">
        <f t="shared" si="0"/>
        <v>0</v>
      </c>
    </row>
    <row r="42" spans="1:6" s="2" customFormat="1" ht="27" hidden="1" customHeight="1" x14ac:dyDescent="0.15">
      <c r="A42" s="18">
        <v>2136699</v>
      </c>
      <c r="B42" s="19" t="s">
        <v>1252</v>
      </c>
      <c r="C42" s="20"/>
      <c r="D42" s="20"/>
      <c r="E42" s="16" t="str">
        <f t="shared" si="1"/>
        <v/>
      </c>
      <c r="F42" s="17">
        <f t="shared" si="0"/>
        <v>0</v>
      </c>
    </row>
    <row r="43" spans="1:6" s="2" customFormat="1" ht="27" hidden="1" customHeight="1" x14ac:dyDescent="0.15">
      <c r="A43" s="13">
        <v>21369</v>
      </c>
      <c r="B43" s="14" t="s">
        <v>1253</v>
      </c>
      <c r="C43" s="15">
        <f>C44</f>
        <v>0</v>
      </c>
      <c r="D43" s="15">
        <f>D44</f>
        <v>0</v>
      </c>
      <c r="E43" s="16" t="str">
        <f t="shared" si="1"/>
        <v/>
      </c>
      <c r="F43" s="17">
        <f t="shared" si="0"/>
        <v>0</v>
      </c>
    </row>
    <row r="44" spans="1:6" s="3" customFormat="1" ht="27" hidden="1" customHeight="1" x14ac:dyDescent="0.15">
      <c r="A44" s="18">
        <v>2136902</v>
      </c>
      <c r="B44" s="19" t="s">
        <v>1254</v>
      </c>
      <c r="C44" s="20"/>
      <c r="D44" s="20"/>
      <c r="E44" s="21" t="str">
        <f t="shared" si="1"/>
        <v/>
      </c>
      <c r="F44" s="22">
        <f t="shared" si="0"/>
        <v>0</v>
      </c>
    </row>
    <row r="45" spans="1:6" s="2" customFormat="1" ht="27" hidden="1" customHeight="1" x14ac:dyDescent="0.15">
      <c r="A45" s="13">
        <v>214</v>
      </c>
      <c r="B45" s="14" t="s">
        <v>824</v>
      </c>
      <c r="C45" s="15">
        <f>C46+C48</f>
        <v>0</v>
      </c>
      <c r="D45" s="15"/>
      <c r="E45" s="16" t="str">
        <f t="shared" si="1"/>
        <v/>
      </c>
      <c r="F45" s="17">
        <f t="shared" si="0"/>
        <v>0</v>
      </c>
    </row>
    <row r="46" spans="1:6" s="2" customFormat="1" ht="27" hidden="1" customHeight="1" x14ac:dyDescent="0.15">
      <c r="A46" s="13">
        <v>21462</v>
      </c>
      <c r="B46" s="14" t="s">
        <v>1255</v>
      </c>
      <c r="C46" s="15">
        <f>C47</f>
        <v>0</v>
      </c>
      <c r="D46" s="15"/>
      <c r="E46" s="16" t="str">
        <f t="shared" si="1"/>
        <v/>
      </c>
      <c r="F46" s="17">
        <f t="shared" si="0"/>
        <v>0</v>
      </c>
    </row>
    <row r="47" spans="1:6" s="3" customFormat="1" ht="27" hidden="1" customHeight="1" x14ac:dyDescent="0.15">
      <c r="A47" s="18">
        <v>2146299</v>
      </c>
      <c r="B47" s="19" t="s">
        <v>1256</v>
      </c>
      <c r="C47" s="20"/>
      <c r="D47" s="20"/>
      <c r="E47" s="16" t="str">
        <f t="shared" si="1"/>
        <v/>
      </c>
      <c r="F47" s="17">
        <f t="shared" si="0"/>
        <v>0</v>
      </c>
    </row>
    <row r="48" spans="1:6" s="2" customFormat="1" ht="27" hidden="1" customHeight="1" x14ac:dyDescent="0.15">
      <c r="A48" s="13">
        <v>21463</v>
      </c>
      <c r="B48" s="14" t="s">
        <v>1257</v>
      </c>
      <c r="C48" s="15">
        <f>C49</f>
        <v>0</v>
      </c>
      <c r="D48" s="15"/>
      <c r="E48" s="16" t="str">
        <f t="shared" si="1"/>
        <v/>
      </c>
      <c r="F48" s="17">
        <f t="shared" si="0"/>
        <v>0</v>
      </c>
    </row>
    <row r="49" spans="1:6" s="3" customFormat="1" ht="27" hidden="1" customHeight="1" x14ac:dyDescent="0.15">
      <c r="A49" s="18">
        <v>2146303</v>
      </c>
      <c r="B49" s="19" t="s">
        <v>1258</v>
      </c>
      <c r="C49" s="20"/>
      <c r="D49" s="20"/>
      <c r="E49" s="16" t="str">
        <f t="shared" si="1"/>
        <v/>
      </c>
      <c r="F49" s="17">
        <f t="shared" si="0"/>
        <v>0</v>
      </c>
    </row>
    <row r="50" spans="1:6" s="3" customFormat="1" ht="27" hidden="1" customHeight="1" x14ac:dyDescent="0.15">
      <c r="A50" s="18">
        <v>2146399</v>
      </c>
      <c r="B50" s="19" t="s">
        <v>1259</v>
      </c>
      <c r="C50" s="20"/>
      <c r="D50" s="20"/>
      <c r="E50" s="16" t="str">
        <f t="shared" si="1"/>
        <v/>
      </c>
      <c r="F50" s="17">
        <f t="shared" si="0"/>
        <v>0</v>
      </c>
    </row>
    <row r="51" spans="1:6" s="2" customFormat="1" ht="27" customHeight="1" x14ac:dyDescent="0.15">
      <c r="A51" s="13">
        <v>229</v>
      </c>
      <c r="B51" s="14" t="s">
        <v>239</v>
      </c>
      <c r="C51" s="15">
        <f>C52+C54+C57</f>
        <v>0</v>
      </c>
      <c r="D51" s="15">
        <f>D52+D54+D57</f>
        <v>0.42</v>
      </c>
      <c r="E51" s="16" t="str">
        <f t="shared" si="1"/>
        <v/>
      </c>
      <c r="F51" s="17">
        <f t="shared" si="0"/>
        <v>0.42</v>
      </c>
    </row>
    <row r="52" spans="1:6" s="2" customFormat="1" ht="31.5" hidden="1" customHeight="1" x14ac:dyDescent="0.15">
      <c r="A52" s="13">
        <v>22904</v>
      </c>
      <c r="B52" s="14" t="s">
        <v>1260</v>
      </c>
      <c r="C52" s="15"/>
      <c r="D52" s="15">
        <f>D53</f>
        <v>0</v>
      </c>
      <c r="E52" s="16" t="str">
        <f t="shared" si="1"/>
        <v/>
      </c>
      <c r="F52" s="17">
        <f t="shared" si="0"/>
        <v>0</v>
      </c>
    </row>
    <row r="53" spans="1:6" s="2" customFormat="1" ht="31.5" hidden="1" customHeight="1" x14ac:dyDescent="0.15">
      <c r="A53" s="18">
        <v>2290402</v>
      </c>
      <c r="B53" s="19" t="s">
        <v>1261</v>
      </c>
      <c r="C53" s="20"/>
      <c r="D53" s="20"/>
      <c r="E53" s="16" t="str">
        <f t="shared" si="1"/>
        <v/>
      </c>
      <c r="F53" s="22">
        <f t="shared" si="0"/>
        <v>0</v>
      </c>
    </row>
    <row r="54" spans="1:6" s="2" customFormat="1" ht="32.25" hidden="1" customHeight="1" x14ac:dyDescent="0.15">
      <c r="A54" s="13">
        <v>22908</v>
      </c>
      <c r="B54" s="14" t="s">
        <v>1262</v>
      </c>
      <c r="C54" s="15">
        <f>C55+C56</f>
        <v>0</v>
      </c>
      <c r="D54" s="15">
        <f>D55+D56</f>
        <v>0</v>
      </c>
      <c r="E54" s="16" t="str">
        <f t="shared" si="1"/>
        <v/>
      </c>
      <c r="F54" s="17">
        <f t="shared" si="0"/>
        <v>0</v>
      </c>
    </row>
    <row r="55" spans="1:6" s="3" customFormat="1" ht="27" hidden="1" customHeight="1" x14ac:dyDescent="0.15">
      <c r="A55" s="18">
        <v>2290804</v>
      </c>
      <c r="B55" s="19" t="s">
        <v>1263</v>
      </c>
      <c r="C55" s="20"/>
      <c r="D55" s="20"/>
      <c r="E55" s="16" t="str">
        <f t="shared" si="1"/>
        <v/>
      </c>
      <c r="F55" s="22">
        <f t="shared" si="0"/>
        <v>0</v>
      </c>
    </row>
    <row r="56" spans="1:6" s="3" customFormat="1" ht="27" hidden="1" customHeight="1" x14ac:dyDescent="0.15">
      <c r="A56" s="18">
        <v>2290805</v>
      </c>
      <c r="B56" s="19" t="s">
        <v>1264</v>
      </c>
      <c r="C56" s="20"/>
      <c r="D56" s="20"/>
      <c r="E56" s="21" t="str">
        <f t="shared" si="1"/>
        <v/>
      </c>
      <c r="F56" s="22">
        <f t="shared" si="0"/>
        <v>0</v>
      </c>
    </row>
    <row r="57" spans="1:6" s="2" customFormat="1" ht="31.5" customHeight="1" x14ac:dyDescent="0.15">
      <c r="A57" s="13">
        <v>22960</v>
      </c>
      <c r="B57" s="14" t="s">
        <v>1265</v>
      </c>
      <c r="C57" s="15">
        <f>SUM(C58:C63)</f>
        <v>0</v>
      </c>
      <c r="D57" s="15">
        <f>SUM(D58:D63)</f>
        <v>0.42</v>
      </c>
      <c r="E57" s="16" t="str">
        <f t="shared" si="1"/>
        <v/>
      </c>
      <c r="F57" s="17">
        <f t="shared" si="0"/>
        <v>0.42</v>
      </c>
    </row>
    <row r="58" spans="1:6" s="3" customFormat="1" ht="27" hidden="1" customHeight="1" x14ac:dyDescent="0.15">
      <c r="A58" s="18">
        <v>2296002</v>
      </c>
      <c r="B58" s="19" t="s">
        <v>1266</v>
      </c>
      <c r="C58" s="20"/>
      <c r="D58" s="20"/>
      <c r="E58" s="21" t="str">
        <f t="shared" si="1"/>
        <v/>
      </c>
      <c r="F58" s="22">
        <f t="shared" si="0"/>
        <v>0</v>
      </c>
    </row>
    <row r="59" spans="1:6" s="3" customFormat="1" ht="27" hidden="1" customHeight="1" x14ac:dyDescent="0.15">
      <c r="A59" s="18">
        <v>2296003</v>
      </c>
      <c r="B59" s="19" t="s">
        <v>1267</v>
      </c>
      <c r="C59" s="20"/>
      <c r="D59" s="20"/>
      <c r="E59" s="21" t="str">
        <f t="shared" si="1"/>
        <v/>
      </c>
      <c r="F59" s="22">
        <f t="shared" si="0"/>
        <v>0</v>
      </c>
    </row>
    <row r="60" spans="1:6" s="2" customFormat="1" ht="27" hidden="1" customHeight="1" x14ac:dyDescent="0.15">
      <c r="A60" s="18">
        <v>2296004</v>
      </c>
      <c r="B60" s="19" t="s">
        <v>1268</v>
      </c>
      <c r="C60" s="20"/>
      <c r="D60" s="20"/>
      <c r="E60" s="21" t="str">
        <f t="shared" si="1"/>
        <v/>
      </c>
      <c r="F60" s="22">
        <f t="shared" si="0"/>
        <v>0</v>
      </c>
    </row>
    <row r="61" spans="1:6" s="2" customFormat="1" ht="27" customHeight="1" x14ac:dyDescent="0.15">
      <c r="A61" s="18">
        <v>2296006</v>
      </c>
      <c r="B61" s="19" t="s">
        <v>1269</v>
      </c>
      <c r="C61" s="20">
        <v>0</v>
      </c>
      <c r="D61" s="20">
        <v>0.42</v>
      </c>
      <c r="E61" s="21" t="str">
        <f t="shared" si="1"/>
        <v/>
      </c>
      <c r="F61" s="22">
        <f t="shared" si="0"/>
        <v>0.42</v>
      </c>
    </row>
    <row r="62" spans="1:6" s="2" customFormat="1" ht="27" hidden="1" customHeight="1" x14ac:dyDescent="0.15">
      <c r="A62" s="18">
        <v>2296013</v>
      </c>
      <c r="B62" s="19" t="s">
        <v>1270</v>
      </c>
      <c r="C62" s="20">
        <v>0</v>
      </c>
      <c r="D62" s="20">
        <v>0</v>
      </c>
      <c r="E62" s="21" t="str">
        <f t="shared" si="1"/>
        <v/>
      </c>
      <c r="F62" s="22">
        <f t="shared" si="0"/>
        <v>0</v>
      </c>
    </row>
    <row r="63" spans="1:6" s="2" customFormat="1" ht="33.75" hidden="1" customHeight="1" x14ac:dyDescent="0.15">
      <c r="A63" s="18">
        <v>2296099</v>
      </c>
      <c r="B63" s="19" t="s">
        <v>1271</v>
      </c>
      <c r="C63" s="20"/>
      <c r="D63" s="20"/>
      <c r="E63" s="21" t="str">
        <f t="shared" si="1"/>
        <v/>
      </c>
      <c r="F63" s="22">
        <f t="shared" si="0"/>
        <v>0</v>
      </c>
    </row>
    <row r="64" spans="1:6" s="2" customFormat="1" ht="27" hidden="1" customHeight="1" x14ac:dyDescent="0.15">
      <c r="A64" s="13">
        <v>232</v>
      </c>
      <c r="B64" s="14" t="s">
        <v>1108</v>
      </c>
      <c r="C64" s="15">
        <f>C65</f>
        <v>0</v>
      </c>
      <c r="D64" s="15">
        <f>D65</f>
        <v>0</v>
      </c>
      <c r="E64" s="16" t="str">
        <f t="shared" si="1"/>
        <v/>
      </c>
      <c r="F64" s="17">
        <f t="shared" si="0"/>
        <v>0</v>
      </c>
    </row>
    <row r="65" spans="1:6" s="2" customFormat="1" ht="27" hidden="1" customHeight="1" x14ac:dyDescent="0.15">
      <c r="A65" s="13">
        <v>23204</v>
      </c>
      <c r="B65" s="14" t="s">
        <v>1272</v>
      </c>
      <c r="C65" s="15">
        <f>SUM(C66:C69)</f>
        <v>0</v>
      </c>
      <c r="D65" s="15">
        <f>SUM(D66:D69)</f>
        <v>0</v>
      </c>
      <c r="E65" s="16" t="str">
        <f t="shared" si="1"/>
        <v/>
      </c>
      <c r="F65" s="17">
        <f t="shared" si="0"/>
        <v>0</v>
      </c>
    </row>
    <row r="66" spans="1:6" s="3" customFormat="1" ht="27" hidden="1" customHeight="1" x14ac:dyDescent="0.15">
      <c r="A66" s="18">
        <v>2320411</v>
      </c>
      <c r="B66" s="19" t="s">
        <v>1273</v>
      </c>
      <c r="C66" s="20"/>
      <c r="D66" s="20"/>
      <c r="E66" s="21" t="str">
        <f t="shared" si="1"/>
        <v/>
      </c>
      <c r="F66" s="22">
        <f t="shared" si="0"/>
        <v>0</v>
      </c>
    </row>
    <row r="67" spans="1:6" s="3" customFormat="1" ht="27" hidden="1" customHeight="1" x14ac:dyDescent="0.15">
      <c r="A67" s="18">
        <v>2320431</v>
      </c>
      <c r="B67" s="19" t="s">
        <v>1274</v>
      </c>
      <c r="C67" s="20"/>
      <c r="D67" s="20"/>
      <c r="E67" s="21" t="str">
        <f t="shared" si="1"/>
        <v/>
      </c>
      <c r="F67" s="22">
        <f t="shared" si="0"/>
        <v>0</v>
      </c>
    </row>
    <row r="68" spans="1:6" s="3" customFormat="1" ht="31.5" hidden="1" customHeight="1" x14ac:dyDescent="0.15">
      <c r="A68" s="18">
        <v>2320498</v>
      </c>
      <c r="B68" s="19" t="s">
        <v>1275</v>
      </c>
      <c r="C68" s="20"/>
      <c r="D68" s="20"/>
      <c r="E68" s="21" t="str">
        <f t="shared" si="1"/>
        <v/>
      </c>
      <c r="F68" s="22">
        <f t="shared" si="0"/>
        <v>0</v>
      </c>
    </row>
    <row r="69" spans="1:6" s="3" customFormat="1" ht="27" hidden="1" customHeight="1" x14ac:dyDescent="0.15">
      <c r="A69" s="18">
        <v>2320499</v>
      </c>
      <c r="B69" s="19" t="s">
        <v>1276</v>
      </c>
      <c r="C69" s="20"/>
      <c r="D69" s="20"/>
      <c r="E69" s="21" t="str">
        <f t="shared" si="1"/>
        <v/>
      </c>
      <c r="F69" s="22">
        <f t="shared" si="0"/>
        <v>0</v>
      </c>
    </row>
    <row r="70" spans="1:6" s="2" customFormat="1" ht="27" hidden="1" customHeight="1" x14ac:dyDescent="0.15">
      <c r="A70" s="13">
        <v>233</v>
      </c>
      <c r="B70" s="14" t="s">
        <v>1116</v>
      </c>
      <c r="C70" s="15">
        <f>C71</f>
        <v>0</v>
      </c>
      <c r="D70" s="15"/>
      <c r="E70" s="16" t="str">
        <f t="shared" si="1"/>
        <v/>
      </c>
      <c r="F70" s="17">
        <f t="shared" si="0"/>
        <v>0</v>
      </c>
    </row>
    <row r="71" spans="1:6" s="2" customFormat="1" ht="27" hidden="1" customHeight="1" x14ac:dyDescent="0.15">
      <c r="A71" s="13">
        <v>23304</v>
      </c>
      <c r="B71" s="14" t="s">
        <v>1277</v>
      </c>
      <c r="C71" s="15">
        <f>SUM(C72:C74)</f>
        <v>0</v>
      </c>
      <c r="D71" s="15"/>
      <c r="E71" s="16" t="str">
        <f t="shared" ref="E71:E91" si="2">IFERROR(D71/C71*100,"")</f>
        <v/>
      </c>
      <c r="F71" s="17">
        <f t="shared" ref="F71:F91" si="3">D71-C71/2</f>
        <v>0</v>
      </c>
    </row>
    <row r="72" spans="1:6" s="3" customFormat="1" ht="31.5" hidden="1" customHeight="1" x14ac:dyDescent="0.15">
      <c r="A72" s="18">
        <v>2330411</v>
      </c>
      <c r="B72" s="19" t="s">
        <v>1278</v>
      </c>
      <c r="C72" s="20"/>
      <c r="D72" s="20"/>
      <c r="E72" s="21" t="str">
        <f t="shared" si="2"/>
        <v/>
      </c>
      <c r="F72" s="22">
        <f t="shared" si="3"/>
        <v>0</v>
      </c>
    </row>
    <row r="73" spans="1:6" s="3" customFormat="1" ht="27" hidden="1" customHeight="1" x14ac:dyDescent="0.15">
      <c r="A73" s="18">
        <v>2330431</v>
      </c>
      <c r="B73" s="19" t="s">
        <v>1279</v>
      </c>
      <c r="C73" s="20"/>
      <c r="D73" s="20"/>
      <c r="E73" s="21" t="str">
        <f t="shared" si="2"/>
        <v/>
      </c>
      <c r="F73" s="22">
        <f t="shared" si="3"/>
        <v>0</v>
      </c>
    </row>
    <row r="74" spans="1:6" s="3" customFormat="1" ht="39.75" hidden="1" customHeight="1" x14ac:dyDescent="0.15">
      <c r="A74" s="18">
        <v>2330498</v>
      </c>
      <c r="B74" s="19" t="s">
        <v>1280</v>
      </c>
      <c r="C74" s="20"/>
      <c r="D74" s="20"/>
      <c r="E74" s="21" t="str">
        <f t="shared" si="2"/>
        <v/>
      </c>
      <c r="F74" s="22">
        <f t="shared" si="3"/>
        <v>0</v>
      </c>
    </row>
    <row r="75" spans="1:6" s="3" customFormat="1" ht="27" hidden="1" customHeight="1" x14ac:dyDescent="0.15">
      <c r="A75" s="13">
        <v>234</v>
      </c>
      <c r="B75" s="14" t="s">
        <v>1281</v>
      </c>
      <c r="C75" s="15">
        <f>C76+C81</f>
        <v>0</v>
      </c>
      <c r="D75" s="15"/>
      <c r="E75" s="16" t="str">
        <f t="shared" si="2"/>
        <v/>
      </c>
      <c r="F75" s="17">
        <f t="shared" si="3"/>
        <v>0</v>
      </c>
    </row>
    <row r="76" spans="1:6" s="3" customFormat="1" ht="27" hidden="1" customHeight="1" x14ac:dyDescent="0.15">
      <c r="A76" s="13">
        <v>23401</v>
      </c>
      <c r="B76" s="14" t="s">
        <v>1282</v>
      </c>
      <c r="C76" s="15">
        <f>SUM(C77:C80)</f>
        <v>0</v>
      </c>
      <c r="D76" s="15"/>
      <c r="E76" s="16" t="str">
        <f t="shared" si="2"/>
        <v/>
      </c>
      <c r="F76" s="17">
        <f t="shared" si="3"/>
        <v>0</v>
      </c>
    </row>
    <row r="77" spans="1:6" s="3" customFormat="1" ht="27" hidden="1" customHeight="1" x14ac:dyDescent="0.15">
      <c r="A77" s="18">
        <v>2340101</v>
      </c>
      <c r="B77" s="19" t="s">
        <v>1283</v>
      </c>
      <c r="C77" s="20"/>
      <c r="D77" s="20"/>
      <c r="E77" s="16" t="str">
        <f t="shared" si="2"/>
        <v/>
      </c>
      <c r="F77" s="17">
        <f t="shared" si="3"/>
        <v>0</v>
      </c>
    </row>
    <row r="78" spans="1:6" s="3" customFormat="1" ht="27" hidden="1" customHeight="1" x14ac:dyDescent="0.15">
      <c r="A78" s="18">
        <v>2340102</v>
      </c>
      <c r="B78" s="19" t="s">
        <v>1284</v>
      </c>
      <c r="C78" s="20"/>
      <c r="D78" s="20"/>
      <c r="E78" s="16" t="str">
        <f t="shared" si="2"/>
        <v/>
      </c>
      <c r="F78" s="17">
        <f t="shared" si="3"/>
        <v>0</v>
      </c>
    </row>
    <row r="79" spans="1:6" s="3" customFormat="1" ht="27" hidden="1" customHeight="1" x14ac:dyDescent="0.15">
      <c r="A79" s="18">
        <v>2340108</v>
      </c>
      <c r="B79" s="19" t="s">
        <v>1285</v>
      </c>
      <c r="C79" s="20"/>
      <c r="D79" s="20"/>
      <c r="E79" s="16" t="str">
        <f t="shared" si="2"/>
        <v/>
      </c>
      <c r="F79" s="17">
        <f t="shared" si="3"/>
        <v>0</v>
      </c>
    </row>
    <row r="80" spans="1:6" s="3" customFormat="1" ht="27" hidden="1" customHeight="1" x14ac:dyDescent="0.15">
      <c r="A80" s="18">
        <v>2340109</v>
      </c>
      <c r="B80" s="19" t="s">
        <v>1286</v>
      </c>
      <c r="C80" s="20"/>
      <c r="D80" s="20"/>
      <c r="E80" s="16" t="str">
        <f t="shared" si="2"/>
        <v/>
      </c>
      <c r="F80" s="17">
        <f t="shared" si="3"/>
        <v>0</v>
      </c>
    </row>
    <row r="81" spans="1:6" s="3" customFormat="1" ht="27" hidden="1" customHeight="1" x14ac:dyDescent="0.15">
      <c r="A81" s="13">
        <v>23402</v>
      </c>
      <c r="B81" s="14" t="s">
        <v>1287</v>
      </c>
      <c r="C81" s="15">
        <f>C82</f>
        <v>0</v>
      </c>
      <c r="D81" s="15"/>
      <c r="E81" s="16" t="str">
        <f t="shared" si="2"/>
        <v/>
      </c>
      <c r="F81" s="17">
        <f t="shared" si="3"/>
        <v>0</v>
      </c>
    </row>
    <row r="82" spans="1:6" s="3" customFormat="1" ht="27" hidden="1" customHeight="1" x14ac:dyDescent="0.15">
      <c r="A82" s="18">
        <v>2340299</v>
      </c>
      <c r="B82" s="19" t="s">
        <v>1288</v>
      </c>
      <c r="C82" s="20"/>
      <c r="D82" s="20"/>
      <c r="E82" s="16" t="str">
        <f t="shared" si="2"/>
        <v/>
      </c>
      <c r="F82" s="17">
        <f t="shared" si="3"/>
        <v>0</v>
      </c>
    </row>
    <row r="83" spans="1:6" s="2" customFormat="1" ht="27" customHeight="1" x14ac:dyDescent="0.15">
      <c r="A83" s="13" t="s">
        <v>1120</v>
      </c>
      <c r="B83" s="14"/>
      <c r="C83" s="15">
        <f>C84</f>
        <v>0</v>
      </c>
      <c r="D83" s="15">
        <f>D84</f>
        <v>0</v>
      </c>
      <c r="E83" s="16" t="str">
        <f t="shared" si="2"/>
        <v/>
      </c>
      <c r="F83" s="17">
        <f t="shared" si="3"/>
        <v>0</v>
      </c>
    </row>
    <row r="84" spans="1:6" s="2" customFormat="1" ht="27" customHeight="1" x14ac:dyDescent="0.15">
      <c r="A84" s="18">
        <v>2300402</v>
      </c>
      <c r="B84" s="23" t="s">
        <v>1289</v>
      </c>
      <c r="C84" s="20">
        <v>0</v>
      </c>
      <c r="D84" s="20">
        <v>0</v>
      </c>
      <c r="E84" s="16" t="str">
        <f t="shared" si="2"/>
        <v/>
      </c>
      <c r="F84" s="17">
        <f t="shared" si="3"/>
        <v>0</v>
      </c>
    </row>
    <row r="85" spans="1:6" s="2" customFormat="1" ht="27" customHeight="1" x14ac:dyDescent="0.15">
      <c r="A85" s="13" t="s">
        <v>1127</v>
      </c>
      <c r="B85" s="24"/>
      <c r="C85" s="15">
        <f>C86</f>
        <v>0</v>
      </c>
      <c r="D85" s="15">
        <f>D86</f>
        <v>0</v>
      </c>
      <c r="E85" s="16" t="str">
        <f t="shared" si="2"/>
        <v/>
      </c>
      <c r="F85" s="17">
        <f t="shared" si="3"/>
        <v>0</v>
      </c>
    </row>
    <row r="86" spans="1:6" s="2" customFormat="1" ht="27" customHeight="1" x14ac:dyDescent="0.15">
      <c r="A86" s="18">
        <v>23104</v>
      </c>
      <c r="B86" s="23" t="s">
        <v>1290</v>
      </c>
      <c r="C86" s="20">
        <v>0</v>
      </c>
      <c r="D86" s="20">
        <v>0</v>
      </c>
      <c r="E86" s="21" t="str">
        <f t="shared" si="2"/>
        <v/>
      </c>
      <c r="F86" s="22">
        <f t="shared" si="3"/>
        <v>0</v>
      </c>
    </row>
    <row r="87" spans="1:6" s="2" customFormat="1" ht="27" customHeight="1" x14ac:dyDescent="0.15">
      <c r="A87" s="13" t="s">
        <v>1291</v>
      </c>
      <c r="B87" s="14"/>
      <c r="C87" s="15">
        <f>C88</f>
        <v>0</v>
      </c>
      <c r="D87" s="15">
        <f>D88</f>
        <v>0</v>
      </c>
      <c r="E87" s="16" t="str">
        <f t="shared" si="2"/>
        <v/>
      </c>
      <c r="F87" s="17">
        <f t="shared" si="3"/>
        <v>0</v>
      </c>
    </row>
    <row r="88" spans="1:6" s="3" customFormat="1" ht="27" customHeight="1" x14ac:dyDescent="0.15">
      <c r="A88" s="18">
        <v>2300802</v>
      </c>
      <c r="B88" s="19" t="s">
        <v>1292</v>
      </c>
      <c r="C88" s="20">
        <v>0</v>
      </c>
      <c r="D88" s="20">
        <v>0</v>
      </c>
      <c r="E88" s="21" t="str">
        <f t="shared" si="2"/>
        <v/>
      </c>
      <c r="F88" s="22">
        <f t="shared" si="3"/>
        <v>0</v>
      </c>
    </row>
    <row r="89" spans="1:6" s="2" customFormat="1" ht="27" customHeight="1" x14ac:dyDescent="0.15">
      <c r="A89" s="13" t="s">
        <v>1293</v>
      </c>
      <c r="B89" s="14"/>
      <c r="C89" s="15">
        <f>C90</f>
        <v>0</v>
      </c>
      <c r="D89" s="15">
        <f>D90</f>
        <v>101.01000000000022</v>
      </c>
      <c r="E89" s="21" t="str">
        <f t="shared" si="2"/>
        <v/>
      </c>
      <c r="F89" s="22">
        <f t="shared" si="3"/>
        <v>101.01000000000022</v>
      </c>
    </row>
    <row r="90" spans="1:6" s="3" customFormat="1" ht="27" customHeight="1" x14ac:dyDescent="0.15">
      <c r="A90" s="18">
        <v>2300902</v>
      </c>
      <c r="B90" s="19" t="s">
        <v>1294</v>
      </c>
      <c r="C90" s="20">
        <f>C91-C87-C85-C83-C5</f>
        <v>0</v>
      </c>
      <c r="D90" s="20">
        <f>D91-D5-D83-D85-D87</f>
        <v>101.01000000000022</v>
      </c>
      <c r="E90" s="21" t="str">
        <f t="shared" si="2"/>
        <v/>
      </c>
      <c r="F90" s="22">
        <f t="shared" si="3"/>
        <v>101.01000000000022</v>
      </c>
    </row>
    <row r="91" spans="1:6" s="2" customFormat="1" ht="27" customHeight="1" x14ac:dyDescent="0.15">
      <c r="A91" s="200" t="s">
        <v>1133</v>
      </c>
      <c r="B91" s="200"/>
      <c r="C91" s="15">
        <f>政府性基金收入!C29</f>
        <v>2801</v>
      </c>
      <c r="D91" s="15">
        <f>政府性基金收入!D29</f>
        <v>2620.5300000000002</v>
      </c>
      <c r="E91" s="16">
        <f t="shared" si="2"/>
        <v>93.556943948589804</v>
      </c>
      <c r="F91" s="17">
        <f t="shared" si="3"/>
        <v>1220.0300000000002</v>
      </c>
    </row>
    <row r="92" spans="1:6" s="2" customFormat="1" ht="14.25" x14ac:dyDescent="0.15">
      <c r="A92" s="25"/>
      <c r="B92" s="25"/>
      <c r="C92" s="26"/>
      <c r="D92" s="26"/>
      <c r="E92" s="27"/>
      <c r="F92" s="28"/>
    </row>
    <row r="93" spans="1:6" ht="14.25" x14ac:dyDescent="0.15">
      <c r="A93" s="29"/>
      <c r="B93" s="29"/>
      <c r="C93" s="30"/>
      <c r="D93" s="30"/>
      <c r="E93" s="31"/>
      <c r="F93" s="32"/>
    </row>
  </sheetData>
  <mergeCells count="2">
    <mergeCell ref="A2:F2"/>
    <mergeCell ref="A91:B91"/>
  </mergeCells>
  <phoneticPr fontId="26" type="noConversion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封面</vt:lpstr>
      <vt:lpstr>一般公共预算收入</vt:lpstr>
      <vt:lpstr>一般公共预算支出（功能）</vt:lpstr>
      <vt:lpstr>一般公共预算支出（经济）</vt:lpstr>
      <vt:lpstr>政府性基金收入</vt:lpstr>
      <vt:lpstr>政府性基金支出</vt:lpstr>
      <vt:lpstr>封面!Print_Area</vt:lpstr>
      <vt:lpstr>'一般公共预算支出（功能）'!Print_Area</vt:lpstr>
      <vt:lpstr>政府性基金支出!Print_Area</vt:lpstr>
      <vt:lpstr>'一般公共预算支出（功能）'!Print_Titles</vt:lpstr>
      <vt:lpstr>'一般公共预算支出（经济）'!Print_Titles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曾彪荣</cp:lastModifiedBy>
  <cp:lastPrinted>2025-03-13T07:51:33Z</cp:lastPrinted>
  <dcterms:created xsi:type="dcterms:W3CDTF">2021-09-30T03:38:00Z</dcterms:created>
  <dcterms:modified xsi:type="dcterms:W3CDTF">2025-03-13T07:51:42Z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646E9A463142468198F255171B6071DF</vt:lpwstr>
  </property>
</Properties>
</file>