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tabRatio="748" activeTab="2"/>
  </bookViews>
  <sheets>
    <sheet name="汇总" sheetId="19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externalReferences>
    <externalReference r:id="rId6"/>
  </externalReferences>
  <definedNames>
    <definedName name="_xlnm._FilterDatabase" localSheetId="1" hidden="1">镇一般预算收入!$A$4:$F$79</definedName>
    <definedName name="_xlnm._FilterDatabase" localSheetId="2" hidden="1">'镇一般预算支出-功能'!$A$5:$F$1306</definedName>
    <definedName name="_xlnm._FilterDatabase" localSheetId="3" hidden="1">'镇一般预算支出-经济'!$A$5:$F$83</definedName>
    <definedName name="_xlnm.Print_Titles" localSheetId="1">镇一般预算收入!$2:$4</definedName>
    <definedName name="_xlnm.Print_Titles" localSheetId="2">'镇一般预算支出-功能'!$1:$5</definedName>
    <definedName name="_xlnm.Print_Titles" localSheetId="3">'镇一般预算支出-经济'!$1:$5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<sst xmlns="http://schemas.openxmlformats.org/spreadsheetml/2006/main" count="2910" uniqueCount="2437">
  <si>
    <t>鹤山市2025年上半年古劳镇一般公共预算收支预算执行总表</t>
  </si>
  <si>
    <t>单位:万元</t>
  </si>
  <si>
    <t>收入项目</t>
  </si>
  <si>
    <t>支出项目</t>
  </si>
  <si>
    <t>科目号</t>
  </si>
  <si>
    <t>科目名称</t>
  </si>
  <si>
    <t>2025年预算</t>
  </si>
  <si>
    <t>本年实绩</t>
  </si>
  <si>
    <t>为年初预算%</t>
  </si>
  <si>
    <t>实绩比汇总调整预算按时间进度超短额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</si>
  <si>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</si>
  <si>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</si>
  <si>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</si>
  <si>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</si>
  <si>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</si>
  <si>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</si>
  <si>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</si>
  <si>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</si>
  <si>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</si>
  <si>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</si>
  <si>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</si>
  <si>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</si>
  <si>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</si>
  <si>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</si>
  <si>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</si>
  <si>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</si>
  <si>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</si>
  <si>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</si>
  <si>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</si>
  <si>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</si>
  <si>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</si>
  <si>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</si>
  <si>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</si>
  <si>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</si>
  <si>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</si>
  <si>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</si>
  <si>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</si>
  <si>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</si>
  <si>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</si>
  <si>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</si>
  <si>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</si>
  <si>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</si>
  <si>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</si>
  <si>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</si>
  <si>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</si>
  <si>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</si>
  <si>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</si>
  <si>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</si>
  <si>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</si>
  <si>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</si>
  <si>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</si>
  <si>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</si>
  <si>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鹤山市2025年1-6月古劳镇一般公共预算
收入预算执行表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</si>
  <si>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</si>
  <si>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</si>
  <si>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</si>
  <si>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</si>
  <si>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</si>
  <si>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</si>
  <si>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</si>
  <si>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</si>
  <si>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</si>
  <si>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</si>
  <si>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</si>
  <si>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</si>
  <si>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</si>
  <si>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</si>
  <si>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</si>
  <si>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</si>
  <si>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</si>
  <si>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</si>
  <si>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</si>
  <si>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</si>
  <si>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</si>
  <si>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</si>
  <si>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</si>
  <si>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</si>
  <si>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</si>
  <si>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</si>
  <si>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</si>
  <si>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</si>
  <si>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</si>
  <si>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</si>
  <si>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</si>
  <si>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</si>
  <si>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</si>
  <si>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</si>
  <si>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</si>
  <si>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</si>
  <si>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</si>
  <si>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</si>
  <si>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</si>
  <si>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</si>
  <si>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</si>
  <si>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</si>
  <si>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</si>
  <si>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</si>
  <si>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</si>
  <si>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</si>
  <si>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</si>
  <si>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</si>
  <si>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</si>
  <si>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</si>
  <si>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</si>
  <si>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</si>
  <si>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</si>
  <si>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</si>
  <si>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</si>
  <si>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</si>
  <si>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</si>
  <si>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</si>
  <si>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</si>
  <si>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</si>
  <si>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鹤山市2025年1-6月古劳镇一般公共预算
支出预算执行表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</si>
  <si>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</si>
  <si>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</si>
  <si>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</si>
  <si>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</si>
  <si>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</si>
  <si>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</si>
  <si>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</si>
  <si>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</si>
  <si>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</si>
  <si>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</si>
  <si>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</si>
  <si>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</si>
  <si>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</si>
  <si>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</si>
  <si>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</si>
  <si>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</si>
  <si>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</si>
  <si>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</si>
  <si>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</si>
  <si>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</si>
  <si>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</si>
  <si>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</si>
  <si>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</si>
  <si>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</si>
  <si>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</si>
  <si>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</si>
  <si>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</si>
  <si>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</si>
  <si>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</si>
  <si>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</si>
  <si>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</si>
  <si>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</si>
  <si>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</si>
  <si>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</si>
  <si>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</si>
  <si>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</si>
  <si>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</si>
  <si>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</si>
  <si>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</si>
  <si>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</si>
  <si>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</si>
  <si>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</si>
  <si>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</si>
  <si>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</si>
  <si>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</si>
  <si>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</si>
  <si>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</si>
  <si>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</si>
  <si>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</si>
  <si>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</si>
  <si>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</si>
  <si>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</si>
  <si>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</si>
  <si>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</si>
  <si>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</si>
  <si>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</si>
  <si>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</si>
  <si>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</si>
  <si>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</si>
  <si>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</si>
  <si>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</si>
  <si>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</si>
  <si>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</si>
  <si>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</si>
  <si>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</si>
  <si>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</si>
  <si>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</si>
  <si>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</si>
  <si>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</si>
  <si>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</si>
  <si>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</si>
  <si>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</si>
  <si>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</si>
  <si>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</si>
  <si>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</si>
  <si>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</si>
  <si>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</si>
  <si>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</si>
  <si>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</si>
  <si>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</si>
  <si>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</si>
  <si>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</si>
  <si>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</si>
  <si>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</si>
  <si>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</si>
  <si>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</si>
  <si>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</si>
  <si>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</si>
  <si>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</si>
  <si>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</si>
  <si>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</si>
  <si>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</si>
  <si>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</si>
  <si>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</si>
  <si>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</si>
  <si>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</si>
  <si>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</si>
  <si>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</si>
  <si>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</si>
  <si>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</si>
  <si>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</si>
  <si>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</si>
  <si>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</si>
  <si>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</si>
  <si>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</si>
  <si>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</si>
  <si>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</si>
  <si>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</si>
  <si>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</si>
  <si>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</si>
  <si>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</si>
  <si>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</si>
  <si>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</si>
  <si>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</si>
  <si>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</si>
  <si>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</si>
  <si>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</si>
  <si>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</si>
  <si>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</si>
  <si>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</si>
  <si>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</si>
  <si>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</si>
  <si>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</si>
  <si>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</si>
  <si>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</si>
  <si>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</si>
  <si>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</si>
  <si>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</si>
  <si>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</si>
  <si>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</si>
  <si>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</si>
  <si>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</si>
  <si>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</si>
  <si>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</si>
  <si>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</si>
  <si>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</si>
  <si>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</si>
  <si>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</si>
  <si>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</si>
  <si>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</si>
  <si>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</si>
  <si>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</si>
  <si>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</si>
  <si>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</si>
  <si>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</si>
  <si>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</si>
  <si>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</si>
  <si>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</si>
  <si>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</si>
  <si>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</si>
  <si>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</si>
  <si>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</si>
  <si>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</si>
  <si>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</si>
  <si>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</si>
  <si>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</si>
  <si>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</si>
  <si>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</si>
  <si>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</si>
  <si>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</si>
  <si>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</si>
  <si>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</si>
  <si>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</si>
  <si>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</si>
  <si>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</si>
  <si>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</si>
  <si>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</si>
  <si>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</si>
  <si>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</si>
  <si>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</si>
  <si>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</si>
  <si>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</si>
  <si>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</si>
  <si>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</si>
  <si>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</si>
  <si>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</si>
  <si>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</si>
  <si>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</si>
  <si>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</si>
  <si>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</si>
  <si>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</si>
  <si>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</si>
  <si>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</si>
  <si>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</si>
  <si>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</si>
  <si>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</si>
  <si>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</si>
  <si>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</si>
  <si>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</si>
  <si>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</si>
  <si>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</si>
  <si>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</si>
  <si>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</si>
  <si>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</si>
  <si>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</si>
  <si>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</si>
  <si>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</si>
  <si>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</si>
  <si>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</si>
  <si>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</si>
  <si>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</si>
  <si>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</si>
  <si>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</si>
  <si>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</si>
  <si>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</si>
  <si>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</si>
  <si>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</si>
  <si>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</si>
  <si>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</si>
  <si>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</si>
  <si>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</si>
  <si>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</si>
  <si>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</si>
  <si>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</si>
  <si>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</si>
  <si>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</si>
  <si>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</si>
  <si>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</si>
  <si>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</si>
  <si>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</si>
  <si>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</si>
  <si>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</si>
  <si>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</si>
  <si>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</si>
  <si>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</si>
  <si>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</si>
  <si>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</si>
  <si>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</si>
  <si>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</si>
  <si>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</si>
  <si>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</si>
  <si>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</si>
  <si>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</si>
  <si>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</si>
  <si>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</si>
  <si>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</si>
  <si>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</si>
  <si>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</si>
  <si>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</si>
  <si>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</si>
  <si>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</si>
  <si>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</si>
  <si>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</si>
  <si>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</si>
  <si>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</si>
  <si>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</si>
  <si>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</si>
  <si>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</si>
  <si>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</si>
  <si>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</si>
  <si>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</si>
  <si>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</si>
  <si>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</si>
  <si>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</si>
  <si>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</si>
  <si>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</si>
  <si>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</si>
  <si>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</si>
  <si>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</si>
  <si>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</si>
  <si>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</si>
  <si>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</si>
  <si>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</si>
  <si>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</si>
  <si>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</si>
  <si>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</si>
  <si>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</si>
  <si>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</si>
  <si>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</si>
  <si>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</si>
  <si>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</si>
  <si>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</si>
  <si>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</si>
  <si>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</si>
  <si>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</si>
  <si>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</si>
  <si>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</si>
  <si>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</si>
  <si>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</si>
  <si>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</si>
  <si>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</si>
  <si>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</si>
  <si>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</si>
  <si>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</si>
  <si>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</si>
  <si>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</si>
  <si>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</si>
  <si>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</si>
  <si>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</si>
  <si>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</si>
  <si>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</si>
  <si>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</si>
  <si>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</si>
  <si>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</si>
  <si>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</si>
  <si>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</si>
  <si>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</si>
  <si>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</si>
  <si>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</si>
  <si>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</si>
  <si>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</si>
  <si>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</si>
  <si>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</si>
  <si>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</si>
  <si>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</si>
  <si>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</si>
  <si>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</si>
  <si>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</si>
  <si>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</si>
  <si>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</si>
  <si>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</si>
  <si>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</si>
  <si>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</si>
  <si>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</si>
  <si>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</si>
  <si>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</si>
  <si>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</si>
  <si>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</si>
  <si>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</si>
  <si>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</si>
  <si>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</si>
  <si>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</si>
  <si>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</si>
  <si>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</si>
  <si>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</si>
  <si>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</si>
  <si>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</si>
  <si>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</si>
  <si>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</si>
  <si>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</si>
  <si>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</si>
  <si>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</si>
  <si>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</si>
  <si>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</si>
  <si>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</si>
  <si>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</si>
  <si>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</si>
  <si>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</si>
  <si>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</si>
  <si>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</si>
  <si>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</si>
  <si>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</si>
  <si>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</si>
  <si>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</si>
  <si>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</si>
  <si>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</si>
  <si>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</si>
  <si>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</si>
  <si>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</si>
  <si>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</si>
  <si>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</si>
  <si>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</si>
  <si>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</si>
  <si>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</si>
  <si>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</si>
  <si>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</si>
  <si>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</si>
  <si>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</si>
  <si>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</si>
  <si>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</si>
  <si>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</si>
  <si>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</si>
  <si>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</si>
  <si>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</si>
  <si>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</si>
  <si>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</si>
  <si>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</si>
  <si>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</si>
  <si>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</si>
  <si>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</si>
  <si>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</si>
  <si>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</si>
  <si>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</si>
  <si>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</si>
  <si>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</si>
  <si>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</si>
  <si>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</si>
  <si>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</si>
  <si>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</si>
  <si>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</si>
  <si>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</si>
  <si>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</si>
  <si>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</si>
  <si>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</si>
  <si>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</si>
  <si>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</si>
  <si>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</si>
  <si>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</si>
  <si>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</si>
  <si>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</si>
  <si>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</si>
  <si>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</si>
  <si>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</si>
  <si>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</si>
  <si>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</si>
  <si>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</si>
  <si>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</si>
  <si>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</si>
  <si>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</si>
  <si>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</si>
  <si>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</si>
  <si>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</si>
  <si>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</si>
  <si>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</si>
  <si>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</si>
  <si>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</si>
  <si>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</si>
  <si>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</si>
  <si>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</si>
  <si>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</si>
  <si>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</si>
  <si>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</si>
  <si>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</si>
  <si>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</si>
  <si>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</si>
  <si>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</si>
  <si>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</si>
  <si>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</si>
  <si>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</si>
  <si>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</si>
  <si>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</si>
  <si>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</si>
  <si>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</si>
  <si>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</si>
  <si>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</si>
  <si>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</si>
  <si>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</si>
  <si>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</si>
  <si>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</si>
  <si>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</si>
  <si>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</si>
  <si>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</si>
  <si>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</si>
  <si>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</si>
  <si>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</si>
  <si>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</si>
  <si>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</si>
  <si>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</si>
  <si>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</si>
  <si>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</si>
  <si>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</si>
  <si>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</si>
  <si>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</si>
  <si>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</si>
  <si>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</si>
  <si>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</si>
  <si>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</si>
  <si>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</si>
  <si>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</si>
  <si>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</si>
  <si>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</si>
  <si>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</si>
  <si>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</si>
  <si>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</si>
  <si>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</si>
  <si>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</si>
  <si>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</si>
  <si>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</si>
  <si>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</si>
  <si>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</si>
  <si>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</si>
  <si>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</si>
  <si>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</si>
  <si>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</si>
  <si>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</si>
  <si>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</si>
  <si>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</si>
  <si>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</si>
  <si>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</si>
  <si>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</si>
  <si>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</si>
  <si>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</si>
  <si>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</si>
  <si>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</si>
  <si>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</si>
  <si>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</si>
  <si>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</si>
  <si>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</si>
  <si>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</si>
  <si>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</si>
  <si>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</si>
  <si>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</si>
  <si>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</si>
  <si>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</si>
  <si>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</si>
  <si>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</si>
  <si>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</si>
  <si>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</si>
  <si>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</si>
  <si>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</si>
  <si>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</si>
  <si>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</si>
  <si>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</si>
  <si>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</si>
  <si>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</si>
  <si>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</si>
  <si>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</si>
  <si>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</si>
  <si>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</si>
  <si>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</si>
  <si>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</si>
  <si>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</si>
  <si>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</si>
  <si>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</si>
  <si>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</si>
  <si>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</si>
  <si>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</si>
  <si>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</si>
  <si>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</si>
  <si>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</si>
  <si>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</si>
  <si>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</si>
  <si>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</si>
  <si>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</si>
  <si>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</si>
  <si>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</si>
  <si>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</si>
  <si>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</si>
  <si>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</si>
  <si>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</si>
  <si>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</si>
  <si>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</si>
  <si>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</si>
  <si>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</si>
  <si>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</si>
  <si>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</si>
  <si>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</si>
  <si>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</si>
  <si>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</si>
  <si>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</si>
  <si>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</si>
  <si>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</si>
  <si>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</si>
  <si>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</si>
  <si>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</si>
  <si>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</si>
  <si>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</si>
  <si>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</si>
  <si>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</si>
  <si>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</si>
  <si>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</si>
  <si>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</si>
  <si>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</si>
  <si>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</si>
  <si>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</si>
  <si>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</si>
  <si>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</si>
  <si>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</si>
  <si>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</si>
  <si>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</si>
  <si>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</si>
  <si>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</si>
  <si>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</si>
  <si>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</si>
  <si>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</si>
  <si>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</si>
  <si>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</si>
  <si>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</si>
  <si>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</si>
  <si>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</si>
  <si>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</si>
  <si>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</si>
  <si>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</si>
  <si>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</si>
  <si>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</si>
  <si>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</si>
  <si>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</si>
  <si>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</si>
  <si>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</si>
  <si>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</si>
  <si>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</si>
  <si>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</si>
  <si>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</si>
  <si>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</si>
  <si>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</si>
  <si>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</si>
  <si>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</si>
  <si>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</si>
  <si>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</si>
  <si>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</si>
  <si>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</si>
  <si>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</si>
  <si>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</si>
  <si>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</si>
  <si>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</si>
  <si>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</si>
  <si>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</si>
  <si>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</si>
  <si>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</si>
  <si>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</si>
  <si>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</si>
  <si>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</si>
  <si>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</si>
  <si>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</si>
  <si>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</si>
  <si>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</si>
  <si>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</si>
  <si>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</si>
  <si>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</si>
  <si>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</si>
  <si>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</si>
  <si>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</si>
  <si>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</si>
  <si>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</si>
  <si>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</si>
  <si>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</si>
  <si>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</si>
  <si>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</si>
  <si>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</si>
  <si>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</si>
  <si>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</si>
  <si>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</si>
  <si>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</si>
  <si>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</si>
  <si>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</si>
  <si>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</si>
  <si>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</si>
  <si>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</si>
  <si>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</si>
  <si>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</si>
  <si>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</si>
  <si>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</si>
  <si>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</si>
  <si>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</si>
  <si>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</si>
  <si>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</si>
  <si>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</si>
  <si>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</si>
  <si>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</si>
  <si>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</si>
  <si>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</si>
  <si>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</si>
  <si>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</si>
  <si>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</si>
  <si>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</si>
  <si>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</si>
  <si>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</si>
  <si>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</si>
  <si>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</si>
  <si>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</si>
  <si>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</si>
  <si>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</si>
  <si>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</si>
  <si>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</si>
  <si>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</si>
  <si>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</si>
  <si>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</si>
  <si>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</si>
  <si>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</si>
  <si>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</si>
  <si>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</si>
  <si>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</si>
  <si>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</si>
  <si>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</si>
  <si>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</si>
  <si>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</si>
  <si>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</si>
  <si>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</si>
  <si>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</si>
  <si>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</si>
  <si>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</si>
  <si>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</si>
  <si>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</si>
  <si>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</si>
  <si>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</si>
  <si>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</si>
  <si>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</si>
  <si>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</si>
  <si>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</si>
  <si>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</si>
  <si>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</si>
  <si>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</si>
  <si>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</si>
  <si>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</si>
  <si>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</si>
  <si>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</si>
  <si>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</si>
  <si>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</si>
  <si>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</si>
  <si>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</si>
  <si>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</si>
  <si>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</si>
  <si>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</si>
  <si>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</si>
  <si>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</si>
  <si>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</si>
  <si>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</si>
  <si>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</si>
  <si>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</si>
  <si>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</si>
  <si>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</si>
  <si>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</si>
  <si>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</si>
  <si>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</si>
  <si>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</si>
  <si>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</si>
  <si>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</si>
  <si>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</si>
  <si>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</si>
  <si>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</si>
  <si>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</si>
  <si>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</si>
  <si>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</si>
  <si>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</si>
  <si>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</si>
  <si>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</si>
  <si>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</si>
  <si>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</si>
  <si>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</si>
  <si>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</si>
  <si>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</si>
  <si>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</si>
  <si>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</si>
  <si>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</si>
  <si>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</si>
  <si>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</si>
  <si>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</si>
  <si>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</si>
  <si>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</si>
  <si>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</si>
  <si>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</si>
  <si>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</si>
  <si>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</si>
  <si>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</si>
  <si>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</si>
  <si>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</si>
  <si>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</si>
  <si>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</si>
  <si>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</si>
  <si>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</si>
  <si>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</si>
  <si>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</si>
  <si>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</si>
  <si>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</si>
  <si>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</si>
  <si>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</si>
  <si>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</si>
  <si>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</si>
  <si>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</si>
  <si>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</si>
  <si>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</si>
  <si>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</si>
  <si>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</si>
  <si>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</si>
  <si>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</si>
  <si>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</si>
  <si>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</si>
  <si>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</si>
  <si>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</si>
  <si>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</si>
  <si>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</si>
  <si>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</si>
  <si>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</si>
  <si>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</si>
  <si>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</si>
  <si>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</si>
  <si>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</si>
  <si>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</si>
  <si>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</si>
  <si>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</si>
  <si>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</si>
  <si>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</si>
  <si>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</si>
  <si>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</si>
  <si>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</si>
  <si>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</si>
  <si>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</si>
  <si>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</si>
  <si>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</si>
  <si>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</si>
  <si>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</si>
  <si>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</si>
  <si>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</si>
  <si>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</si>
  <si>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</si>
  <si>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</si>
  <si>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</si>
  <si>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</si>
  <si>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</si>
  <si>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</si>
  <si>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</si>
  <si>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</si>
  <si>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</si>
  <si>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</si>
  <si>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</si>
  <si>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</si>
  <si>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</si>
  <si>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</si>
  <si>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</si>
  <si>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</si>
  <si>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</si>
  <si>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</si>
  <si>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</si>
  <si>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</si>
  <si>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</si>
  <si>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</si>
  <si>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</si>
  <si>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</si>
  <si>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</si>
  <si>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</si>
  <si>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</si>
  <si>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</si>
  <si>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</si>
  <si>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</si>
  <si>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</si>
  <si>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</si>
  <si>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</si>
  <si>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</si>
  <si>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</si>
  <si>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</si>
  <si>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</si>
  <si>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</si>
  <si>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</si>
  <si>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</si>
  <si>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</si>
  <si>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</si>
  <si>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</si>
  <si>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</si>
  <si>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</si>
  <si>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</si>
  <si>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</si>
  <si>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</si>
  <si>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</si>
  <si>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</si>
  <si>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</si>
  <si>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</si>
  <si>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</si>
  <si>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</si>
  <si>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</si>
  <si>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</si>
  <si>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</si>
  <si>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</si>
  <si>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</si>
  <si>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</si>
  <si>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</si>
  <si>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</si>
  <si>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</si>
  <si>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</si>
  <si>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</si>
  <si>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</si>
  <si>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</si>
  <si>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</si>
  <si>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</si>
  <si>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</si>
  <si>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</si>
  <si>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</si>
  <si>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</si>
  <si>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</si>
  <si>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</si>
  <si>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</si>
  <si>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</si>
  <si>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</si>
  <si>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</si>
  <si>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</si>
  <si>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</si>
  <si>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</si>
  <si>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</si>
  <si>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</si>
  <si>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</si>
  <si>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</si>
  <si>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</si>
  <si>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</si>
  <si>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</si>
  <si>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</si>
  <si>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</si>
  <si>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</si>
  <si>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</si>
  <si>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</si>
  <si>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</si>
  <si>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</si>
  <si>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</si>
  <si>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</si>
  <si>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</si>
  <si>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</si>
  <si>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</si>
  <si>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</si>
  <si>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</si>
  <si>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</si>
  <si>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</si>
  <si>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</si>
  <si>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</si>
  <si>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</si>
  <si>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</si>
  <si>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</si>
  <si>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</si>
  <si>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</si>
  <si>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</si>
  <si>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</si>
  <si>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</si>
  <si>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</si>
  <si>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</si>
  <si>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</si>
  <si>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</si>
  <si>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</si>
  <si>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</si>
  <si>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</si>
  <si>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</si>
  <si>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</si>
  <si>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</si>
  <si>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</si>
  <si>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</si>
  <si>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</si>
  <si>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</si>
  <si>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</si>
  <si>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</si>
  <si>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</si>
  <si>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</si>
  <si>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</si>
  <si>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</si>
  <si>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</si>
  <si>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</si>
  <si>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</si>
  <si>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</si>
  <si>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</si>
  <si>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</si>
  <si>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</si>
  <si>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</si>
  <si>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</si>
  <si>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</si>
  <si>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</si>
  <si>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</si>
  <si>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</si>
  <si>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</si>
  <si>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</si>
  <si>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</si>
  <si>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</si>
  <si>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</si>
  <si>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</si>
  <si>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</si>
  <si>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</si>
  <si>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</si>
  <si>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</si>
  <si>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</si>
  <si>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</si>
  <si>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</si>
  <si>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</si>
  <si>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</si>
  <si>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</si>
  <si>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</si>
  <si>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</si>
  <si>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</si>
  <si>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</si>
  <si>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</si>
  <si>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</si>
  <si>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</si>
  <si>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</si>
  <si>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</si>
  <si>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</si>
  <si>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</si>
  <si>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</si>
  <si>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</si>
  <si>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</si>
  <si>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</si>
  <si>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</si>
  <si>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</si>
  <si>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</si>
  <si>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</si>
  <si>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</si>
  <si>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</si>
  <si>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</si>
  <si>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</si>
  <si>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</si>
  <si>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</si>
  <si>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</si>
  <si>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</si>
  <si>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</si>
  <si>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</si>
  <si>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</si>
  <si>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</si>
  <si>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</si>
  <si>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</si>
  <si>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</si>
  <si>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</si>
  <si>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</si>
  <si>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</si>
  <si>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</si>
  <si>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</si>
  <si>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</si>
  <si>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</si>
  <si>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</si>
  <si>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</si>
  <si>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</si>
  <si>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</si>
  <si>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</si>
  <si>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</si>
  <si>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</si>
  <si>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</si>
  <si>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</si>
  <si>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</si>
  <si>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</si>
  <si>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</si>
  <si>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</si>
  <si>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</si>
  <si>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</si>
  <si>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</si>
  <si>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</si>
  <si>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</si>
  <si>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</si>
  <si>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</si>
  <si>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</si>
  <si>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</si>
  <si>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</si>
  <si>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</si>
  <si>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</si>
  <si>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</si>
  <si>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</si>
  <si>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</si>
  <si>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</si>
  <si>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</si>
  <si>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</si>
  <si>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</si>
  <si>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</si>
  <si>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</si>
  <si>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</si>
  <si>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2080808</t>
  </si>
  <si>
    <t>褒扬纪念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</si>
  <si>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</si>
  <si>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</si>
  <si>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</si>
  <si>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</si>
  <si>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</si>
  <si>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</si>
  <si>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</si>
  <si>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</si>
  <si>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</si>
  <si>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</si>
  <si>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</si>
  <si>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</si>
  <si>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</si>
  <si>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</si>
  <si>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</si>
  <si>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</si>
  <si>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</si>
  <si>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</si>
  <si>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</si>
  <si>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</si>
  <si>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</si>
  <si>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</si>
  <si>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</si>
  <si>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</si>
  <si>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</si>
  <si>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</si>
  <si>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</si>
  <si>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</si>
  <si>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</si>
  <si>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</si>
  <si>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</si>
  <si>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</si>
  <si>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</si>
  <si>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</si>
  <si>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</si>
  <si>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</si>
  <si>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</si>
  <si>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</si>
  <si>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</si>
  <si>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</si>
  <si>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</si>
  <si>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</si>
  <si>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</si>
  <si>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</si>
  <si>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</si>
  <si>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</si>
  <si>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</si>
  <si>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</si>
  <si>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</si>
  <si>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</si>
  <si>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</si>
  <si>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</si>
  <si>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</si>
  <si>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</si>
  <si>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</si>
  <si>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</si>
  <si>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</si>
  <si>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</si>
  <si>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</si>
  <si>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</si>
  <si>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</si>
  <si>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</si>
  <si>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</si>
  <si>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</si>
  <si>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</si>
  <si>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</si>
  <si>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</si>
  <si>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</si>
  <si>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</si>
  <si>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</si>
  <si>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</si>
  <si>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</si>
  <si>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</si>
  <si>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</si>
  <si>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</si>
  <si>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</si>
  <si>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</si>
  <si>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</si>
  <si>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</si>
  <si>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</si>
  <si>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</si>
  <si>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</si>
  <si>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</si>
  <si>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</si>
  <si>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</si>
  <si>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</si>
  <si>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</si>
  <si>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</si>
  <si>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</si>
  <si>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</si>
  <si>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</si>
  <si>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</si>
  <si>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</si>
  <si>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</si>
  <si>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</si>
  <si>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</si>
  <si>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</si>
  <si>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</si>
  <si>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</si>
  <si>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</si>
  <si>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</si>
  <si>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</si>
  <si>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</si>
  <si>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</si>
  <si>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</si>
  <si>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</si>
  <si>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</si>
  <si>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</si>
  <si>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</si>
  <si>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</si>
  <si>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</si>
  <si>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</si>
  <si>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</si>
  <si>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</si>
  <si>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</si>
  <si>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</si>
  <si>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</si>
  <si>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</si>
  <si>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</si>
  <si>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</si>
  <si>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</si>
  <si>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</si>
  <si>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</si>
  <si>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</si>
  <si>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</si>
  <si>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</si>
  <si>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</si>
  <si>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</si>
  <si>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</si>
  <si>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</si>
  <si>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</si>
  <si>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</si>
  <si>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</si>
  <si>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</si>
  <si>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</si>
  <si>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</si>
  <si>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</si>
  <si>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</si>
  <si>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</si>
  <si>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</si>
  <si>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</si>
  <si>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</si>
  <si>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</si>
  <si>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</si>
  <si>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</si>
  <si>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</si>
  <si>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</si>
  <si>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</si>
  <si>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</si>
  <si>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</si>
  <si>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</si>
  <si>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</si>
  <si>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</si>
  <si>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</si>
  <si>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</si>
  <si>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</si>
  <si>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</si>
  <si>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</si>
  <si>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</si>
  <si>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</si>
  <si>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</si>
  <si>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</si>
  <si>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</si>
  <si>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</si>
  <si>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</si>
  <si>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</si>
  <si>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</si>
  <si>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</si>
  <si>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</si>
  <si>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</si>
  <si>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</si>
  <si>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</si>
  <si>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</si>
  <si>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</si>
  <si>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</si>
  <si>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</si>
  <si>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</si>
  <si>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</si>
  <si>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</si>
  <si>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</si>
  <si>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</si>
  <si>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</si>
  <si>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</si>
  <si>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</si>
  <si>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</si>
  <si>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</si>
  <si>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</si>
  <si>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</si>
  <si>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</si>
  <si>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</si>
  <si>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</si>
  <si>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</si>
  <si>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</si>
  <si>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</si>
  <si>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</si>
  <si>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</si>
  <si>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</si>
  <si>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</si>
  <si>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</si>
  <si>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</si>
  <si>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</si>
  <si>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</si>
  <si>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</si>
  <si>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</si>
  <si>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</si>
  <si>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</si>
  <si>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</si>
  <si>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</si>
  <si>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</si>
  <si>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</si>
  <si>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</si>
  <si>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</si>
  <si>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</si>
  <si>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</si>
  <si>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</si>
  <si>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</si>
  <si>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</si>
  <si>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</si>
  <si>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</si>
  <si>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</si>
  <si>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</si>
  <si>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</si>
  <si>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</si>
  <si>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</si>
  <si>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</si>
  <si>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</si>
  <si>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</si>
  <si>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</si>
  <si>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</si>
  <si>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</si>
  <si>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</si>
  <si>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</si>
  <si>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</si>
  <si>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</si>
  <si>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</si>
  <si>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</si>
  <si>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</si>
  <si>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</si>
  <si>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</si>
  <si>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</si>
  <si>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</si>
  <si>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</si>
  <si>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</si>
  <si>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</si>
  <si>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</si>
  <si>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</si>
  <si>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</si>
  <si>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</si>
  <si>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</si>
  <si>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</si>
  <si>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</si>
  <si>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</si>
  <si>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</si>
  <si>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</si>
  <si>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</si>
  <si>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</si>
  <si>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</si>
  <si>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</si>
  <si>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</si>
  <si>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</si>
  <si>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</si>
  <si>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</si>
  <si>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</si>
  <si>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</si>
  <si>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</si>
  <si>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</si>
  <si>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</si>
  <si>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</si>
  <si>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</si>
  <si>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</si>
  <si>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</si>
  <si>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</si>
  <si>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</si>
  <si>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</si>
  <si>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</si>
  <si>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</si>
  <si>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</si>
  <si>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</si>
  <si>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</si>
  <si>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</si>
  <si>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</si>
  <si>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</si>
  <si>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</si>
  <si>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</si>
  <si>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</si>
  <si>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</si>
  <si>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</si>
  <si>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</si>
  <si>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</si>
  <si>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</si>
  <si>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</si>
  <si>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</si>
  <si>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</si>
  <si>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</si>
  <si>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</si>
  <si>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</si>
  <si>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</si>
  <si>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</si>
  <si>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</si>
  <si>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</si>
  <si>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</si>
  <si>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</si>
  <si>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</si>
  <si>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</si>
  <si>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</si>
  <si>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</si>
  <si>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</si>
  <si>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</si>
  <si>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</si>
  <si>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</si>
  <si>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</si>
  <si>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</si>
  <si>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</si>
  <si>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</si>
  <si>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</si>
  <si>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</si>
  <si>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</si>
  <si>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</si>
  <si>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</si>
  <si>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</si>
  <si>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</si>
  <si>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</si>
  <si>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</si>
  <si>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</si>
  <si>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</si>
  <si>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</si>
  <si>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</si>
  <si>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</si>
  <si>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</si>
  <si>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</si>
  <si>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</si>
  <si>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</si>
  <si>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</si>
  <si>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</si>
  <si>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</si>
  <si>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</si>
  <si>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</si>
  <si>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</si>
  <si>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</si>
  <si>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</si>
  <si>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</si>
  <si>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</si>
  <si>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</si>
  <si>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</si>
  <si>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</si>
  <si>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</si>
  <si>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</si>
  <si>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</si>
  <si>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</si>
  <si>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</si>
  <si>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</si>
  <si>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</si>
  <si>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</si>
  <si>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</si>
  <si>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</si>
  <si>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</si>
  <si>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</si>
  <si>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</si>
  <si>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</si>
  <si>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</si>
  <si>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</si>
  <si>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</si>
  <si>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</si>
  <si>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</si>
  <si>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</si>
  <si>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</si>
  <si>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</si>
  <si>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</si>
  <si>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</si>
  <si>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</si>
  <si>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</si>
  <si>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</si>
  <si>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</si>
  <si>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</si>
  <si>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</si>
  <si>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</si>
  <si>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</si>
  <si>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</si>
  <si>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</si>
  <si>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</si>
  <si>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</si>
  <si>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</si>
  <si>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</si>
  <si>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</si>
  <si>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</si>
  <si>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</si>
  <si>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</si>
  <si>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</si>
  <si>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</si>
  <si>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</si>
  <si>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</si>
  <si>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</si>
  <si>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</si>
  <si>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</si>
  <si>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</si>
  <si>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</si>
  <si>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</si>
  <si>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</si>
  <si>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</si>
  <si>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</si>
  <si>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</si>
  <si>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</si>
  <si>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</si>
  <si>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</si>
  <si>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</si>
  <si>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</si>
  <si>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</si>
  <si>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</si>
  <si>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</si>
  <si>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</si>
  <si>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</si>
  <si>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</si>
  <si>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</si>
  <si>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</si>
  <si>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</si>
  <si>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</si>
  <si>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</si>
  <si>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</si>
  <si>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</si>
  <si>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</si>
  <si>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</si>
  <si>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</si>
  <si>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</si>
  <si>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</si>
  <si>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</si>
  <si>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</si>
  <si>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</si>
  <si>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</si>
  <si>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</si>
  <si>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</si>
  <si>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</si>
  <si>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</si>
  <si>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</si>
  <si>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</si>
  <si>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</si>
  <si>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</si>
  <si>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</si>
  <si>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</si>
  <si>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</si>
  <si>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</si>
  <si>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</si>
  <si>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</si>
  <si>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</si>
  <si>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</si>
  <si>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</si>
  <si>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</si>
  <si>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</si>
  <si>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</si>
  <si>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</si>
  <si>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</si>
  <si>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</si>
  <si>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</si>
  <si>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</si>
  <si>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</si>
  <si>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</si>
  <si>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</si>
  <si>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</si>
  <si>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</si>
  <si>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</si>
  <si>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</si>
  <si>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</si>
  <si>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</si>
  <si>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</si>
  <si>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</si>
  <si>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</si>
  <si>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</si>
  <si>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</si>
  <si>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</si>
  <si>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</si>
  <si>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</si>
  <si>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</si>
  <si>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</si>
  <si>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</si>
  <si>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</si>
  <si>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</si>
  <si>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</si>
  <si>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</si>
  <si>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</si>
  <si>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</si>
  <si>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</si>
  <si>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</si>
  <si>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</si>
  <si>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</si>
  <si>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</si>
  <si>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</si>
  <si>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</si>
  <si>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</si>
  <si>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</si>
  <si>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</si>
  <si>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</si>
  <si>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</si>
  <si>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</si>
  <si>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</si>
  <si>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</si>
  <si>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</si>
  <si>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</si>
  <si>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</si>
  <si>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</si>
  <si>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</si>
  <si>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</si>
  <si>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</si>
  <si>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</si>
  <si>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</si>
  <si>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</si>
  <si>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</si>
  <si>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</si>
  <si>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</si>
  <si>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</si>
  <si>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</si>
  <si>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</si>
  <si>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</si>
  <si>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</si>
  <si>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</si>
  <si>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</si>
  <si>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</si>
  <si>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</si>
  <si>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</si>
  <si>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</si>
  <si>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</si>
  <si>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</si>
  <si>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</si>
  <si>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</si>
  <si>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</si>
  <si>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</si>
  <si>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</si>
  <si>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</si>
  <si>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</si>
  <si>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</si>
  <si>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</si>
  <si>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</si>
  <si>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</si>
  <si>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</si>
  <si>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</si>
  <si>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</si>
  <si>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</si>
  <si>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</si>
  <si>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</si>
  <si>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</si>
  <si>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</si>
  <si>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</si>
  <si>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</si>
  <si>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</si>
  <si>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</si>
  <si>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</si>
  <si>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</si>
  <si>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</si>
  <si>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</si>
  <si>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</si>
  <si>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</si>
  <si>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</si>
  <si>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</si>
  <si>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</si>
  <si>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</si>
  <si>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</si>
  <si>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</si>
  <si>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</si>
  <si>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</si>
  <si>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</si>
  <si>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</si>
  <si>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</si>
  <si>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</si>
  <si>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</si>
  <si>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</si>
  <si>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</si>
  <si>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</si>
  <si>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</si>
  <si>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</si>
  <si>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</si>
  <si>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</si>
  <si>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</si>
  <si>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</si>
  <si>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</si>
  <si>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</si>
  <si>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</si>
  <si>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</si>
  <si>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</si>
  <si>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</si>
  <si>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</si>
  <si>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</si>
  <si>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</si>
  <si>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</si>
  <si>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</si>
  <si>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</si>
  <si>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</si>
  <si>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</si>
  <si>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</si>
  <si>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</si>
  <si>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</si>
  <si>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</si>
  <si>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</si>
  <si>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</si>
  <si>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</si>
  <si>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</si>
  <si>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</si>
  <si>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</si>
  <si>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</si>
  <si>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</si>
  <si>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</si>
  <si>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</si>
  <si>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</si>
  <si>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</si>
  <si>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</si>
  <si>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</si>
  <si>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</si>
  <si>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</si>
  <si>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</si>
  <si>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</si>
  <si>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</si>
  <si>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</si>
  <si>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</si>
  <si>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</si>
  <si>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</si>
  <si>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</si>
  <si>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</si>
  <si>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</si>
  <si>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</si>
  <si>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</si>
  <si>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</si>
  <si>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</si>
  <si>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</si>
  <si>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</si>
  <si>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</si>
  <si>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</si>
  <si>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</si>
  <si>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</si>
  <si>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</si>
  <si>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</si>
  <si>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</si>
  <si>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</si>
  <si>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</si>
  <si>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</si>
  <si>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</si>
  <si>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</si>
  <si>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</si>
  <si>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</si>
  <si>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</si>
  <si>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</si>
  <si>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</si>
  <si>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</si>
  <si>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</si>
  <si>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</si>
  <si>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</si>
  <si>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</si>
  <si>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</si>
  <si>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</si>
  <si>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</si>
  <si>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</si>
  <si>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</si>
  <si>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</si>
  <si>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</si>
  <si>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</si>
  <si>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</si>
  <si>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</si>
  <si>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</si>
  <si>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</si>
  <si>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</si>
  <si>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</si>
  <si>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</si>
  <si>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</si>
  <si>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</si>
  <si>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</si>
  <si>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</si>
  <si>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</si>
  <si>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</si>
  <si>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</si>
  <si>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</si>
  <si>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</si>
  <si>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</si>
  <si>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</si>
  <si>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</si>
  <si>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</si>
  <si>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</si>
  <si>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</si>
  <si>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</si>
  <si>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</si>
  <si>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</si>
  <si>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</si>
  <si>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</si>
  <si>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</si>
  <si>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</si>
  <si>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</si>
  <si>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</si>
  <si>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</si>
  <si>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</si>
  <si>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</si>
  <si>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</si>
  <si>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</si>
  <si>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</si>
  <si>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</si>
  <si>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</si>
  <si>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</si>
  <si>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</si>
  <si>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</si>
  <si>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</si>
  <si>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</si>
  <si>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</si>
  <si>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</si>
  <si>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</si>
  <si>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</si>
  <si>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</si>
  <si>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</si>
  <si>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</si>
  <si>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</si>
  <si>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</si>
  <si>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</si>
  <si>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</si>
  <si>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</si>
  <si>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</si>
  <si>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</si>
  <si>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</si>
  <si>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</si>
  <si>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</si>
  <si>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</si>
  <si>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</si>
  <si>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</si>
  <si>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</si>
  <si>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</si>
  <si>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</si>
  <si>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</si>
  <si>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</si>
  <si>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</si>
  <si>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</si>
  <si>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</si>
  <si>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</si>
  <si>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</si>
  <si>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</si>
  <si>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</si>
  <si>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</si>
  <si>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</si>
  <si>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</si>
  <si>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</si>
  <si>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</si>
  <si>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</si>
  <si>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</si>
  <si>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</si>
  <si>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</si>
  <si>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</si>
  <si>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</si>
  <si>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</si>
  <si>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</si>
  <si>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</si>
  <si>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</si>
  <si>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</si>
  <si>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</si>
  <si>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</si>
  <si>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</si>
  <si>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</si>
  <si>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</si>
  <si>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</si>
  <si>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</si>
  <si>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</si>
  <si>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</si>
  <si>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</si>
  <si>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</si>
  <si>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</si>
  <si>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</si>
  <si>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</si>
  <si>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</si>
  <si>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</si>
  <si>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</si>
  <si>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</si>
  <si>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</si>
  <si>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</si>
  <si>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</si>
  <si>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</si>
  <si>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</si>
  <si>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</si>
  <si>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</si>
  <si>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</si>
  <si>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</si>
  <si>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</si>
  <si>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</si>
  <si>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</si>
  <si>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</si>
  <si>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</si>
  <si>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</si>
  <si>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</si>
  <si>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</si>
  <si>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</si>
  <si>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</si>
  <si>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</si>
  <si>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</si>
  <si>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</si>
  <si>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</si>
  <si>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</si>
  <si>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</si>
  <si>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</si>
  <si>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</si>
  <si>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</si>
  <si>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</si>
  <si>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</si>
  <si>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</si>
  <si>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</si>
  <si>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</si>
  <si>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</si>
  <si>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</si>
  <si>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</si>
  <si>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</si>
  <si>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</si>
  <si>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</si>
  <si>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</si>
  <si>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</si>
  <si>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</si>
  <si>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</si>
  <si>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</si>
  <si>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</si>
  <si>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</si>
  <si>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</si>
  <si>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</si>
  <si>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</si>
  <si>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</si>
  <si>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</si>
  <si>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</si>
  <si>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</si>
  <si>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</si>
  <si>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</si>
  <si>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</si>
  <si>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</si>
  <si>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</si>
  <si>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</si>
  <si>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</si>
  <si>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</si>
  <si>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</si>
  <si>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</si>
  <si>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</si>
  <si>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</si>
  <si>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</si>
  <si>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</si>
  <si>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</si>
  <si>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</si>
  <si>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</si>
  <si>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</si>
  <si>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</si>
  <si>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</si>
  <si>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</si>
  <si>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</si>
  <si>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</si>
  <si>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</si>
  <si>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</si>
  <si>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</si>
  <si>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</si>
  <si>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</si>
  <si>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</si>
  <si>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</si>
  <si>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</si>
  <si>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</si>
  <si>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</si>
  <si>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</si>
  <si>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</si>
  <si>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</si>
  <si>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</si>
  <si>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</si>
  <si>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</si>
  <si>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</si>
  <si>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</si>
  <si>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</si>
  <si>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</si>
  <si>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</si>
  <si>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</si>
  <si>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</si>
  <si>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</si>
  <si>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</si>
  <si>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</si>
  <si>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</si>
  <si>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</si>
  <si>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</si>
  <si>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</si>
  <si>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</si>
  <si>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</si>
  <si>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</si>
  <si>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</si>
  <si>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</si>
  <si>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</si>
  <si>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</si>
  <si>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</si>
  <si>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</si>
  <si>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</si>
  <si>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</si>
  <si>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</si>
  <si>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</si>
  <si>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</si>
  <si>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</si>
  <si>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</si>
  <si>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</si>
  <si>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</si>
  <si>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</si>
  <si>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</si>
  <si>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</si>
  <si>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</si>
  <si>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</si>
  <si>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</si>
  <si>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</si>
  <si>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</si>
  <si>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</si>
  <si>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</si>
  <si>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</si>
  <si>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</si>
  <si>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</si>
  <si>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</si>
  <si>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</si>
  <si>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</si>
  <si>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</si>
  <si>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</si>
  <si>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</si>
  <si>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</si>
  <si>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</si>
  <si>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</si>
  <si>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</si>
  <si>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</si>
  <si>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</si>
  <si>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</si>
  <si>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</si>
  <si>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</si>
  <si>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</si>
  <si>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</si>
  <si>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</si>
  <si>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</si>
  <si>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</si>
  <si>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</si>
  <si>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</si>
  <si>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</si>
  <si>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</si>
  <si>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</si>
  <si>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</si>
  <si>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</si>
  <si>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</si>
  <si>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</si>
  <si>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</si>
  <si>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</si>
  <si>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</si>
  <si>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</si>
  <si>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</si>
  <si>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</si>
  <si>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</si>
  <si>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</si>
  <si>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</si>
  <si>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</si>
  <si>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</si>
  <si>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</si>
  <si>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</si>
  <si>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</si>
  <si>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</si>
  <si>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</si>
  <si>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</si>
  <si>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</si>
  <si>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</si>
  <si>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</si>
  <si>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</si>
  <si>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</si>
  <si>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</si>
  <si>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</si>
  <si>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</si>
  <si>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</si>
  <si>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</si>
  <si>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</si>
  <si>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</si>
  <si>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</si>
  <si>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</si>
  <si>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</si>
  <si>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</si>
  <si>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</si>
  <si>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</si>
  <si>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</si>
  <si>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</si>
  <si>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</si>
  <si>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</si>
  <si>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</si>
  <si>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</si>
  <si>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</si>
  <si>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</si>
  <si>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</si>
  <si>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</si>
  <si>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</si>
  <si>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</si>
  <si>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</si>
  <si>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</si>
  <si>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</si>
  <si>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</si>
  <si>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</si>
  <si>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</si>
  <si>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</si>
  <si>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</si>
  <si>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</si>
  <si>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</si>
  <si>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</si>
  <si>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</si>
  <si>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</si>
  <si>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</si>
  <si>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</si>
  <si>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</si>
  <si>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</si>
  <si>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</si>
  <si>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</si>
  <si>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</si>
  <si>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</si>
  <si>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</si>
  <si>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</si>
  <si>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</si>
  <si>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</si>
  <si>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</si>
  <si>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</si>
  <si>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</si>
  <si>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</si>
  <si>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</si>
  <si>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</si>
  <si>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</si>
  <si>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</si>
  <si>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</si>
  <si>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</si>
  <si>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</si>
  <si>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</si>
  <si>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</si>
  <si>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</si>
  <si>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</si>
  <si>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</si>
  <si>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</si>
  <si>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</si>
  <si>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</si>
  <si>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</si>
  <si>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</si>
  <si>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</si>
  <si>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</si>
  <si>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</si>
  <si>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</si>
  <si>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</si>
  <si>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</si>
  <si>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</si>
  <si>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</si>
  <si>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</si>
  <si>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</si>
  <si>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</si>
  <si>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</si>
  <si>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</si>
  <si>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</si>
  <si>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</si>
  <si>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</si>
  <si>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</si>
  <si>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</si>
  <si>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</si>
  <si>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</si>
  <si>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</si>
  <si>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</si>
  <si>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</si>
  <si>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</si>
  <si>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</si>
  <si>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</si>
  <si>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</si>
  <si>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</si>
  <si>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</si>
  <si>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</si>
  <si>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</si>
  <si>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</si>
  <si>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</si>
  <si>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</si>
  <si>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</si>
  <si>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</si>
  <si>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</si>
  <si>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</si>
  <si>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</si>
  <si>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</si>
  <si>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</si>
  <si>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</si>
  <si>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</si>
  <si>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</si>
  <si>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</si>
  <si>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</si>
  <si>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</si>
  <si>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</si>
  <si>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</si>
  <si>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</si>
  <si>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</si>
  <si>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</si>
  <si>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</si>
  <si>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</si>
  <si>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</si>
  <si>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</si>
  <si>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</si>
  <si>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</si>
  <si>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</si>
  <si>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</si>
  <si>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</si>
  <si>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</si>
  <si>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</si>
  <si>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</si>
  <si>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</si>
  <si>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</si>
  <si>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</si>
  <si>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</si>
  <si>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</si>
  <si>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</si>
  <si>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</si>
  <si>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</si>
  <si>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</si>
  <si>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</si>
  <si>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</si>
  <si>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</si>
  <si>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</si>
  <si>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</si>
  <si>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</si>
  <si>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</si>
  <si>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</si>
  <si>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</si>
  <si>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</si>
  <si>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</si>
  <si>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</si>
  <si>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</si>
  <si>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</si>
  <si>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</si>
  <si>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</si>
  <si>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</si>
  <si>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</si>
  <si>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</si>
  <si>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</si>
  <si>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</si>
  <si>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</si>
  <si>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</si>
  <si>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</si>
  <si>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</si>
  <si>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</si>
  <si>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</si>
  <si>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</si>
  <si>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</si>
  <si>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</si>
  <si>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</si>
  <si>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</si>
  <si>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</si>
  <si>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</si>
  <si>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</si>
  <si>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</si>
  <si>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</si>
  <si>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</si>
  <si>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</si>
  <si>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</si>
  <si>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</si>
  <si>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</si>
  <si>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</si>
  <si>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</si>
  <si>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</si>
  <si>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</si>
  <si>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</si>
  <si>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</si>
  <si>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</si>
  <si>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</si>
  <si>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</si>
  <si>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</si>
  <si>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</si>
  <si>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</si>
  <si>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</si>
  <si>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</si>
  <si>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</si>
  <si>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</si>
  <si>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</si>
  <si>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</si>
  <si>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</si>
  <si>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</si>
  <si>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</si>
  <si>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</si>
  <si>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</si>
  <si>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</si>
  <si>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</si>
  <si>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</si>
  <si>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</si>
  <si>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</si>
  <si>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</si>
  <si>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</si>
  <si>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</si>
  <si>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</si>
  <si>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</si>
  <si>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</si>
  <si>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</si>
  <si>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</si>
  <si>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</si>
  <si>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</si>
  <si>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</si>
  <si>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</si>
  <si>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</si>
  <si>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</si>
  <si>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</si>
  <si>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</si>
  <si>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</si>
  <si>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</si>
  <si>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</si>
  <si>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</si>
  <si>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</si>
  <si>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</si>
  <si>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</si>
  <si>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</si>
  <si>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</si>
  <si>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</si>
  <si>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</si>
  <si>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</si>
  <si>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</si>
  <si>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</si>
  <si>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</si>
  <si>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</si>
  <si>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</si>
  <si>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</si>
  <si>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</si>
  <si>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</si>
  <si>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</si>
  <si>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</si>
  <si>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</si>
  <si>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</si>
  <si>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</si>
  <si>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</si>
  <si>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</si>
  <si>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</si>
  <si>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</si>
  <si>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</si>
  <si>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</si>
  <si>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</si>
  <si>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</si>
  <si>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</si>
  <si>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</si>
  <si>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</si>
  <si>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</si>
  <si>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</si>
  <si>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</si>
  <si>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</si>
  <si>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</si>
  <si>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</si>
  <si>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</si>
  <si>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</si>
  <si>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</si>
  <si>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</si>
  <si>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</si>
  <si>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</si>
  <si>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</si>
  <si>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</si>
  <si>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</si>
  <si>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</si>
  <si>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</si>
  <si>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</si>
  <si>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</si>
  <si>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</si>
  <si>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</si>
  <si>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</si>
  <si>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</si>
  <si>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</si>
  <si>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</si>
  <si>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</si>
  <si>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</si>
  <si>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</si>
  <si>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</si>
  <si>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</si>
  <si>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</si>
  <si>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鹤山市2025年1-6月古劳镇一般公共预算支出预算执行表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</si>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</sst>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"/>
      <color theme="1"/>
      <name val="宋体"/>
      <charset val="134"/>
      <scheme val="minor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8"/>
      <name val="黑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176" fontId="6" fillId="3" borderId="0" xfId="49" applyNumberFormat="1" applyFont="1" applyFill="1" applyAlignment="1">
      <alignment vertical="center"/>
    </xf>
    <xf numFmtId="0" fontId="7" fillId="0" borderId="0" xfId="49" applyNumberFormat="1" applyFont="1" applyFill="1" applyAlignment="1">
      <alignment horizontal="center" vertical="center" wrapText="1"/>
    </xf>
    <xf numFmtId="0" fontId="7" fillId="3" borderId="0" xfId="49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/>
    </xf>
    <xf numFmtId="0" fontId="2" fillId="3" borderId="0" xfId="49" applyFont="1" applyFill="1" applyAlignment="1">
      <alignment horizontal="center" vertical="center"/>
    </xf>
    <xf numFmtId="10" fontId="4" fillId="0" borderId="0" xfId="3" applyNumberFormat="1" applyFont="1" applyFill="1" applyBorder="1" applyAlignment="1">
      <alignment horizontal="right" vertical="center"/>
    </xf>
    <xf numFmtId="10" fontId="4" fillId="0" borderId="0" xfId="3" applyNumberFormat="1" applyFont="1" applyFill="1" applyBorder="1" applyAlignment="1" applyProtection="1">
      <alignment horizontal="right" vertical="center"/>
    </xf>
    <xf numFmtId="10" fontId="4" fillId="3" borderId="0" xfId="3" applyNumberFormat="1" applyFont="1" applyFill="1" applyBorder="1" applyAlignment="1" applyProtection="1">
      <alignment horizontal="right" vertical="center"/>
    </xf>
    <xf numFmtId="0" fontId="2" fillId="0" borderId="2" xfId="49" applyFont="1" applyFill="1" applyBorder="1" applyAlignment="1">
      <alignment horizontal="center" vertical="center"/>
    </xf>
    <xf numFmtId="176" fontId="2" fillId="3" borderId="2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Border="1" applyAlignment="1">
      <alignment vertical="center" wrapText="1"/>
    </xf>
    <xf numFmtId="3" fontId="3" fillId="0" borderId="2" xfId="3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176" fontId="3" fillId="3" borderId="2" xfId="50" applyNumberFormat="1" applyFont="1" applyFill="1" applyBorder="1" applyAlignment="1">
      <alignment vertical="center"/>
    </xf>
    <xf numFmtId="176" fontId="3" fillId="0" borderId="2" xfId="50" applyNumberFormat="1" applyFont="1" applyFill="1" applyBorder="1" applyAlignment="1">
      <alignment vertical="center" wrapText="1"/>
    </xf>
    <xf numFmtId="10" fontId="3" fillId="0" borderId="2" xfId="49" applyNumberFormat="1" applyFont="1" applyFill="1" applyBorder="1" applyAlignment="1">
      <alignment vertical="center"/>
    </xf>
    <xf numFmtId="177" fontId="3" fillId="0" borderId="2" xfId="49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 wrapText="1"/>
    </xf>
    <xf numFmtId="176" fontId="3" fillId="0" borderId="2" xfId="50" applyNumberFormat="1" applyFont="1" applyFill="1" applyBorder="1" applyAlignment="1">
      <alignment vertical="center"/>
    </xf>
    <xf numFmtId="0" fontId="10" fillId="0" borderId="2" xfId="49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left" vertical="center" wrapText="1" indent="1"/>
    </xf>
    <xf numFmtId="176" fontId="4" fillId="3" borderId="2" xfId="50" applyNumberFormat="1" applyFont="1" applyFill="1" applyBorder="1" applyAlignment="1">
      <alignment vertical="center"/>
    </xf>
    <xf numFmtId="176" fontId="4" fillId="0" borderId="2" xfId="50" applyNumberFormat="1" applyFont="1" applyFill="1" applyBorder="1" applyAlignment="1">
      <alignment vertical="center"/>
    </xf>
    <xf numFmtId="10" fontId="4" fillId="0" borderId="2" xfId="49" applyNumberFormat="1" applyFont="1" applyFill="1" applyBorder="1" applyAlignment="1">
      <alignment vertical="center"/>
    </xf>
    <xf numFmtId="177" fontId="4" fillId="0" borderId="2" xfId="49" applyNumberFormat="1" applyFont="1" applyFill="1" applyBorder="1" applyAlignment="1">
      <alignment vertical="center"/>
    </xf>
    <xf numFmtId="0" fontId="11" fillId="0" borderId="3" xfId="49" applyFont="1" applyFill="1" applyBorder="1" applyAlignment="1">
      <alignment horizontal="left" vertical="center"/>
    </xf>
    <xf numFmtId="0" fontId="11" fillId="0" borderId="4" xfId="49" applyFont="1" applyFill="1" applyBorder="1" applyAlignment="1">
      <alignment horizontal="left" vertical="center"/>
    </xf>
    <xf numFmtId="49" fontId="11" fillId="0" borderId="2" xfId="49" applyNumberFormat="1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left" vertical="center" wrapText="1" indent="1"/>
    </xf>
    <xf numFmtId="176" fontId="2" fillId="3" borderId="2" xfId="49" applyNumberFormat="1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41" fontId="0" fillId="3" borderId="2" xfId="49" applyNumberFormat="1" applyFont="1" applyFill="1" applyBorder="1">
      <alignment vertical="center"/>
    </xf>
    <xf numFmtId="41" fontId="0" fillId="0" borderId="2" xfId="49" applyNumberFormat="1" applyFont="1" applyBorder="1">
      <alignment vertical="center"/>
    </xf>
    <xf numFmtId="0" fontId="11" fillId="0" borderId="2" xfId="49" applyFont="1" applyFill="1" applyBorder="1" applyAlignment="1">
      <alignment horizontal="left" vertical="center" wrapText="1"/>
    </xf>
    <xf numFmtId="49" fontId="12" fillId="0" borderId="2" xfId="49" applyNumberFormat="1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horizontal="left" vertical="center" wrapText="1" indent="1"/>
    </xf>
    <xf numFmtId="0" fontId="12" fillId="0" borderId="2" xfId="49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/>
    </xf>
    <xf numFmtId="0" fontId="8" fillId="0" borderId="0" xfId="49" applyFont="1">
      <alignment vertical="center"/>
    </xf>
    <xf numFmtId="0" fontId="13" fillId="0" borderId="0" xfId="49" applyFont="1">
      <alignment vertical="center"/>
    </xf>
    <xf numFmtId="0" fontId="0" fillId="0" borderId="0" xfId="49" applyFill="1">
      <alignment vertical="center"/>
    </xf>
    <xf numFmtId="0" fontId="0" fillId="0" borderId="0" xfId="49" applyFont="1">
      <alignment vertical="center"/>
    </xf>
    <xf numFmtId="0" fontId="14" fillId="0" borderId="0" xfId="49" applyFont="1" applyFill="1">
      <alignment vertical="center"/>
    </xf>
    <xf numFmtId="0" fontId="0" fillId="0" borderId="0" xfId="49">
      <alignment vertical="center"/>
    </xf>
    <xf numFmtId="0" fontId="0" fillId="3" borderId="0" xfId="49" applyFill="1">
      <alignment vertical="center"/>
    </xf>
    <xf numFmtId="176" fontId="0" fillId="0" borderId="0" xfId="49" applyNumberFormat="1">
      <alignment vertical="center"/>
    </xf>
    <xf numFmtId="0" fontId="0" fillId="0" borderId="0" xfId="49" applyFont="1" applyFill="1" applyAlignment="1">
      <alignment vertical="center"/>
    </xf>
    <xf numFmtId="0" fontId="15" fillId="0" borderId="0" xfId="49" applyFont="1" applyAlignment="1">
      <alignment horizontal="center" vertical="center" wrapText="1"/>
    </xf>
    <xf numFmtId="0" fontId="15" fillId="3" borderId="0" xfId="49" applyFont="1" applyFill="1" applyAlignment="1">
      <alignment horizontal="center" vertical="center" wrapText="1"/>
    </xf>
    <xf numFmtId="0" fontId="16" fillId="0" borderId="0" xfId="49" applyFont="1" applyAlignment="1">
      <alignment horizontal="center" vertical="center"/>
    </xf>
    <xf numFmtId="0" fontId="16" fillId="3" borderId="0" xfId="49" applyFont="1" applyFill="1" applyAlignment="1">
      <alignment horizontal="center" vertical="center"/>
    </xf>
    <xf numFmtId="176" fontId="3" fillId="3" borderId="2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/>
    </xf>
    <xf numFmtId="176" fontId="3" fillId="3" borderId="2" xfId="50" applyNumberFormat="1" applyFont="1" applyFill="1" applyBorder="1" applyAlignment="1" applyProtection="1">
      <alignment horizontal="right" vertical="center"/>
    </xf>
    <xf numFmtId="176" fontId="3" fillId="0" borderId="2" xfId="50" applyNumberFormat="1" applyFont="1" applyFill="1" applyBorder="1" applyAlignment="1" applyProtection="1">
      <alignment horizontal="right" vertical="center"/>
    </xf>
    <xf numFmtId="10" fontId="8" fillId="0" borderId="2" xfId="49" applyNumberFormat="1" applyFont="1" applyBorder="1">
      <alignment vertical="center"/>
    </xf>
    <xf numFmtId="176" fontId="8" fillId="0" borderId="2" xfId="49" applyNumberFormat="1" applyFont="1" applyBorder="1">
      <alignment vertical="center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/>
    </xf>
    <xf numFmtId="10" fontId="0" fillId="0" borderId="2" xfId="49" applyNumberFormat="1" applyBorder="1">
      <alignment vertical="center"/>
    </xf>
    <xf numFmtId="49" fontId="12" fillId="0" borderId="2" xfId="51" applyNumberFormat="1" applyFont="1" applyFill="1" applyBorder="1" applyAlignment="1">
      <alignment horizontal="left" vertical="center" wrapText="1"/>
    </xf>
    <xf numFmtId="0" fontId="12" fillId="0" borderId="2" xfId="51" applyFont="1" applyFill="1" applyBorder="1" applyAlignment="1">
      <alignment horizontal="left" vertical="center" wrapText="1" indent="1"/>
    </xf>
    <xf numFmtId="176" fontId="17" fillId="3" borderId="2" xfId="51" applyNumberFormat="1" applyFont="1" applyFill="1" applyBorder="1" applyAlignment="1">
      <alignment horizontal="right" vertical="center"/>
    </xf>
    <xf numFmtId="176" fontId="17" fillId="0" borderId="2" xfId="49" applyNumberFormat="1" applyFont="1" applyFill="1" applyBorder="1" applyAlignment="1">
      <alignment horizontal="right" vertical="center"/>
    </xf>
    <xf numFmtId="176" fontId="0" fillId="0" borderId="2" xfId="49" applyNumberFormat="1" applyBorder="1">
      <alignment vertical="center"/>
    </xf>
    <xf numFmtId="176" fontId="4" fillId="0" borderId="2" xfId="50" applyNumberFormat="1" applyFont="1" applyFill="1" applyBorder="1" applyAlignment="1" applyProtection="1">
      <alignment horizontal="right" vertical="center"/>
    </xf>
    <xf numFmtId="10" fontId="13" fillId="0" borderId="2" xfId="49" applyNumberFormat="1" applyFont="1" applyBorder="1">
      <alignment vertical="center"/>
    </xf>
    <xf numFmtId="49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10" fontId="0" fillId="0" borderId="2" xfId="49" applyNumberFormat="1" applyFont="1" applyBorder="1">
      <alignment vertical="center"/>
    </xf>
    <xf numFmtId="10" fontId="0" fillId="0" borderId="2" xfId="49" applyNumberFormat="1" applyFill="1" applyBorder="1">
      <alignment vertical="center"/>
    </xf>
    <xf numFmtId="176" fontId="0" fillId="0" borderId="2" xfId="49" applyNumberFormat="1" applyFont="1" applyBorder="1">
      <alignment vertical="center"/>
    </xf>
    <xf numFmtId="49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/>
    </xf>
    <xf numFmtId="10" fontId="14" fillId="0" borderId="2" xfId="49" applyNumberFormat="1" applyFont="1" applyFill="1" applyBorder="1">
      <alignment vertical="center"/>
    </xf>
    <xf numFmtId="176" fontId="14" fillId="0" borderId="2" xfId="49" applyNumberFormat="1" applyFont="1" applyFill="1" applyBorder="1">
      <alignment vertical="center"/>
    </xf>
    <xf numFmtId="176" fontId="8" fillId="0" borderId="2" xfId="49" applyNumberFormat="1" applyFont="1" applyFill="1" applyBorder="1">
      <alignment vertical="center"/>
    </xf>
    <xf numFmtId="0" fontId="11" fillId="0" borderId="2" xfId="49" applyFont="1" applyFill="1" applyBorder="1" applyAlignment="1">
      <alignment horizontal="left" vertical="center"/>
    </xf>
    <xf numFmtId="176" fontId="17" fillId="3" borderId="2" xfId="49" applyNumberFormat="1" applyFont="1" applyFill="1" applyBorder="1" applyAlignment="1">
      <alignment horizontal="right" vertical="center"/>
    </xf>
    <xf numFmtId="176" fontId="2" fillId="3" borderId="2" xfId="51" applyNumberFormat="1" applyFont="1" applyFill="1" applyBorder="1" applyAlignment="1">
      <alignment horizontal="right" vertical="center"/>
    </xf>
    <xf numFmtId="176" fontId="2" fillId="0" borderId="2" xfId="51" applyNumberFormat="1" applyFont="1" applyFill="1" applyBorder="1" applyAlignment="1">
      <alignment horizontal="right" vertical="center"/>
    </xf>
    <xf numFmtId="41" fontId="0" fillId="0" borderId="2" xfId="49" applyNumberFormat="1" applyFont="1" applyFill="1" applyBorder="1">
      <alignment vertical="center"/>
    </xf>
    <xf numFmtId="41" fontId="8" fillId="3" borderId="2" xfId="49" applyNumberFormat="1" applyFont="1" applyFill="1" applyBorder="1">
      <alignment vertical="center"/>
    </xf>
    <xf numFmtId="41" fontId="8" fillId="0" borderId="2" xfId="49" applyNumberFormat="1" applyFont="1" applyFill="1" applyBorder="1">
      <alignment vertical="center"/>
    </xf>
    <xf numFmtId="10" fontId="6" fillId="3" borderId="0" xfId="49" applyNumberFormat="1" applyFont="1" applyFill="1" applyAlignment="1">
      <alignment vertical="center"/>
    </xf>
    <xf numFmtId="176" fontId="7" fillId="0" borderId="0" xfId="49" applyNumberFormat="1" applyFont="1" applyFill="1" applyAlignment="1">
      <alignment horizontal="center" vertical="center" wrapText="1"/>
    </xf>
    <xf numFmtId="176" fontId="4" fillId="0" borderId="0" xfId="3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>
      <alignment horizontal="center" vertical="center"/>
    </xf>
    <xf numFmtId="176" fontId="3" fillId="3" borderId="5" xfId="49" applyNumberFormat="1" applyFont="1" applyFill="1" applyBorder="1" applyAlignment="1">
      <alignment horizontal="center" vertical="center" wrapText="1"/>
    </xf>
    <xf numFmtId="176" fontId="3" fillId="0" borderId="2" xfId="3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vertical="center"/>
    </xf>
    <xf numFmtId="176" fontId="3" fillId="3" borderId="2" xfId="50" applyNumberFormat="1" applyFont="1" applyFill="1" applyBorder="1" applyAlignment="1">
      <alignment horizontal="right" vertical="center"/>
    </xf>
    <xf numFmtId="176" fontId="3" fillId="0" borderId="2" xfId="50" applyNumberFormat="1" applyFont="1" applyFill="1" applyBorder="1" applyAlignment="1">
      <alignment horizontal="right" vertical="center"/>
    </xf>
    <xf numFmtId="0" fontId="3" fillId="0" borderId="2" xfId="49" applyFont="1" applyFill="1" applyBorder="1" applyAlignment="1">
      <alignment horizontal="left" vertical="center"/>
    </xf>
    <xf numFmtId="0" fontId="3" fillId="0" borderId="2" xfId="49" applyFont="1" applyFill="1" applyBorder="1" applyAlignment="1">
      <alignment vertical="center" wrapText="1"/>
    </xf>
    <xf numFmtId="176" fontId="2" fillId="3" borderId="2" xfId="50" applyNumberFormat="1" applyFont="1" applyFill="1" applyBorder="1" applyAlignment="1">
      <alignment horizontal="right" vertical="center"/>
    </xf>
    <xf numFmtId="176" fontId="2" fillId="0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wrapText="1"/>
    </xf>
    <xf numFmtId="176" fontId="17" fillId="3" borderId="2" xfId="50" applyNumberFormat="1" applyFont="1" applyFill="1" applyBorder="1" applyAlignment="1">
      <alignment horizontal="right" vertical="center"/>
    </xf>
    <xf numFmtId="176" fontId="17" fillId="0" borderId="2" xfId="50" applyNumberFormat="1" applyFont="1" applyFill="1" applyBorder="1" applyAlignment="1">
      <alignment horizontal="right" vertical="center"/>
    </xf>
    <xf numFmtId="0" fontId="0" fillId="3" borderId="2" xfId="49" applyFill="1" applyBorder="1">
      <alignment vertical="center"/>
    </xf>
    <xf numFmtId="0" fontId="0" fillId="0" borderId="2" xfId="49" applyBorder="1">
      <alignment vertical="center"/>
    </xf>
    <xf numFmtId="0" fontId="4" fillId="0" borderId="2" xfId="49" applyFont="1" applyFill="1" applyBorder="1" applyAlignment="1">
      <alignment vertical="center" wrapText="1"/>
    </xf>
    <xf numFmtId="176" fontId="4" fillId="3" borderId="2" xfId="50" applyNumberFormat="1" applyFont="1" applyFill="1" applyBorder="1" applyAlignment="1">
      <alignment horizontal="right" vertical="center"/>
    </xf>
    <xf numFmtId="176" fontId="4" fillId="0" borderId="2" xfId="50" applyNumberFormat="1" applyFont="1" applyFill="1" applyBorder="1" applyAlignment="1">
      <alignment horizontal="right" vertical="center"/>
    </xf>
    <xf numFmtId="1" fontId="4" fillId="0" borderId="2" xfId="49" applyNumberFormat="1" applyFont="1" applyFill="1" applyBorder="1" applyAlignment="1" applyProtection="1">
      <alignment horizontal="left" vertical="center"/>
      <protection locked="0"/>
    </xf>
    <xf numFmtId="1" fontId="4" fillId="0" borderId="2" xfId="49" applyNumberFormat="1" applyFont="1" applyFill="1" applyBorder="1" applyAlignment="1" applyProtection="1">
      <alignment horizontal="left" vertical="center" wrapText="1"/>
      <protection locked="0"/>
    </xf>
    <xf numFmtId="0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 wrapText="1"/>
      <protection locked="0"/>
    </xf>
    <xf numFmtId="1" fontId="3" fillId="0" borderId="2" xfId="49" applyNumberFormat="1" applyFont="1" applyFill="1" applyBorder="1" applyAlignment="1" applyProtection="1">
      <alignment horizontal="left" vertical="center"/>
      <protection locked="0"/>
    </xf>
    <xf numFmtId="1" fontId="3" fillId="0" borderId="2" xfId="49" applyNumberFormat="1" applyFont="1" applyFill="1" applyBorder="1" applyAlignment="1" applyProtection="1">
      <alignment horizontal="left" vertical="center" wrapText="1"/>
      <protection locked="0"/>
    </xf>
    <xf numFmtId="1" fontId="3" fillId="0" borderId="2" xfId="49" applyNumberFormat="1" applyFont="1" applyBorder="1" applyAlignment="1" applyProtection="1">
      <alignment horizontal="left" vertical="center"/>
      <protection locked="0"/>
    </xf>
    <xf numFmtId="1" fontId="3" fillId="0" borderId="2" xfId="49" applyNumberFormat="1" applyFont="1" applyBorder="1" applyAlignment="1" applyProtection="1">
      <alignment horizontal="left" vertical="center" wrapText="1"/>
      <protection locked="0"/>
    </xf>
    <xf numFmtId="1" fontId="4" fillId="0" borderId="2" xfId="49" applyNumberFormat="1" applyFont="1" applyBorder="1" applyAlignment="1" applyProtection="1">
      <alignment horizontal="left" vertical="center"/>
      <protection locked="0"/>
    </xf>
    <xf numFmtId="1" fontId="4" fillId="0" borderId="2" xfId="49" applyNumberFormat="1" applyFont="1" applyBorder="1" applyAlignment="1" applyProtection="1">
      <alignment horizontal="left" vertical="center" wrapText="1"/>
      <protection locked="0"/>
    </xf>
    <xf numFmtId="176" fontId="4" fillId="2" borderId="2" xfId="50" applyNumberFormat="1" applyFont="1" applyFill="1" applyBorder="1" applyAlignment="1">
      <alignment vertical="center"/>
    </xf>
    <xf numFmtId="1" fontId="3" fillId="0" borderId="2" xfId="49" applyNumberFormat="1" applyFont="1" applyFill="1" applyBorder="1" applyAlignment="1" applyProtection="1">
      <alignment vertical="center" wrapText="1"/>
      <protection locked="0"/>
    </xf>
    <xf numFmtId="0" fontId="4" fillId="0" borderId="2" xfId="49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10" fontId="3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0" fontId="4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1" fontId="5" fillId="0" borderId="2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6" fontId="19" fillId="0" borderId="2" xfId="0" applyNumberFormat="1" applyFont="1" applyFill="1" applyBorder="1" applyAlignment="1" applyProtection="1">
      <alignment vertical="center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41" fontId="19" fillId="0" borderId="2" xfId="0" applyNumberFormat="1" applyFont="1" applyFill="1" applyBorder="1" applyAlignment="1" applyProtection="1">
      <alignment vertical="center"/>
    </xf>
    <xf numFmtId="1" fontId="6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/>
    <xf numFmtId="176" fontId="4" fillId="0" borderId="2" xfId="0" applyNumberFormat="1" applyFont="1" applyFill="1" applyBorder="1" applyAlignment="1" applyProtection="1"/>
    <xf numFmtId="176" fontId="18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0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  <cellStyle name="常规 2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AX\&#39044;&#31639;\23&#24180;&#39044;&#31639;&#25191;&#34892;&#34920;+24&#24180;&#39044;&#31639;&#34920;\&#40548;&#23665;&#24066;2024&#24180;&#21476;&#21171;&#38215;&#19968;&#33324;&#20844;&#20849;&#39044;&#31639;&#25910;&#25903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镇收支总表"/>
      <sheetName val="镇一般预算收入"/>
      <sheetName val="镇一般预算支出-功能"/>
      <sheetName val="镇一般预算支出-经济"/>
      <sheetName val="Sheet2"/>
    </sheetNames>
    <sheetDataSet>
      <sheetData sheetId="0"/>
      <sheetData sheetId="1"/>
      <sheetData sheetId="2"/>
      <sheetData sheetId="3"/>
      <sheetData sheetId="4">
        <row r="2">
          <cell r="A2" t="str">
            <v>行标签</v>
          </cell>
          <cell r="B2" t="str">
            <v>求和项:预算审核数</v>
          </cell>
        </row>
        <row r="3">
          <cell r="A3" t="str">
            <v>2010104</v>
          </cell>
          <cell r="B3">
            <v>10000</v>
          </cell>
          <cell r="C3">
            <v>1</v>
          </cell>
          <cell r="D3">
            <v>1</v>
          </cell>
        </row>
        <row r="4">
          <cell r="A4" t="str">
            <v>2010107</v>
          </cell>
          <cell r="B4">
            <v>150000</v>
          </cell>
          <cell r="C4">
            <v>15</v>
          </cell>
          <cell r="D4">
            <v>15</v>
          </cell>
        </row>
        <row r="5">
          <cell r="A5" t="str">
            <v>2010199</v>
          </cell>
          <cell r="B5">
            <v>50000</v>
          </cell>
          <cell r="C5">
            <v>5</v>
          </cell>
          <cell r="D5">
            <v>5</v>
          </cell>
        </row>
        <row r="6">
          <cell r="A6" t="str">
            <v>2010301</v>
          </cell>
          <cell r="B6">
            <v>9741921</v>
          </cell>
          <cell r="C6">
            <v>974.1921</v>
          </cell>
          <cell r="D6">
            <v>974</v>
          </cell>
        </row>
        <row r="7">
          <cell r="A7" t="str">
            <v>2010350</v>
          </cell>
          <cell r="B7">
            <v>2686431</v>
          </cell>
          <cell r="C7">
            <v>268.6431</v>
          </cell>
          <cell r="D7">
            <v>269</v>
          </cell>
        </row>
        <row r="8">
          <cell r="A8" t="str">
            <v>2010399</v>
          </cell>
          <cell r="B8">
            <v>2674150</v>
          </cell>
          <cell r="C8">
            <v>267.415</v>
          </cell>
          <cell r="D8">
            <v>268</v>
          </cell>
        </row>
        <row r="9">
          <cell r="A9" t="str">
            <v>2010601</v>
          </cell>
          <cell r="B9">
            <v>889661</v>
          </cell>
          <cell r="C9">
            <v>88.9661</v>
          </cell>
          <cell r="D9">
            <v>89</v>
          </cell>
        </row>
        <row r="10">
          <cell r="A10" t="str">
            <v>2013299</v>
          </cell>
          <cell r="B10">
            <v>140350</v>
          </cell>
          <cell r="C10">
            <v>14.035</v>
          </cell>
          <cell r="D10">
            <v>14</v>
          </cell>
        </row>
        <row r="11">
          <cell r="A11" t="str">
            <v>2030601</v>
          </cell>
          <cell r="B11">
            <v>100000</v>
          </cell>
          <cell r="C11">
            <v>10</v>
          </cell>
          <cell r="D11">
            <v>10</v>
          </cell>
        </row>
        <row r="12">
          <cell r="A12" t="str">
            <v>2030607</v>
          </cell>
          <cell r="B12">
            <v>50000</v>
          </cell>
          <cell r="C12">
            <v>5</v>
          </cell>
          <cell r="D12">
            <v>5</v>
          </cell>
        </row>
        <row r="13">
          <cell r="A13" t="str">
            <v>2039999</v>
          </cell>
          <cell r="B13">
            <v>50000</v>
          </cell>
          <cell r="C13">
            <v>5</v>
          </cell>
          <cell r="D13">
            <v>5</v>
          </cell>
        </row>
        <row r="14">
          <cell r="A14" t="str">
            <v>2040201</v>
          </cell>
          <cell r="B14">
            <v>4899347</v>
          </cell>
          <cell r="C14">
            <v>489.9347</v>
          </cell>
          <cell r="D14">
            <v>490</v>
          </cell>
        </row>
        <row r="15">
          <cell r="A15" t="str">
            <v>2040299</v>
          </cell>
          <cell r="B15">
            <v>750000</v>
          </cell>
          <cell r="C15">
            <v>75</v>
          </cell>
          <cell r="D15">
            <v>75</v>
          </cell>
        </row>
        <row r="16">
          <cell r="A16" t="str">
            <v>2040601</v>
          </cell>
          <cell r="B16">
            <v>410911</v>
          </cell>
          <cell r="C16">
            <v>41.0911</v>
          </cell>
          <cell r="D16">
            <v>41</v>
          </cell>
        </row>
        <row r="17">
          <cell r="A17" t="str">
            <v>2040604</v>
          </cell>
          <cell r="B17">
            <v>142400</v>
          </cell>
          <cell r="C17">
            <v>14.24</v>
          </cell>
          <cell r="D17">
            <v>14</v>
          </cell>
        </row>
        <row r="18">
          <cell r="A18" t="str">
            <v>2040610</v>
          </cell>
          <cell r="B18">
            <v>68400</v>
          </cell>
          <cell r="C18">
            <v>6.84</v>
          </cell>
          <cell r="D18">
            <v>7</v>
          </cell>
        </row>
        <row r="19">
          <cell r="A19" t="str">
            <v>2049999</v>
          </cell>
          <cell r="B19">
            <v>200000</v>
          </cell>
          <cell r="C19">
            <v>20</v>
          </cell>
          <cell r="D19">
            <v>20</v>
          </cell>
        </row>
        <row r="20">
          <cell r="A20" t="str">
            <v>2050201</v>
          </cell>
          <cell r="B20">
            <v>983513</v>
          </cell>
          <cell r="C20">
            <v>98.3513</v>
          </cell>
          <cell r="D20">
            <v>98</v>
          </cell>
        </row>
        <row r="21">
          <cell r="A21" t="str">
            <v>2050202</v>
          </cell>
          <cell r="B21">
            <v>20442324</v>
          </cell>
          <cell r="C21">
            <v>2044.2324</v>
          </cell>
          <cell r="D21">
            <v>2044</v>
          </cell>
        </row>
        <row r="22">
          <cell r="A22" t="str">
            <v>2050203</v>
          </cell>
          <cell r="B22">
            <v>15789598</v>
          </cell>
          <cell r="C22">
            <v>1578.9598</v>
          </cell>
          <cell r="D22">
            <v>1579</v>
          </cell>
        </row>
        <row r="23">
          <cell r="A23" t="str">
            <v>2050204</v>
          </cell>
          <cell r="B23">
            <v>326739</v>
          </cell>
          <cell r="C23">
            <v>32.6739</v>
          </cell>
          <cell r="D23">
            <v>33</v>
          </cell>
        </row>
        <row r="24">
          <cell r="A24" t="str">
            <v>2050299</v>
          </cell>
          <cell r="B24">
            <v>16823165</v>
          </cell>
          <cell r="C24">
            <v>1682.3165</v>
          </cell>
          <cell r="D24">
            <v>1682</v>
          </cell>
        </row>
        <row r="25">
          <cell r="A25" t="str">
            <v>2050302</v>
          </cell>
          <cell r="B25">
            <v>185150</v>
          </cell>
          <cell r="C25">
            <v>18.515</v>
          </cell>
          <cell r="D25">
            <v>19</v>
          </cell>
        </row>
        <row r="26">
          <cell r="A26" t="str">
            <v>2050701</v>
          </cell>
          <cell r="B26">
            <v>64500</v>
          </cell>
          <cell r="C26">
            <v>6.45</v>
          </cell>
          <cell r="D26">
            <v>6</v>
          </cell>
        </row>
        <row r="27">
          <cell r="A27" t="str">
            <v>2050803</v>
          </cell>
          <cell r="B27">
            <v>60000</v>
          </cell>
          <cell r="C27">
            <v>6</v>
          </cell>
          <cell r="D27">
            <v>6</v>
          </cell>
        </row>
        <row r="28">
          <cell r="A28" t="str">
            <v>2050901</v>
          </cell>
          <cell r="B28">
            <v>552193</v>
          </cell>
          <cell r="C28">
            <v>55.2193</v>
          </cell>
          <cell r="D28">
            <v>55</v>
          </cell>
        </row>
        <row r="29">
          <cell r="A29" t="str">
            <v>2050999</v>
          </cell>
          <cell r="B29">
            <v>3195117</v>
          </cell>
          <cell r="C29">
            <v>319.5117</v>
          </cell>
          <cell r="D29">
            <v>320</v>
          </cell>
        </row>
        <row r="30">
          <cell r="A30" t="str">
            <v>2059999</v>
          </cell>
          <cell r="B30">
            <v>737496</v>
          </cell>
          <cell r="C30">
            <v>73.7496</v>
          </cell>
          <cell r="D30">
            <v>74</v>
          </cell>
        </row>
        <row r="31">
          <cell r="A31" t="str">
            <v>2069999</v>
          </cell>
          <cell r="B31">
            <v>858000</v>
          </cell>
          <cell r="C31">
            <v>85.8</v>
          </cell>
          <cell r="D31">
            <v>86</v>
          </cell>
        </row>
        <row r="32">
          <cell r="A32" t="str">
            <v>2079999</v>
          </cell>
          <cell r="B32">
            <v>50000</v>
          </cell>
          <cell r="C32">
            <v>5</v>
          </cell>
          <cell r="D32">
            <v>5</v>
          </cell>
        </row>
        <row r="33">
          <cell r="A33" t="str">
            <v>2080106</v>
          </cell>
          <cell r="B33">
            <v>430588</v>
          </cell>
          <cell r="C33">
            <v>43.0588</v>
          </cell>
          <cell r="D33">
            <v>43</v>
          </cell>
        </row>
        <row r="34">
          <cell r="A34" t="str">
            <v>2080208</v>
          </cell>
          <cell r="B34">
            <v>378000</v>
          </cell>
          <cell r="C34">
            <v>37.8</v>
          </cell>
          <cell r="D34">
            <v>38</v>
          </cell>
        </row>
        <row r="35">
          <cell r="A35" t="str">
            <v>2080299</v>
          </cell>
          <cell r="B35">
            <v>322000</v>
          </cell>
          <cell r="C35">
            <v>32.2</v>
          </cell>
          <cell r="D35">
            <v>32</v>
          </cell>
        </row>
        <row r="36">
          <cell r="A36" t="str">
            <v>2080501</v>
          </cell>
          <cell r="B36">
            <v>1209206</v>
          </cell>
          <cell r="C36">
            <v>120.9206</v>
          </cell>
          <cell r="D36">
            <v>121</v>
          </cell>
        </row>
        <row r="37">
          <cell r="A37" t="str">
            <v>2080502</v>
          </cell>
          <cell r="B37">
            <v>5541062</v>
          </cell>
          <cell r="C37">
            <v>554.1062</v>
          </cell>
          <cell r="D37">
            <v>554</v>
          </cell>
        </row>
        <row r="38">
          <cell r="A38" t="str">
            <v>2080505</v>
          </cell>
          <cell r="B38">
            <v>6809418</v>
          </cell>
          <cell r="C38">
            <v>680.9418</v>
          </cell>
          <cell r="D38">
            <v>681</v>
          </cell>
        </row>
        <row r="39">
          <cell r="A39" t="str">
            <v>2080506</v>
          </cell>
          <cell r="B39">
            <v>3744675</v>
          </cell>
          <cell r="C39">
            <v>374.4675</v>
          </cell>
          <cell r="D39">
            <v>375</v>
          </cell>
        </row>
        <row r="40">
          <cell r="A40" t="str">
            <v>2080805</v>
          </cell>
          <cell r="B40">
            <v>750000</v>
          </cell>
          <cell r="C40">
            <v>75</v>
          </cell>
          <cell r="D40">
            <v>75</v>
          </cell>
        </row>
        <row r="41">
          <cell r="A41" t="str">
            <v>2080899</v>
          </cell>
          <cell r="B41">
            <v>1628692</v>
          </cell>
          <cell r="C41">
            <v>162.8692</v>
          </cell>
          <cell r="D41">
            <v>163</v>
          </cell>
        </row>
        <row r="42">
          <cell r="A42" t="str">
            <v>2080901</v>
          </cell>
          <cell r="B42">
            <v>840000</v>
          </cell>
          <cell r="C42">
            <v>84</v>
          </cell>
          <cell r="D42">
            <v>84</v>
          </cell>
        </row>
        <row r="43">
          <cell r="A43" t="str">
            <v>2081001</v>
          </cell>
          <cell r="B43">
            <v>81040</v>
          </cell>
          <cell r="C43">
            <v>8.104</v>
          </cell>
          <cell r="D43">
            <v>8</v>
          </cell>
        </row>
        <row r="44">
          <cell r="A44" t="str">
            <v>2081002</v>
          </cell>
          <cell r="B44">
            <v>984990</v>
          </cell>
          <cell r="C44">
            <v>98.499</v>
          </cell>
          <cell r="D44">
            <v>98</v>
          </cell>
        </row>
        <row r="45">
          <cell r="A45" t="str">
            <v>2081004</v>
          </cell>
          <cell r="B45">
            <v>10000</v>
          </cell>
          <cell r="C45">
            <v>1</v>
          </cell>
          <cell r="D45">
            <v>1</v>
          </cell>
        </row>
        <row r="46">
          <cell r="A46" t="str">
            <v>2081005</v>
          </cell>
          <cell r="B46">
            <v>310000</v>
          </cell>
          <cell r="C46">
            <v>31</v>
          </cell>
          <cell r="D46">
            <v>31</v>
          </cell>
        </row>
        <row r="47">
          <cell r="A47" t="str">
            <v>2081901</v>
          </cell>
          <cell r="B47">
            <v>70000</v>
          </cell>
          <cell r="C47">
            <v>7</v>
          </cell>
          <cell r="D47">
            <v>7</v>
          </cell>
        </row>
        <row r="48">
          <cell r="A48" t="str">
            <v>2081902</v>
          </cell>
          <cell r="B48">
            <v>1450000</v>
          </cell>
          <cell r="C48">
            <v>145</v>
          </cell>
          <cell r="D48">
            <v>145</v>
          </cell>
        </row>
        <row r="49">
          <cell r="A49" t="str">
            <v>2082001</v>
          </cell>
          <cell r="B49">
            <v>18000</v>
          </cell>
          <cell r="C49">
            <v>1.8</v>
          </cell>
          <cell r="D49">
            <v>2</v>
          </cell>
        </row>
        <row r="50">
          <cell r="A50" t="str">
            <v>2082101</v>
          </cell>
          <cell r="B50">
            <v>40000</v>
          </cell>
          <cell r="C50">
            <v>4</v>
          </cell>
          <cell r="D50">
            <v>4</v>
          </cell>
        </row>
        <row r="51">
          <cell r="A51" t="str">
            <v>2082102</v>
          </cell>
          <cell r="B51">
            <v>1320000</v>
          </cell>
          <cell r="C51">
            <v>132</v>
          </cell>
          <cell r="D51">
            <v>132</v>
          </cell>
        </row>
        <row r="52">
          <cell r="A52" t="str">
            <v>2082501</v>
          </cell>
          <cell r="B52">
            <v>13840</v>
          </cell>
          <cell r="C52">
            <v>1.384</v>
          </cell>
          <cell r="D52">
            <v>1</v>
          </cell>
        </row>
        <row r="53">
          <cell r="A53" t="str">
            <v>2082502</v>
          </cell>
          <cell r="B53">
            <v>43560</v>
          </cell>
          <cell r="C53">
            <v>4.356</v>
          </cell>
          <cell r="D53">
            <v>4</v>
          </cell>
        </row>
        <row r="54">
          <cell r="A54" t="str">
            <v>2082899</v>
          </cell>
          <cell r="B54">
            <v>20000</v>
          </cell>
          <cell r="C54">
            <v>2</v>
          </cell>
          <cell r="D54">
            <v>2</v>
          </cell>
        </row>
        <row r="55">
          <cell r="A55" t="str">
            <v>2089999</v>
          </cell>
          <cell r="B55">
            <v>4779500</v>
          </cell>
          <cell r="C55">
            <v>477.95</v>
          </cell>
          <cell r="D55">
            <v>478</v>
          </cell>
        </row>
        <row r="56">
          <cell r="A56" t="str">
            <v>2100302</v>
          </cell>
          <cell r="B56">
            <v>8710078</v>
          </cell>
          <cell r="C56">
            <v>871.0078</v>
          </cell>
          <cell r="D56">
            <v>871</v>
          </cell>
        </row>
        <row r="57">
          <cell r="A57" t="str">
            <v>2100399</v>
          </cell>
          <cell r="B57">
            <v>313000</v>
          </cell>
          <cell r="C57">
            <v>31.3</v>
          </cell>
          <cell r="D57">
            <v>31</v>
          </cell>
        </row>
        <row r="58">
          <cell r="A58" t="str">
            <v>2100408</v>
          </cell>
          <cell r="B58">
            <v>1131275</v>
          </cell>
          <cell r="C58">
            <v>113.1275</v>
          </cell>
          <cell r="D58">
            <v>113</v>
          </cell>
        </row>
        <row r="59">
          <cell r="A59" t="str">
            <v>2100499</v>
          </cell>
          <cell r="B59">
            <v>57778</v>
          </cell>
          <cell r="C59">
            <v>5.7778</v>
          </cell>
          <cell r="D59">
            <v>6</v>
          </cell>
        </row>
        <row r="60">
          <cell r="A60" t="str">
            <v>2100717</v>
          </cell>
          <cell r="B60">
            <v>1260731</v>
          </cell>
          <cell r="C60">
            <v>126.0731</v>
          </cell>
          <cell r="D60">
            <v>126</v>
          </cell>
        </row>
        <row r="61">
          <cell r="A61" t="str">
            <v>2101101</v>
          </cell>
          <cell r="B61">
            <v>523413</v>
          </cell>
          <cell r="C61">
            <v>52.3413</v>
          </cell>
          <cell r="D61">
            <v>52</v>
          </cell>
        </row>
        <row r="62">
          <cell r="A62" t="str">
            <v>2101102</v>
          </cell>
          <cell r="B62">
            <v>2130678</v>
          </cell>
          <cell r="C62">
            <v>213.0678</v>
          </cell>
          <cell r="D62">
            <v>213</v>
          </cell>
        </row>
        <row r="63">
          <cell r="A63" t="str">
            <v>2101103</v>
          </cell>
          <cell r="B63">
            <v>3266703</v>
          </cell>
          <cell r="C63">
            <v>326.6703</v>
          </cell>
          <cell r="D63">
            <v>327</v>
          </cell>
        </row>
        <row r="64">
          <cell r="A64" t="str">
            <v>2101202</v>
          </cell>
          <cell r="B64">
            <v>2822384</v>
          </cell>
          <cell r="C64">
            <v>282.2384</v>
          </cell>
          <cell r="D64">
            <v>282</v>
          </cell>
        </row>
        <row r="65">
          <cell r="A65" t="str">
            <v>2101399</v>
          </cell>
          <cell r="B65">
            <v>1092093</v>
          </cell>
          <cell r="C65">
            <v>109.2093</v>
          </cell>
          <cell r="D65">
            <v>109</v>
          </cell>
        </row>
        <row r="66">
          <cell r="A66" t="str">
            <v>2110302</v>
          </cell>
          <cell r="B66">
            <v>310500</v>
          </cell>
          <cell r="C66">
            <v>31.05</v>
          </cell>
          <cell r="D66">
            <v>31</v>
          </cell>
        </row>
        <row r="67">
          <cell r="A67" t="str">
            <v>2120101</v>
          </cell>
          <cell r="B67">
            <v>2712080</v>
          </cell>
          <cell r="C67">
            <v>271.208</v>
          </cell>
          <cell r="D67">
            <v>271</v>
          </cell>
        </row>
        <row r="68">
          <cell r="A68" t="str">
            <v>2120103</v>
          </cell>
          <cell r="B68">
            <v>680120</v>
          </cell>
          <cell r="C68">
            <v>68.012</v>
          </cell>
          <cell r="D68">
            <v>68</v>
          </cell>
        </row>
        <row r="69">
          <cell r="A69" t="str">
            <v>2120199</v>
          </cell>
          <cell r="B69">
            <v>70000</v>
          </cell>
          <cell r="C69">
            <v>7</v>
          </cell>
          <cell r="D69">
            <v>7</v>
          </cell>
        </row>
        <row r="70">
          <cell r="A70" t="str">
            <v>2120399</v>
          </cell>
          <cell r="B70">
            <v>400000</v>
          </cell>
          <cell r="C70">
            <v>40</v>
          </cell>
          <cell r="D70">
            <v>40</v>
          </cell>
        </row>
        <row r="71">
          <cell r="A71" t="str">
            <v>2129999</v>
          </cell>
          <cell r="B71">
            <v>1110000</v>
          </cell>
          <cell r="C71">
            <v>111</v>
          </cell>
          <cell r="D71">
            <v>111</v>
          </cell>
        </row>
        <row r="72">
          <cell r="A72" t="str">
            <v>2130103</v>
          </cell>
          <cell r="B72">
            <v>2386473</v>
          </cell>
          <cell r="C72">
            <v>238.6473</v>
          </cell>
          <cell r="D72">
            <v>239</v>
          </cell>
        </row>
        <row r="73">
          <cell r="A73" t="str">
            <v>2130126</v>
          </cell>
          <cell r="B73">
            <v>2054896</v>
          </cell>
          <cell r="C73">
            <v>205.4896</v>
          </cell>
          <cell r="D73">
            <v>205</v>
          </cell>
        </row>
        <row r="74">
          <cell r="A74" t="str">
            <v>2130152</v>
          </cell>
          <cell r="B74">
            <v>400000</v>
          </cell>
          <cell r="C74">
            <v>40</v>
          </cell>
          <cell r="D74">
            <v>40</v>
          </cell>
        </row>
        <row r="75">
          <cell r="A75" t="str">
            <v>2130199</v>
          </cell>
          <cell r="B75">
            <v>70000</v>
          </cell>
          <cell r="C75">
            <v>7</v>
          </cell>
          <cell r="D75">
            <v>7</v>
          </cell>
        </row>
        <row r="76">
          <cell r="A76" t="str">
            <v>2130306</v>
          </cell>
          <cell r="B76">
            <v>300000</v>
          </cell>
          <cell r="C76">
            <v>30</v>
          </cell>
          <cell r="D76">
            <v>30</v>
          </cell>
        </row>
        <row r="77">
          <cell r="A77" t="str">
            <v>2130705</v>
          </cell>
          <cell r="B77">
            <v>2708880</v>
          </cell>
          <cell r="C77">
            <v>270.888</v>
          </cell>
          <cell r="D77">
            <v>271</v>
          </cell>
        </row>
        <row r="78">
          <cell r="A78" t="str">
            <v>2130803</v>
          </cell>
          <cell r="B78">
            <v>90279</v>
          </cell>
          <cell r="C78">
            <v>9.0279</v>
          </cell>
          <cell r="D78">
            <v>9</v>
          </cell>
        </row>
        <row r="79">
          <cell r="A79" t="str">
            <v>2139999</v>
          </cell>
          <cell r="B79">
            <v>350000</v>
          </cell>
          <cell r="C79">
            <v>35</v>
          </cell>
          <cell r="D79">
            <v>35</v>
          </cell>
        </row>
        <row r="80">
          <cell r="A80" t="str">
            <v>2140106</v>
          </cell>
          <cell r="B80">
            <v>100000</v>
          </cell>
          <cell r="C80">
            <v>10</v>
          </cell>
          <cell r="D80">
            <v>10</v>
          </cell>
        </row>
        <row r="81">
          <cell r="A81" t="str">
            <v>2150805</v>
          </cell>
          <cell r="B81">
            <v>377000</v>
          </cell>
          <cell r="C81">
            <v>37.7</v>
          </cell>
          <cell r="D81">
            <v>38</v>
          </cell>
        </row>
        <row r="82">
          <cell r="A82" t="str">
            <v>2210201</v>
          </cell>
          <cell r="B82">
            <v>2458880</v>
          </cell>
          <cell r="C82">
            <v>245.888</v>
          </cell>
          <cell r="D82">
            <v>246</v>
          </cell>
        </row>
        <row r="83">
          <cell r="A83" t="str">
            <v>2210203</v>
          </cell>
          <cell r="B83">
            <v>2288330</v>
          </cell>
          <cell r="C83">
            <v>228.833</v>
          </cell>
          <cell r="D83">
            <v>229</v>
          </cell>
        </row>
        <row r="84">
          <cell r="A84" t="str">
            <v>2240299</v>
          </cell>
          <cell r="B84">
            <v>50000</v>
          </cell>
          <cell r="C84">
            <v>5</v>
          </cell>
          <cell r="D84">
            <v>5</v>
          </cell>
        </row>
        <row r="85">
          <cell r="A85" t="str">
            <v>2240602</v>
          </cell>
          <cell r="B85">
            <v>50000</v>
          </cell>
          <cell r="C85">
            <v>5</v>
          </cell>
          <cell r="D85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opLeftCell="A8" workbookViewId="0">
      <selection activeCell="J22" sqref="J22"/>
    </sheetView>
  </sheetViews>
  <sheetFormatPr defaultColWidth="9" defaultRowHeight="14.25"/>
  <cols>
    <col min="1" max="1" width="6.25" style="132" customWidth="1"/>
    <col min="2" max="2" width="18.625" style="132" customWidth="1"/>
    <col min="3" max="6" width="9.625" style="132" customWidth="1"/>
    <col min="7" max="7" width="6.75" style="132" customWidth="1"/>
    <col min="8" max="8" width="23.625" style="132" customWidth="1"/>
    <col min="9" max="11" width="9.625" style="132" customWidth="1"/>
    <col min="12" max="12" width="9.625" style="133" customWidth="1"/>
    <col min="13" max="16384" width="9" style="132"/>
  </cols>
  <sheetData>
    <row r="1" s="132" customFormat="1" ht="22.5" spans="1:1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56"/>
    </row>
    <row r="2" s="132" customFormat="1" spans="1:12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57"/>
    </row>
    <row r="3" s="132" customFormat="1" spans="1:12">
      <c r="A3" s="136" t="s">
        <v>2</v>
      </c>
      <c r="B3" s="136"/>
      <c r="C3" s="136"/>
      <c r="D3" s="136"/>
      <c r="E3" s="136"/>
      <c r="F3" s="136"/>
      <c r="G3" s="136" t="s">
        <v>3</v>
      </c>
      <c r="H3" s="136"/>
      <c r="I3" s="136"/>
      <c r="J3" s="136"/>
      <c r="K3" s="136"/>
      <c r="L3" s="158"/>
    </row>
    <row r="4" s="132" customFormat="1" ht="67.5" spans="1:12">
      <c r="A4" s="137" t="s">
        <v>4</v>
      </c>
      <c r="B4" s="136" t="s">
        <v>5</v>
      </c>
      <c r="C4" s="138" t="s">
        <v>6</v>
      </c>
      <c r="D4" s="64" t="s">
        <v>7</v>
      </c>
      <c r="E4" s="139" t="s">
        <v>8</v>
      </c>
      <c r="F4" s="21" t="s">
        <v>9</v>
      </c>
      <c r="G4" s="137" t="s">
        <v>4</v>
      </c>
      <c r="H4" s="136" t="s">
        <v>5</v>
      </c>
      <c r="I4" s="138" t="s">
        <v>6</v>
      </c>
      <c r="J4" s="64" t="s">
        <v>7</v>
      </c>
      <c r="K4" s="139" t="s">
        <v>8</v>
      </c>
      <c r="L4" s="102" t="s">
        <v>9</v>
      </c>
    </row>
    <row r="5" s="132" customFormat="1" spans="1:12">
      <c r="A5" s="140" t="s">
        <v>10</v>
      </c>
      <c r="B5" s="140"/>
      <c r="C5" s="141">
        <f>C6+C7</f>
        <v>12801</v>
      </c>
      <c r="D5" s="141">
        <f>D6+D7</f>
        <v>5455</v>
      </c>
      <c r="E5" s="142">
        <f t="shared" ref="E5:E10" si="0">D5/C5</f>
        <v>0.426138582923209</v>
      </c>
      <c r="F5" s="141">
        <f t="shared" ref="F5:F12" si="1">D5-C5/2</f>
        <v>-945.5</v>
      </c>
      <c r="G5" s="140" t="s">
        <v>11</v>
      </c>
      <c r="H5" s="143"/>
      <c r="I5" s="141">
        <f>SUM(I6:I28)</f>
        <v>14884</v>
      </c>
      <c r="J5" s="141">
        <f>SUM(J6:J28)</f>
        <v>9031.312732</v>
      </c>
      <c r="K5" s="159">
        <f>J5/I5</f>
        <v>0.606779947057243</v>
      </c>
      <c r="L5" s="160">
        <f t="shared" ref="L5:L33" si="2">J5-I5/2</f>
        <v>1589.312732</v>
      </c>
    </row>
    <row r="6" s="132" customFormat="1" spans="1:12">
      <c r="A6" s="143">
        <v>101</v>
      </c>
      <c r="B6" s="144" t="s">
        <v>12</v>
      </c>
      <c r="C6" s="145">
        <v>10447</v>
      </c>
      <c r="D6" s="145">
        <v>5229</v>
      </c>
      <c r="E6" s="146">
        <f t="shared" si="0"/>
        <v>0.500526466928305</v>
      </c>
      <c r="F6" s="145">
        <f t="shared" si="1"/>
        <v>5.5</v>
      </c>
      <c r="G6" s="147">
        <v>201</v>
      </c>
      <c r="H6" s="148" t="s">
        <v>13</v>
      </c>
      <c r="I6" s="145">
        <v>1698</v>
      </c>
      <c r="J6" s="161">
        <v>873.403084</v>
      </c>
      <c r="K6" s="162">
        <f>J6/I6</f>
        <v>0.514371663133098</v>
      </c>
      <c r="L6" s="163">
        <f t="shared" si="2"/>
        <v>24.403084</v>
      </c>
    </row>
    <row r="7" s="132" customFormat="1" spans="1:12">
      <c r="A7" s="143">
        <v>103</v>
      </c>
      <c r="B7" s="144" t="s">
        <v>14</v>
      </c>
      <c r="C7" s="145">
        <v>2354</v>
      </c>
      <c r="D7" s="145">
        <v>226</v>
      </c>
      <c r="E7" s="146">
        <f t="shared" si="0"/>
        <v>0.0960067969413764</v>
      </c>
      <c r="F7" s="145">
        <f t="shared" si="1"/>
        <v>-951</v>
      </c>
      <c r="G7" s="147">
        <v>203</v>
      </c>
      <c r="H7" s="148" t="s">
        <v>15</v>
      </c>
      <c r="I7" s="145">
        <v>17</v>
      </c>
      <c r="J7" s="161">
        <v>0.104022</v>
      </c>
      <c r="K7" s="162">
        <f t="shared" ref="K7:K18" si="3">J7/I7</f>
        <v>0.00611894117647059</v>
      </c>
      <c r="L7" s="163">
        <f t="shared" si="2"/>
        <v>-8.395978</v>
      </c>
    </row>
    <row r="8" s="132" customFormat="1" spans="1:12">
      <c r="A8" s="149" t="s">
        <v>16</v>
      </c>
      <c r="B8" s="140"/>
      <c r="C8" s="141">
        <f>C9+C10+C11+C12</f>
        <v>5714</v>
      </c>
      <c r="D8" s="141">
        <f>D9+D10+D11+D12</f>
        <v>5560.472732</v>
      </c>
      <c r="E8" s="142">
        <f t="shared" si="0"/>
        <v>0.973131384669234</v>
      </c>
      <c r="F8" s="141">
        <f t="shared" si="1"/>
        <v>2703.472732</v>
      </c>
      <c r="G8" s="147">
        <v>204</v>
      </c>
      <c r="H8" s="148" t="s">
        <v>17</v>
      </c>
      <c r="I8" s="145">
        <v>633</v>
      </c>
      <c r="J8" s="161">
        <v>332.674602</v>
      </c>
      <c r="K8" s="162">
        <f t="shared" si="3"/>
        <v>0.525552293838863</v>
      </c>
      <c r="L8" s="163">
        <f t="shared" si="2"/>
        <v>16.174602</v>
      </c>
    </row>
    <row r="9" s="132" customFormat="1" spans="1:12">
      <c r="A9" s="143">
        <v>11001</v>
      </c>
      <c r="B9" s="144" t="s">
        <v>18</v>
      </c>
      <c r="C9" s="150">
        <v>275</v>
      </c>
      <c r="D9" s="150">
        <v>134</v>
      </c>
      <c r="E9" s="146">
        <f t="shared" si="0"/>
        <v>0.487272727272727</v>
      </c>
      <c r="F9" s="145">
        <f t="shared" si="1"/>
        <v>-3.5</v>
      </c>
      <c r="G9" s="147">
        <v>205</v>
      </c>
      <c r="H9" s="148" t="s">
        <v>19</v>
      </c>
      <c r="I9" s="145">
        <v>5111</v>
      </c>
      <c r="J9" s="161">
        <v>2563.268879</v>
      </c>
      <c r="K9" s="162">
        <f t="shared" si="3"/>
        <v>0.501520031109372</v>
      </c>
      <c r="L9" s="163">
        <f t="shared" si="2"/>
        <v>7.7688790000002</v>
      </c>
    </row>
    <row r="10" s="132" customFormat="1" spans="1:12">
      <c r="A10" s="143">
        <v>11002</v>
      </c>
      <c r="B10" s="144" t="s">
        <v>20</v>
      </c>
      <c r="C10" s="150">
        <v>121</v>
      </c>
      <c r="D10" s="150">
        <v>60.5</v>
      </c>
      <c r="E10" s="146">
        <f t="shared" si="0"/>
        <v>0.5</v>
      </c>
      <c r="F10" s="145">
        <f t="shared" si="1"/>
        <v>0</v>
      </c>
      <c r="G10" s="147">
        <v>206</v>
      </c>
      <c r="H10" s="148" t="s">
        <v>21</v>
      </c>
      <c r="I10" s="152">
        <v>0</v>
      </c>
      <c r="J10" s="161">
        <v>0</v>
      </c>
      <c r="K10" s="162" t="e">
        <f t="shared" si="3"/>
        <v>#DIV/0!</v>
      </c>
      <c r="L10" s="163">
        <f t="shared" si="2"/>
        <v>0</v>
      </c>
    </row>
    <row r="11" s="132" customFormat="1" spans="1:12">
      <c r="A11" s="151">
        <v>11003</v>
      </c>
      <c r="B11" s="151" t="s">
        <v>22</v>
      </c>
      <c r="C11" s="152">
        <v>0</v>
      </c>
      <c r="D11" s="152"/>
      <c r="E11" s="146"/>
      <c r="F11" s="145">
        <f t="shared" si="1"/>
        <v>0</v>
      </c>
      <c r="G11" s="147">
        <v>207</v>
      </c>
      <c r="H11" s="148" t="s">
        <v>23</v>
      </c>
      <c r="I11" s="145">
        <v>5</v>
      </c>
      <c r="J11" s="161">
        <v>10.6161</v>
      </c>
      <c r="K11" s="162">
        <f t="shared" si="3"/>
        <v>2.12322</v>
      </c>
      <c r="L11" s="163">
        <f t="shared" si="2"/>
        <v>8.1161</v>
      </c>
    </row>
    <row r="12" s="132" customFormat="1" spans="1:12">
      <c r="A12" s="151">
        <v>11004</v>
      </c>
      <c r="B12" s="151" t="s">
        <v>24</v>
      </c>
      <c r="C12" s="150">
        <v>5318</v>
      </c>
      <c r="D12" s="150">
        <v>5365.972732</v>
      </c>
      <c r="E12" s="146">
        <f>D12/C12</f>
        <v>1.00902082211358</v>
      </c>
      <c r="F12" s="145">
        <f t="shared" si="1"/>
        <v>2706.972732</v>
      </c>
      <c r="G12" s="147">
        <v>208</v>
      </c>
      <c r="H12" s="148" t="s">
        <v>25</v>
      </c>
      <c r="I12" s="145">
        <v>2990</v>
      </c>
      <c r="J12" s="161">
        <v>1236.269638</v>
      </c>
      <c r="K12" s="162">
        <f t="shared" si="3"/>
        <v>0.413468106354515</v>
      </c>
      <c r="L12" s="163">
        <f t="shared" si="2"/>
        <v>-258.730362</v>
      </c>
    </row>
    <row r="13" s="132" customFormat="1" spans="1:12">
      <c r="A13" s="153" t="s">
        <v>26</v>
      </c>
      <c r="B13" s="153"/>
      <c r="C13" s="152">
        <v>0</v>
      </c>
      <c r="D13" s="152"/>
      <c r="E13" s="142"/>
      <c r="F13" s="141"/>
      <c r="G13" s="147">
        <v>210</v>
      </c>
      <c r="H13" s="148" t="s">
        <v>27</v>
      </c>
      <c r="I13" s="145">
        <v>2078</v>
      </c>
      <c r="J13" s="161">
        <v>421.997799</v>
      </c>
      <c r="K13" s="162">
        <f t="shared" si="3"/>
        <v>0.203078825312801</v>
      </c>
      <c r="L13" s="163">
        <f t="shared" si="2"/>
        <v>-617.002201</v>
      </c>
    </row>
    <row r="14" s="132" customFormat="1" spans="1:12">
      <c r="A14" s="149" t="s">
        <v>28</v>
      </c>
      <c r="B14" s="140"/>
      <c r="C14" s="152">
        <v>0</v>
      </c>
      <c r="D14" s="152"/>
      <c r="E14" s="142"/>
      <c r="F14" s="141"/>
      <c r="G14" s="147">
        <v>211</v>
      </c>
      <c r="H14" s="148" t="s">
        <v>29</v>
      </c>
      <c r="I14" s="152"/>
      <c r="J14" s="161"/>
      <c r="K14" s="162"/>
      <c r="L14" s="163">
        <f t="shared" si="2"/>
        <v>0</v>
      </c>
    </row>
    <row r="15" s="132" customFormat="1" spans="1:12">
      <c r="A15" s="149" t="s">
        <v>30</v>
      </c>
      <c r="B15" s="140"/>
      <c r="C15" s="152">
        <v>0</v>
      </c>
      <c r="D15" s="152"/>
      <c r="E15" s="142"/>
      <c r="F15" s="141"/>
      <c r="G15" s="147">
        <v>212</v>
      </c>
      <c r="H15" s="148" t="s">
        <v>31</v>
      </c>
      <c r="I15" s="145">
        <v>186</v>
      </c>
      <c r="J15" s="161">
        <v>596.897761</v>
      </c>
      <c r="K15" s="162">
        <f t="shared" si="3"/>
        <v>3.20912774731183</v>
      </c>
      <c r="L15" s="163">
        <f t="shared" si="2"/>
        <v>503.897761</v>
      </c>
    </row>
    <row r="16" s="132" customFormat="1" spans="1:12">
      <c r="A16" s="149" t="s">
        <v>32</v>
      </c>
      <c r="B16" s="144"/>
      <c r="C16" s="152">
        <v>0</v>
      </c>
      <c r="D16" s="152"/>
      <c r="E16" s="142"/>
      <c r="F16" s="141"/>
      <c r="G16" s="147">
        <v>213</v>
      </c>
      <c r="H16" s="148" t="s">
        <v>33</v>
      </c>
      <c r="I16" s="145">
        <v>958</v>
      </c>
      <c r="J16" s="161">
        <v>2424.264245</v>
      </c>
      <c r="K16" s="162">
        <f t="shared" si="3"/>
        <v>2.53054722860125</v>
      </c>
      <c r="L16" s="163">
        <f t="shared" si="2"/>
        <v>1945.264245</v>
      </c>
    </row>
    <row r="17" s="132" customFormat="1" spans="1:12">
      <c r="A17" s="144"/>
      <c r="B17" s="144"/>
      <c r="C17" s="150"/>
      <c r="D17" s="150"/>
      <c r="E17" s="142"/>
      <c r="F17" s="141"/>
      <c r="G17" s="147">
        <v>214</v>
      </c>
      <c r="H17" s="148" t="s">
        <v>34</v>
      </c>
      <c r="I17" s="145">
        <v>10</v>
      </c>
      <c r="J17" s="161"/>
      <c r="K17" s="162"/>
      <c r="L17" s="163">
        <f t="shared" si="2"/>
        <v>-5</v>
      </c>
    </row>
    <row r="18" s="132" customFormat="1" spans="1:12">
      <c r="A18" s="144"/>
      <c r="B18" s="144"/>
      <c r="C18" s="150"/>
      <c r="D18" s="150"/>
      <c r="E18" s="142"/>
      <c r="F18" s="141"/>
      <c r="G18" s="147">
        <v>215</v>
      </c>
      <c r="H18" s="148" t="s">
        <v>35</v>
      </c>
      <c r="I18" s="152">
        <v>0</v>
      </c>
      <c r="J18" s="161"/>
      <c r="K18" s="162"/>
      <c r="L18" s="163">
        <f t="shared" si="2"/>
        <v>0</v>
      </c>
    </row>
    <row r="19" s="132" customFormat="1" spans="1:12">
      <c r="A19" s="144"/>
      <c r="B19" s="144"/>
      <c r="C19" s="145"/>
      <c r="D19" s="145"/>
      <c r="E19" s="142"/>
      <c r="F19" s="141"/>
      <c r="G19" s="147">
        <v>216</v>
      </c>
      <c r="H19" s="148" t="s">
        <v>36</v>
      </c>
      <c r="I19" s="152">
        <v>0</v>
      </c>
      <c r="J19" s="161"/>
      <c r="K19" s="162"/>
      <c r="L19" s="163">
        <f t="shared" si="2"/>
        <v>0</v>
      </c>
    </row>
    <row r="20" s="132" customFormat="1" spans="1:12">
      <c r="A20" s="144"/>
      <c r="B20" s="144"/>
      <c r="C20" s="145"/>
      <c r="D20" s="145"/>
      <c r="E20" s="142"/>
      <c r="F20" s="141"/>
      <c r="G20" s="147">
        <v>217</v>
      </c>
      <c r="H20" s="148" t="s">
        <v>37</v>
      </c>
      <c r="I20" s="152">
        <v>0</v>
      </c>
      <c r="J20" s="161"/>
      <c r="K20" s="162"/>
      <c r="L20" s="163">
        <f t="shared" si="2"/>
        <v>0</v>
      </c>
    </row>
    <row r="21" s="132" customFormat="1" spans="1:12">
      <c r="A21" s="144"/>
      <c r="B21" s="144"/>
      <c r="C21" s="145"/>
      <c r="D21" s="145"/>
      <c r="E21" s="142"/>
      <c r="F21" s="141"/>
      <c r="G21" s="147">
        <v>220</v>
      </c>
      <c r="H21" s="148" t="s">
        <v>38</v>
      </c>
      <c r="I21" s="152">
        <v>0</v>
      </c>
      <c r="J21" s="161"/>
      <c r="K21" s="162"/>
      <c r="L21" s="163">
        <f t="shared" si="2"/>
        <v>0</v>
      </c>
    </row>
    <row r="22" s="132" customFormat="1" spans="1:12">
      <c r="A22" s="144"/>
      <c r="B22" s="144"/>
      <c r="C22" s="145"/>
      <c r="D22" s="145"/>
      <c r="E22" s="142"/>
      <c r="F22" s="141"/>
      <c r="G22" s="147">
        <v>221</v>
      </c>
      <c r="H22" s="148" t="s">
        <v>39</v>
      </c>
      <c r="I22" s="145">
        <v>1186</v>
      </c>
      <c r="J22" s="161">
        <v>571.816602</v>
      </c>
      <c r="K22" s="162">
        <f>J22/I22</f>
        <v>0.482138787521079</v>
      </c>
      <c r="L22" s="163">
        <f t="shared" si="2"/>
        <v>-21.183398</v>
      </c>
    </row>
    <row r="23" s="132" customFormat="1" spans="1:12">
      <c r="A23" s="144"/>
      <c r="B23" s="144"/>
      <c r="C23" s="145"/>
      <c r="D23" s="145"/>
      <c r="E23" s="142"/>
      <c r="F23" s="141"/>
      <c r="G23" s="147">
        <v>222</v>
      </c>
      <c r="H23" s="148" t="s">
        <v>40</v>
      </c>
      <c r="I23" s="152">
        <v>0</v>
      </c>
      <c r="J23" s="161"/>
      <c r="K23" s="162"/>
      <c r="L23" s="163">
        <f t="shared" si="2"/>
        <v>0</v>
      </c>
    </row>
    <row r="24" s="132" customFormat="1" spans="1:12">
      <c r="A24" s="144"/>
      <c r="B24" s="144"/>
      <c r="C24" s="145"/>
      <c r="D24" s="145"/>
      <c r="E24" s="142"/>
      <c r="F24" s="141"/>
      <c r="G24" s="147">
        <v>224</v>
      </c>
      <c r="H24" s="148" t="s">
        <v>41</v>
      </c>
      <c r="I24" s="152">
        <v>12</v>
      </c>
      <c r="J24" s="161"/>
      <c r="K24" s="162"/>
      <c r="L24" s="163">
        <f t="shared" si="2"/>
        <v>-6</v>
      </c>
    </row>
    <row r="25" s="132" customFormat="1" spans="1:12">
      <c r="A25" s="144"/>
      <c r="B25" s="144"/>
      <c r="C25" s="145"/>
      <c r="D25" s="145"/>
      <c r="E25" s="142"/>
      <c r="F25" s="141"/>
      <c r="G25" s="147">
        <v>227</v>
      </c>
      <c r="H25" s="148" t="s">
        <v>42</v>
      </c>
      <c r="I25" s="152">
        <v>0</v>
      </c>
      <c r="J25" s="161"/>
      <c r="K25" s="162"/>
      <c r="L25" s="163">
        <f t="shared" si="2"/>
        <v>0</v>
      </c>
    </row>
    <row r="26" s="132" customFormat="1" spans="1:12">
      <c r="A26" s="144"/>
      <c r="B26" s="144"/>
      <c r="C26" s="145"/>
      <c r="D26" s="145"/>
      <c r="E26" s="142"/>
      <c r="F26" s="141"/>
      <c r="G26" s="147">
        <v>229</v>
      </c>
      <c r="H26" s="148" t="s">
        <v>43</v>
      </c>
      <c r="I26" s="152">
        <v>0</v>
      </c>
      <c r="J26" s="161"/>
      <c r="K26" s="162"/>
      <c r="L26" s="163">
        <f t="shared" si="2"/>
        <v>0</v>
      </c>
    </row>
    <row r="27" s="132" customFormat="1" spans="1:12">
      <c r="A27" s="144"/>
      <c r="B27" s="144"/>
      <c r="C27" s="145"/>
      <c r="D27" s="145"/>
      <c r="E27" s="142"/>
      <c r="F27" s="141"/>
      <c r="G27" s="147">
        <v>232</v>
      </c>
      <c r="H27" s="148" t="s">
        <v>44</v>
      </c>
      <c r="I27" s="152">
        <v>0</v>
      </c>
      <c r="J27" s="161"/>
      <c r="K27" s="162"/>
      <c r="L27" s="163">
        <f t="shared" si="2"/>
        <v>0</v>
      </c>
    </row>
    <row r="28" s="132" customFormat="1" spans="1:12">
      <c r="A28" s="144"/>
      <c r="B28" s="144"/>
      <c r="C28" s="145"/>
      <c r="D28" s="145"/>
      <c r="E28" s="142"/>
      <c r="F28" s="141"/>
      <c r="G28" s="147">
        <v>233</v>
      </c>
      <c r="H28" s="148" t="s">
        <v>45</v>
      </c>
      <c r="I28" s="152">
        <v>0</v>
      </c>
      <c r="J28" s="161"/>
      <c r="K28" s="162"/>
      <c r="L28" s="163">
        <f t="shared" si="2"/>
        <v>0</v>
      </c>
    </row>
    <row r="29" s="132" customFormat="1" spans="1:12">
      <c r="A29" s="144"/>
      <c r="B29" s="144"/>
      <c r="C29" s="145"/>
      <c r="D29" s="145"/>
      <c r="E29" s="142"/>
      <c r="F29" s="141"/>
      <c r="G29" s="149" t="s">
        <v>46</v>
      </c>
      <c r="H29" s="144"/>
      <c r="I29" s="141">
        <v>3631</v>
      </c>
      <c r="J29" s="160">
        <v>1984.16</v>
      </c>
      <c r="K29" s="159">
        <f>J29/I29</f>
        <v>0.546450013770311</v>
      </c>
      <c r="L29" s="160">
        <f t="shared" si="2"/>
        <v>168.66</v>
      </c>
    </row>
    <row r="30" s="132" customFormat="1" spans="1:12">
      <c r="A30" s="154"/>
      <c r="B30" s="154"/>
      <c r="C30" s="155"/>
      <c r="D30" s="155"/>
      <c r="E30" s="142"/>
      <c r="F30" s="141"/>
      <c r="G30" s="149" t="s">
        <v>47</v>
      </c>
      <c r="H30" s="144"/>
      <c r="I30" s="152">
        <v>0</v>
      </c>
      <c r="J30" s="161"/>
      <c r="K30" s="162"/>
      <c r="L30" s="163">
        <f t="shared" si="2"/>
        <v>0</v>
      </c>
    </row>
    <row r="31" s="132" customFormat="1" spans="1:12">
      <c r="A31" s="154"/>
      <c r="B31" s="154"/>
      <c r="C31" s="155"/>
      <c r="D31" s="155"/>
      <c r="E31" s="142"/>
      <c r="F31" s="141"/>
      <c r="G31" s="149" t="s">
        <v>48</v>
      </c>
      <c r="H31" s="144"/>
      <c r="I31" s="152">
        <v>0</v>
      </c>
      <c r="J31" s="161"/>
      <c r="K31" s="162"/>
      <c r="L31" s="163">
        <f t="shared" si="2"/>
        <v>0</v>
      </c>
    </row>
    <row r="32" s="132" customFormat="1" spans="1:12">
      <c r="A32" s="154"/>
      <c r="B32" s="154"/>
      <c r="C32" s="155"/>
      <c r="D32" s="155"/>
      <c r="E32" s="142"/>
      <c r="F32" s="141"/>
      <c r="G32" s="149" t="s">
        <v>49</v>
      </c>
      <c r="H32" s="144"/>
      <c r="I32" s="152">
        <v>0</v>
      </c>
      <c r="J32" s="161"/>
      <c r="K32" s="162"/>
      <c r="L32" s="163">
        <f t="shared" si="2"/>
        <v>0</v>
      </c>
    </row>
    <row r="33" s="132" customFormat="1" spans="1:12">
      <c r="A33" s="136" t="s">
        <v>50</v>
      </c>
      <c r="B33" s="136"/>
      <c r="C33" s="141">
        <f>C5+C8+C13+C14+C15+C16</f>
        <v>18515</v>
      </c>
      <c r="D33" s="141">
        <f>D5+D8+D13+D14+D15+D16</f>
        <v>11015.472732</v>
      </c>
      <c r="E33" s="142">
        <f>D33/C33</f>
        <v>0.594948567755874</v>
      </c>
      <c r="F33" s="141">
        <f>D33-C33/2</f>
        <v>1757.972732</v>
      </c>
      <c r="G33" s="136" t="s">
        <v>51</v>
      </c>
      <c r="H33" s="136"/>
      <c r="I33" s="141">
        <f>I5+I29+I30+I31+I32</f>
        <v>18515</v>
      </c>
      <c r="J33" s="141">
        <f>J5+J29+J30+J31+J32</f>
        <v>11015.472732</v>
      </c>
      <c r="K33" s="159">
        <f>J33/I33</f>
        <v>0.594948567755874</v>
      </c>
      <c r="L33" s="160">
        <f t="shared" si="2"/>
        <v>1757.972732</v>
      </c>
    </row>
  </sheetData>
  <mergeCells count="6">
    <mergeCell ref="A1:L1"/>
    <mergeCell ref="A2:L2"/>
    <mergeCell ref="A3:F3"/>
    <mergeCell ref="G3:L3"/>
    <mergeCell ref="A33:B33"/>
    <mergeCell ref="G33:H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workbookViewId="0">
      <pane ySplit="4" topLeftCell="A53" activePane="bottomLeft" state="frozen"/>
      <selection/>
      <selection pane="bottomLeft" activeCell="G4" sqref="G4"/>
    </sheetView>
  </sheetViews>
  <sheetFormatPr defaultColWidth="9" defaultRowHeight="13.5" outlineLevelCol="5"/>
  <cols>
    <col min="1" max="1" width="14.75" style="55" customWidth="1"/>
    <col min="2" max="2" width="33.5" style="55" customWidth="1"/>
    <col min="3" max="3" width="14.125" style="56" customWidth="1"/>
    <col min="4" max="4" width="12.25" style="55" customWidth="1"/>
    <col min="5" max="5" width="9.625" style="55" customWidth="1"/>
    <col min="6" max="6" width="12.625" style="57" customWidth="1"/>
    <col min="7" max="16384" width="9" style="55"/>
  </cols>
  <sheetData>
    <row r="1" ht="15.75" customHeight="1" spans="1:3">
      <c r="A1" s="7"/>
      <c r="B1" s="8"/>
      <c r="C1" s="97"/>
    </row>
    <row r="2" ht="56.25" customHeight="1" spans="1:6">
      <c r="A2" s="10" t="s">
        <v>52</v>
      </c>
      <c r="B2" s="10"/>
      <c r="C2" s="11"/>
      <c r="D2" s="10"/>
      <c r="E2" s="10"/>
      <c r="F2" s="98"/>
    </row>
    <row r="3" ht="24.75" customHeight="1" spans="1:6">
      <c r="A3" s="14" t="s">
        <v>1</v>
      </c>
      <c r="B3" s="15"/>
      <c r="C3" s="16"/>
      <c r="D3" s="15"/>
      <c r="E3" s="15"/>
      <c r="F3" s="99"/>
    </row>
    <row r="4" ht="43" customHeight="1" spans="1:6">
      <c r="A4" s="100" t="s">
        <v>4</v>
      </c>
      <c r="B4" s="100" t="s">
        <v>5</v>
      </c>
      <c r="C4" s="101" t="s">
        <v>6</v>
      </c>
      <c r="D4" s="64" t="s">
        <v>7</v>
      </c>
      <c r="E4" s="20" t="s">
        <v>8</v>
      </c>
      <c r="F4" s="102" t="s">
        <v>9</v>
      </c>
    </row>
    <row r="5" ht="18.75" customHeight="1" spans="1:6">
      <c r="A5" s="103" t="s">
        <v>10</v>
      </c>
      <c r="B5" s="103"/>
      <c r="C5" s="104">
        <f>C6+C21</f>
        <v>12801</v>
      </c>
      <c r="D5" s="105">
        <f>D6+D21</f>
        <v>5455</v>
      </c>
      <c r="E5" s="68">
        <f>D5/C5</f>
        <v>0.426138582923209</v>
      </c>
      <c r="F5" s="69">
        <f>D5-C5/2</f>
        <v>-945.5</v>
      </c>
    </row>
    <row r="6" ht="18.75" customHeight="1" spans="1:6">
      <c r="A6" s="106">
        <v>101</v>
      </c>
      <c r="B6" s="107" t="s">
        <v>12</v>
      </c>
      <c r="C6" s="108">
        <f>SUM(C7:C20)</f>
        <v>10447</v>
      </c>
      <c r="D6" s="109">
        <f>SUM(D7:D20)</f>
        <v>5229</v>
      </c>
      <c r="E6" s="68">
        <f t="shared" ref="E6:E37" si="0">D6/C6</f>
        <v>0.500526466928305</v>
      </c>
      <c r="F6" s="69">
        <f t="shared" ref="F6:F37" si="1">D6-C6/2</f>
        <v>5.5</v>
      </c>
    </row>
    <row r="7" ht="18.75" customHeight="1" spans="1:6">
      <c r="A7" s="110">
        <v>10101</v>
      </c>
      <c r="B7" s="111" t="s">
        <v>53</v>
      </c>
      <c r="C7" s="112">
        <v>4980</v>
      </c>
      <c r="D7" s="113">
        <v>3025</v>
      </c>
      <c r="E7" s="72">
        <f t="shared" si="0"/>
        <v>0.607429718875502</v>
      </c>
      <c r="F7" s="77">
        <f t="shared" si="1"/>
        <v>535</v>
      </c>
    </row>
    <row r="8" ht="18.75" customHeight="1" spans="1:6">
      <c r="A8" s="110">
        <v>10104</v>
      </c>
      <c r="B8" s="111" t="s">
        <v>54</v>
      </c>
      <c r="C8" s="112">
        <v>1754</v>
      </c>
      <c r="D8" s="113">
        <v>727</v>
      </c>
      <c r="E8" s="72">
        <f t="shared" si="0"/>
        <v>0.414481185860889</v>
      </c>
      <c r="F8" s="77">
        <f t="shared" si="1"/>
        <v>-150</v>
      </c>
    </row>
    <row r="9" ht="18.75" customHeight="1" spans="1:6">
      <c r="A9" s="110">
        <v>10106</v>
      </c>
      <c r="B9" s="111" t="s">
        <v>55</v>
      </c>
      <c r="C9" s="112">
        <v>250</v>
      </c>
      <c r="D9" s="113">
        <v>216</v>
      </c>
      <c r="E9" s="72">
        <f t="shared" si="0"/>
        <v>0.864</v>
      </c>
      <c r="F9" s="77">
        <f t="shared" si="1"/>
        <v>91</v>
      </c>
    </row>
    <row r="10" ht="18.75" customHeight="1" spans="1:6">
      <c r="A10" s="110">
        <v>10107</v>
      </c>
      <c r="B10" s="111" t="s">
        <v>56</v>
      </c>
      <c r="C10" s="112"/>
      <c r="D10" s="113"/>
      <c r="E10" s="72"/>
      <c r="F10" s="77">
        <f t="shared" si="1"/>
        <v>0</v>
      </c>
    </row>
    <row r="11" ht="18.75" customHeight="1" spans="1:6">
      <c r="A11" s="110">
        <v>10109</v>
      </c>
      <c r="B11" s="111" t="s">
        <v>57</v>
      </c>
      <c r="C11" s="112">
        <v>800</v>
      </c>
      <c r="D11" s="113">
        <v>444</v>
      </c>
      <c r="E11" s="72">
        <f t="shared" si="0"/>
        <v>0.555</v>
      </c>
      <c r="F11" s="77">
        <f t="shared" si="1"/>
        <v>44</v>
      </c>
    </row>
    <row r="12" ht="18.75" customHeight="1" spans="1:6">
      <c r="A12" s="110">
        <v>10110</v>
      </c>
      <c r="B12" s="111" t="s">
        <v>58</v>
      </c>
      <c r="C12" s="112">
        <v>1800</v>
      </c>
      <c r="D12" s="113">
        <v>441</v>
      </c>
      <c r="E12" s="72">
        <f t="shared" si="0"/>
        <v>0.245</v>
      </c>
      <c r="F12" s="77">
        <f t="shared" si="1"/>
        <v>-459</v>
      </c>
    </row>
    <row r="13" ht="18.75" customHeight="1" spans="1:6">
      <c r="A13" s="110">
        <v>10111</v>
      </c>
      <c r="B13" s="111" t="s">
        <v>59</v>
      </c>
      <c r="C13" s="112">
        <v>300</v>
      </c>
      <c r="D13" s="113">
        <v>177</v>
      </c>
      <c r="E13" s="72">
        <f t="shared" si="0"/>
        <v>0.59</v>
      </c>
      <c r="F13" s="77">
        <f t="shared" si="1"/>
        <v>27</v>
      </c>
    </row>
    <row r="14" ht="18.75" customHeight="1" spans="1:6">
      <c r="A14" s="110">
        <v>10112</v>
      </c>
      <c r="B14" s="111" t="s">
        <v>60</v>
      </c>
      <c r="C14" s="112">
        <v>300</v>
      </c>
      <c r="D14" s="113">
        <v>18</v>
      </c>
      <c r="E14" s="72">
        <f t="shared" si="0"/>
        <v>0.06</v>
      </c>
      <c r="F14" s="77">
        <f t="shared" si="1"/>
        <v>-132</v>
      </c>
    </row>
    <row r="15" ht="18.75" customHeight="1" spans="1:6">
      <c r="A15" s="110">
        <v>10113</v>
      </c>
      <c r="B15" s="111" t="s">
        <v>61</v>
      </c>
      <c r="C15" s="112">
        <v>250</v>
      </c>
      <c r="D15" s="113">
        <v>19</v>
      </c>
      <c r="E15" s="72">
        <f t="shared" si="0"/>
        <v>0.076</v>
      </c>
      <c r="F15" s="77">
        <f t="shared" si="1"/>
        <v>-106</v>
      </c>
    </row>
    <row r="16" ht="18.75" customHeight="1" spans="1:6">
      <c r="A16" s="110">
        <v>10114</v>
      </c>
      <c r="B16" s="111" t="s">
        <v>62</v>
      </c>
      <c r="C16" s="112"/>
      <c r="D16" s="113"/>
      <c r="E16" s="72"/>
      <c r="F16" s="77">
        <f t="shared" si="1"/>
        <v>0</v>
      </c>
    </row>
    <row r="17" ht="18.75" customHeight="1" spans="1:6">
      <c r="A17" s="110">
        <v>10118</v>
      </c>
      <c r="B17" s="111" t="s">
        <v>63</v>
      </c>
      <c r="C17" s="112"/>
      <c r="D17" s="113">
        <v>152</v>
      </c>
      <c r="E17" s="72"/>
      <c r="F17" s="77">
        <f t="shared" si="1"/>
        <v>152</v>
      </c>
    </row>
    <row r="18" ht="18.75" customHeight="1" spans="1:6">
      <c r="A18" s="110">
        <v>10119</v>
      </c>
      <c r="B18" s="111" t="s">
        <v>64</v>
      </c>
      <c r="C18" s="112"/>
      <c r="D18" s="113"/>
      <c r="E18" s="72"/>
      <c r="F18" s="77">
        <f t="shared" si="1"/>
        <v>0</v>
      </c>
    </row>
    <row r="19" ht="18.75" customHeight="1" spans="1:6">
      <c r="A19" s="110">
        <v>10121</v>
      </c>
      <c r="B19" s="111" t="s">
        <v>65</v>
      </c>
      <c r="C19" s="112">
        <v>13</v>
      </c>
      <c r="D19" s="113">
        <v>10</v>
      </c>
      <c r="E19" s="72">
        <f t="shared" si="0"/>
        <v>0.769230769230769</v>
      </c>
      <c r="F19" s="77">
        <f t="shared" si="1"/>
        <v>3.5</v>
      </c>
    </row>
    <row r="20" ht="18.75" customHeight="1" spans="1:6">
      <c r="A20" s="110">
        <v>10199</v>
      </c>
      <c r="B20" s="111" t="s">
        <v>66</v>
      </c>
      <c r="C20" s="114"/>
      <c r="D20" s="115"/>
      <c r="E20" s="72"/>
      <c r="F20" s="77">
        <f t="shared" si="1"/>
        <v>0</v>
      </c>
    </row>
    <row r="21" ht="18.75" customHeight="1" spans="1:6">
      <c r="A21" s="106">
        <v>103</v>
      </c>
      <c r="B21" s="107" t="s">
        <v>14</v>
      </c>
      <c r="C21" s="108">
        <f>SUM(C22:C30)-C23</f>
        <v>2354</v>
      </c>
      <c r="D21" s="109">
        <f>SUM(D22:D30)-D23</f>
        <v>226</v>
      </c>
      <c r="E21" s="68">
        <f t="shared" si="0"/>
        <v>0.0960067969413764</v>
      </c>
      <c r="F21" s="69">
        <f t="shared" si="1"/>
        <v>-951</v>
      </c>
    </row>
    <row r="22" ht="18.75" customHeight="1" spans="1:6">
      <c r="A22" s="110">
        <v>10302</v>
      </c>
      <c r="B22" s="111" t="s">
        <v>67</v>
      </c>
      <c r="C22" s="112">
        <v>354</v>
      </c>
      <c r="D22" s="113">
        <v>183</v>
      </c>
      <c r="E22" s="72">
        <f t="shared" si="0"/>
        <v>0.516949152542373</v>
      </c>
      <c r="F22" s="77">
        <f t="shared" si="1"/>
        <v>6</v>
      </c>
    </row>
    <row r="23" s="53" customFormat="1" ht="18.75" customHeight="1" spans="1:6">
      <c r="A23" s="110">
        <v>1030203</v>
      </c>
      <c r="B23" s="116" t="s">
        <v>68</v>
      </c>
      <c r="C23" s="112">
        <v>354</v>
      </c>
      <c r="D23" s="113">
        <v>183</v>
      </c>
      <c r="E23" s="72">
        <f t="shared" si="0"/>
        <v>0.516949152542373</v>
      </c>
      <c r="F23" s="77">
        <f t="shared" si="1"/>
        <v>6</v>
      </c>
    </row>
    <row r="24" ht="18.75" customHeight="1" spans="1:6">
      <c r="A24" s="110">
        <v>10304</v>
      </c>
      <c r="B24" s="111" t="s">
        <v>69</v>
      </c>
      <c r="C24" s="117">
        <v>200</v>
      </c>
      <c r="D24" s="118">
        <v>32</v>
      </c>
      <c r="E24" s="72">
        <f t="shared" si="0"/>
        <v>0.16</v>
      </c>
      <c r="F24" s="77">
        <f t="shared" si="1"/>
        <v>-68</v>
      </c>
    </row>
    <row r="25" ht="18.75" customHeight="1" spans="1:6">
      <c r="A25" s="110">
        <v>10305</v>
      </c>
      <c r="B25" s="111" t="s">
        <v>70</v>
      </c>
      <c r="C25" s="117"/>
      <c r="D25" s="118"/>
      <c r="E25" s="72"/>
      <c r="F25" s="77">
        <f t="shared" si="1"/>
        <v>0</v>
      </c>
    </row>
    <row r="26" ht="18.75" customHeight="1" spans="1:6">
      <c r="A26" s="110">
        <v>10306</v>
      </c>
      <c r="B26" s="111" t="s">
        <v>71</v>
      </c>
      <c r="C26" s="112"/>
      <c r="D26" s="113"/>
      <c r="E26" s="72"/>
      <c r="F26" s="77">
        <f t="shared" si="1"/>
        <v>0</v>
      </c>
    </row>
    <row r="27" ht="18.75" customHeight="1" spans="1:6">
      <c r="A27" s="110">
        <v>10307</v>
      </c>
      <c r="B27" s="111" t="s">
        <v>72</v>
      </c>
      <c r="C27" s="117">
        <v>1800</v>
      </c>
      <c r="D27" s="118">
        <v>11</v>
      </c>
      <c r="E27" s="72">
        <f t="shared" si="0"/>
        <v>0.00611111111111111</v>
      </c>
      <c r="F27" s="77">
        <f t="shared" si="1"/>
        <v>-889</v>
      </c>
    </row>
    <row r="28" ht="18.75" customHeight="1" spans="1:6">
      <c r="A28" s="110">
        <v>10308</v>
      </c>
      <c r="B28" s="111" t="s">
        <v>73</v>
      </c>
      <c r="C28" s="117"/>
      <c r="D28" s="118"/>
      <c r="E28" s="72"/>
      <c r="F28" s="77">
        <f t="shared" si="1"/>
        <v>0</v>
      </c>
    </row>
    <row r="29" ht="18.75" customHeight="1" spans="1:6">
      <c r="A29" s="110">
        <v>10309</v>
      </c>
      <c r="B29" s="111" t="s">
        <v>74</v>
      </c>
      <c r="C29" s="117"/>
      <c r="D29" s="118"/>
      <c r="E29" s="72"/>
      <c r="F29" s="77">
        <f t="shared" si="1"/>
        <v>0</v>
      </c>
    </row>
    <row r="30" ht="18.75" customHeight="1" spans="1:6">
      <c r="A30" s="110">
        <v>10399</v>
      </c>
      <c r="B30" s="111" t="s">
        <v>75</v>
      </c>
      <c r="C30" s="117"/>
      <c r="D30" s="118"/>
      <c r="E30" s="72"/>
      <c r="F30" s="77">
        <f t="shared" si="1"/>
        <v>0</v>
      </c>
    </row>
    <row r="31" ht="18.75" customHeight="1" spans="1:6">
      <c r="A31" s="110"/>
      <c r="B31" s="111"/>
      <c r="C31" s="117"/>
      <c r="D31" s="118"/>
      <c r="E31" s="72"/>
      <c r="F31" s="77">
        <f t="shared" si="1"/>
        <v>0</v>
      </c>
    </row>
    <row r="32" ht="18.75" customHeight="1" spans="1:6">
      <c r="A32" s="106" t="s">
        <v>16</v>
      </c>
      <c r="B32" s="107"/>
      <c r="C32" s="104">
        <f>C33+C39+C60+C61</f>
        <v>5714</v>
      </c>
      <c r="D32" s="105">
        <f>D33+D39+D60+D61</f>
        <v>5560.472732</v>
      </c>
      <c r="E32" s="68">
        <f t="shared" si="0"/>
        <v>0.973131384669234</v>
      </c>
      <c r="F32" s="69">
        <f t="shared" si="1"/>
        <v>2703.472732</v>
      </c>
    </row>
    <row r="33" ht="18.75" customHeight="1" spans="1:6">
      <c r="A33" s="106">
        <v>11001</v>
      </c>
      <c r="B33" s="107" t="s">
        <v>18</v>
      </c>
      <c r="C33" s="104">
        <f>SUM(C34:C38)</f>
        <v>275</v>
      </c>
      <c r="D33" s="105">
        <f>SUM(D34:D38)</f>
        <v>134</v>
      </c>
      <c r="E33" s="68">
        <f t="shared" si="0"/>
        <v>0.487272727272727</v>
      </c>
      <c r="F33" s="69">
        <f t="shared" si="1"/>
        <v>-3.5</v>
      </c>
    </row>
    <row r="34" ht="18.75" customHeight="1" spans="1:6">
      <c r="A34" s="110">
        <v>1100102</v>
      </c>
      <c r="B34" s="116" t="s">
        <v>76</v>
      </c>
      <c r="C34" s="117"/>
      <c r="D34" s="118"/>
      <c r="E34" s="72"/>
      <c r="F34" s="77">
        <f t="shared" si="1"/>
        <v>0</v>
      </c>
    </row>
    <row r="35" ht="18.75" customHeight="1" spans="1:6">
      <c r="A35" s="110">
        <v>1100103</v>
      </c>
      <c r="B35" s="116" t="s">
        <v>77</v>
      </c>
      <c r="C35" s="117"/>
      <c r="D35" s="118"/>
      <c r="E35" s="72"/>
      <c r="F35" s="77">
        <f t="shared" si="1"/>
        <v>0</v>
      </c>
    </row>
    <row r="36" ht="18.75" customHeight="1" spans="1:6">
      <c r="A36" s="110">
        <v>1100104</v>
      </c>
      <c r="B36" s="116" t="s">
        <v>78</v>
      </c>
      <c r="C36" s="117"/>
      <c r="D36" s="118"/>
      <c r="E36" s="72"/>
      <c r="F36" s="77">
        <f t="shared" si="1"/>
        <v>0</v>
      </c>
    </row>
    <row r="37" ht="18.75" customHeight="1" spans="1:6">
      <c r="A37" s="110">
        <v>1100106</v>
      </c>
      <c r="B37" s="116" t="s">
        <v>79</v>
      </c>
      <c r="C37" s="117"/>
      <c r="D37" s="118"/>
      <c r="E37" s="72"/>
      <c r="F37" s="77">
        <f t="shared" si="1"/>
        <v>0</v>
      </c>
    </row>
    <row r="38" ht="18.75" customHeight="1" spans="1:6">
      <c r="A38" s="119">
        <v>1100199</v>
      </c>
      <c r="B38" s="120" t="s">
        <v>80</v>
      </c>
      <c r="C38" s="112">
        <v>275</v>
      </c>
      <c r="D38" s="113">
        <v>134</v>
      </c>
      <c r="E38" s="72">
        <f>D38/C38</f>
        <v>0.487272727272727</v>
      </c>
      <c r="F38" s="77">
        <f t="shared" ref="F38:F79" si="2">D38-C38/2</f>
        <v>-3.5</v>
      </c>
    </row>
    <row r="39" ht="18.75" customHeight="1" spans="1:6">
      <c r="A39" s="106">
        <v>11002</v>
      </c>
      <c r="B39" s="107" t="s">
        <v>20</v>
      </c>
      <c r="C39" s="104">
        <f>SUM(C40:C59)</f>
        <v>121</v>
      </c>
      <c r="D39" s="105">
        <f>SUM(D40:D59)</f>
        <v>60.5</v>
      </c>
      <c r="E39" s="68">
        <f>D39/C39</f>
        <v>0.5</v>
      </c>
      <c r="F39" s="69">
        <f t="shared" si="2"/>
        <v>0</v>
      </c>
    </row>
    <row r="40" ht="18.75" customHeight="1" spans="1:6">
      <c r="A40" s="110">
        <v>1100202</v>
      </c>
      <c r="B40" s="116" t="s">
        <v>81</v>
      </c>
      <c r="C40" s="117"/>
      <c r="D40" s="118"/>
      <c r="E40" s="72"/>
      <c r="F40" s="77">
        <f t="shared" si="2"/>
        <v>0</v>
      </c>
    </row>
    <row r="41" ht="18.75" customHeight="1" spans="1:6">
      <c r="A41" s="110">
        <v>1100207</v>
      </c>
      <c r="B41" s="116" t="s">
        <v>82</v>
      </c>
      <c r="C41" s="117"/>
      <c r="D41" s="118"/>
      <c r="E41" s="72"/>
      <c r="F41" s="77">
        <f t="shared" si="2"/>
        <v>0</v>
      </c>
    </row>
    <row r="42" ht="18.75" customHeight="1" spans="1:6">
      <c r="A42" s="121">
        <v>1100208</v>
      </c>
      <c r="B42" s="122" t="s">
        <v>83</v>
      </c>
      <c r="C42" s="117"/>
      <c r="D42" s="118"/>
      <c r="E42" s="72"/>
      <c r="F42" s="77">
        <f t="shared" si="2"/>
        <v>0</v>
      </c>
    </row>
    <row r="43" ht="18.75" customHeight="1" spans="1:6">
      <c r="A43" s="119">
        <v>1100214</v>
      </c>
      <c r="B43" s="120" t="s">
        <v>84</v>
      </c>
      <c r="C43" s="117"/>
      <c r="D43" s="118"/>
      <c r="E43" s="72"/>
      <c r="F43" s="77">
        <f t="shared" si="2"/>
        <v>0</v>
      </c>
    </row>
    <row r="44" ht="18.75" customHeight="1" spans="1:6">
      <c r="A44" s="119">
        <v>1100221</v>
      </c>
      <c r="B44" s="120" t="s">
        <v>85</v>
      </c>
      <c r="C44" s="117"/>
      <c r="D44" s="118"/>
      <c r="E44" s="72"/>
      <c r="F44" s="77">
        <f t="shared" si="2"/>
        <v>0</v>
      </c>
    </row>
    <row r="45" ht="18.75" customHeight="1" spans="1:6">
      <c r="A45" s="119">
        <v>1100222</v>
      </c>
      <c r="B45" s="120" t="s">
        <v>86</v>
      </c>
      <c r="C45" s="117"/>
      <c r="D45" s="118"/>
      <c r="E45" s="72"/>
      <c r="F45" s="77">
        <f t="shared" si="2"/>
        <v>0</v>
      </c>
    </row>
    <row r="46" ht="18.75" customHeight="1" spans="1:6">
      <c r="A46" s="119">
        <v>1100223</v>
      </c>
      <c r="B46" s="120" t="s">
        <v>87</v>
      </c>
      <c r="C46" s="117"/>
      <c r="D46" s="118"/>
      <c r="E46" s="72"/>
      <c r="F46" s="77">
        <f t="shared" si="2"/>
        <v>0</v>
      </c>
    </row>
    <row r="47" ht="18.75" customHeight="1" spans="1:6">
      <c r="A47" s="119">
        <v>1100224</v>
      </c>
      <c r="B47" s="120" t="s">
        <v>88</v>
      </c>
      <c r="C47" s="117"/>
      <c r="D47" s="118"/>
      <c r="E47" s="72"/>
      <c r="F47" s="77">
        <f t="shared" si="2"/>
        <v>0</v>
      </c>
    </row>
    <row r="48" ht="18.75" customHeight="1" spans="1:6">
      <c r="A48" s="119">
        <v>1100227</v>
      </c>
      <c r="B48" s="120" t="s">
        <v>89</v>
      </c>
      <c r="C48" s="112">
        <v>121</v>
      </c>
      <c r="D48" s="113">
        <v>60.5</v>
      </c>
      <c r="E48" s="72">
        <f>D48/C48</f>
        <v>0.5</v>
      </c>
      <c r="F48" s="77">
        <f t="shared" si="2"/>
        <v>0</v>
      </c>
    </row>
    <row r="49" ht="18.75" customHeight="1" spans="1:6">
      <c r="A49" s="119">
        <v>1100231</v>
      </c>
      <c r="B49" s="120" t="s">
        <v>90</v>
      </c>
      <c r="C49" s="117"/>
      <c r="D49" s="118"/>
      <c r="E49" s="72"/>
      <c r="F49" s="77">
        <f t="shared" si="2"/>
        <v>0</v>
      </c>
    </row>
    <row r="50" ht="18.75" customHeight="1" spans="1:6">
      <c r="A50" s="119">
        <v>1100244</v>
      </c>
      <c r="B50" s="120" t="s">
        <v>91</v>
      </c>
      <c r="C50" s="117"/>
      <c r="D50" s="118"/>
      <c r="E50" s="72"/>
      <c r="F50" s="77">
        <f t="shared" si="2"/>
        <v>0</v>
      </c>
    </row>
    <row r="51" ht="18.75" customHeight="1" spans="1:6">
      <c r="A51" s="119">
        <v>1100245</v>
      </c>
      <c r="B51" s="120" t="s">
        <v>92</v>
      </c>
      <c r="C51" s="117"/>
      <c r="D51" s="118"/>
      <c r="E51" s="72"/>
      <c r="F51" s="77">
        <f t="shared" si="2"/>
        <v>0</v>
      </c>
    </row>
    <row r="52" ht="18.75" customHeight="1" spans="1:6">
      <c r="A52" s="119">
        <v>1100247</v>
      </c>
      <c r="B52" s="120" t="s">
        <v>93</v>
      </c>
      <c r="C52" s="117"/>
      <c r="D52" s="118"/>
      <c r="E52" s="72"/>
      <c r="F52" s="77">
        <f t="shared" si="2"/>
        <v>0</v>
      </c>
    </row>
    <row r="53" ht="18.75" customHeight="1" spans="1:6">
      <c r="A53" s="119">
        <v>1100248</v>
      </c>
      <c r="B53" s="120" t="s">
        <v>94</v>
      </c>
      <c r="C53" s="117"/>
      <c r="D53" s="118"/>
      <c r="E53" s="72"/>
      <c r="F53" s="77">
        <f t="shared" si="2"/>
        <v>0</v>
      </c>
    </row>
    <row r="54" ht="18.75" customHeight="1" spans="1:6">
      <c r="A54" s="119">
        <v>1100249</v>
      </c>
      <c r="B54" s="120" t="s">
        <v>95</v>
      </c>
      <c r="C54" s="117"/>
      <c r="D54" s="118"/>
      <c r="E54" s="72"/>
      <c r="F54" s="77">
        <f t="shared" si="2"/>
        <v>0</v>
      </c>
    </row>
    <row r="55" ht="18.75" customHeight="1" spans="1:6">
      <c r="A55" s="119">
        <v>1100250</v>
      </c>
      <c r="B55" s="120" t="s">
        <v>96</v>
      </c>
      <c r="C55" s="117"/>
      <c r="D55" s="118"/>
      <c r="E55" s="72"/>
      <c r="F55" s="77">
        <f t="shared" si="2"/>
        <v>0</v>
      </c>
    </row>
    <row r="56" ht="18.75" customHeight="1" spans="1:6">
      <c r="A56" s="119">
        <v>1100252</v>
      </c>
      <c r="B56" s="120" t="s">
        <v>97</v>
      </c>
      <c r="C56" s="117"/>
      <c r="D56" s="118"/>
      <c r="E56" s="72"/>
      <c r="F56" s="77">
        <f t="shared" si="2"/>
        <v>0</v>
      </c>
    </row>
    <row r="57" ht="18.75" customHeight="1" spans="1:6">
      <c r="A57" s="119">
        <v>1100253</v>
      </c>
      <c r="B57" s="120" t="s">
        <v>98</v>
      </c>
      <c r="C57" s="117"/>
      <c r="D57" s="118"/>
      <c r="E57" s="72"/>
      <c r="F57" s="77">
        <f t="shared" si="2"/>
        <v>0</v>
      </c>
    </row>
    <row r="58" ht="18.75" customHeight="1" spans="1:6">
      <c r="A58" s="119">
        <v>1100258</v>
      </c>
      <c r="B58" s="120" t="s">
        <v>99</v>
      </c>
      <c r="C58" s="32"/>
      <c r="D58" s="33"/>
      <c r="E58" s="72"/>
      <c r="F58" s="77">
        <f t="shared" si="2"/>
        <v>0</v>
      </c>
    </row>
    <row r="59" ht="18.75" customHeight="1" spans="1:6">
      <c r="A59" s="119">
        <v>1100299</v>
      </c>
      <c r="B59" s="120" t="s">
        <v>100</v>
      </c>
      <c r="C59" s="32"/>
      <c r="D59" s="33"/>
      <c r="E59" s="72"/>
      <c r="F59" s="77">
        <f t="shared" si="2"/>
        <v>0</v>
      </c>
    </row>
    <row r="60" ht="18.75" customHeight="1" spans="1:6">
      <c r="A60" s="123">
        <v>11003</v>
      </c>
      <c r="B60" s="124" t="s">
        <v>22</v>
      </c>
      <c r="C60" s="104"/>
      <c r="D60" s="105"/>
      <c r="E60" s="72"/>
      <c r="F60" s="77">
        <f t="shared" si="2"/>
        <v>0</v>
      </c>
    </row>
    <row r="61" ht="18.75" customHeight="1" spans="1:6">
      <c r="A61" s="125">
        <v>11004</v>
      </c>
      <c r="B61" s="126" t="s">
        <v>24</v>
      </c>
      <c r="C61" s="104">
        <f>SUM(C62:C67)</f>
        <v>5318</v>
      </c>
      <c r="D61" s="105">
        <f>SUM(D62:D67)</f>
        <v>5365.972732</v>
      </c>
      <c r="E61" s="68">
        <f>D61/C61</f>
        <v>1.00902082211358</v>
      </c>
      <c r="F61" s="69">
        <f t="shared" si="2"/>
        <v>2706.972732</v>
      </c>
    </row>
    <row r="62" ht="18.75" customHeight="1" spans="1:6">
      <c r="A62" s="127">
        <v>1100401</v>
      </c>
      <c r="B62" s="128" t="s">
        <v>101</v>
      </c>
      <c r="C62" s="104"/>
      <c r="D62" s="105"/>
      <c r="E62" s="72"/>
      <c r="F62" s="77">
        <f t="shared" si="2"/>
        <v>0</v>
      </c>
    </row>
    <row r="63" ht="18.75" customHeight="1" spans="1:6">
      <c r="A63" s="127">
        <v>1100402</v>
      </c>
      <c r="B63" s="128" t="s">
        <v>102</v>
      </c>
      <c r="C63" s="104"/>
      <c r="D63" s="105"/>
      <c r="E63" s="72"/>
      <c r="F63" s="77">
        <f t="shared" si="2"/>
        <v>0</v>
      </c>
    </row>
    <row r="64" ht="18.75" customHeight="1" spans="1:6">
      <c r="A64" s="127">
        <v>1100403</v>
      </c>
      <c r="B64" s="128" t="s">
        <v>103</v>
      </c>
      <c r="C64" s="117">
        <v>263.7624</v>
      </c>
      <c r="D64" s="118">
        <v>131.8812</v>
      </c>
      <c r="E64" s="72">
        <f>D64/C64</f>
        <v>0.5</v>
      </c>
      <c r="F64" s="77">
        <f t="shared" si="2"/>
        <v>0</v>
      </c>
    </row>
    <row r="65" ht="18.75" customHeight="1" spans="1:6">
      <c r="A65" s="127">
        <v>1100404</v>
      </c>
      <c r="B65" s="128" t="s">
        <v>85</v>
      </c>
      <c r="C65" s="104"/>
      <c r="D65" s="105"/>
      <c r="E65" s="72"/>
      <c r="F65" s="77">
        <f t="shared" si="2"/>
        <v>0</v>
      </c>
    </row>
    <row r="66" ht="18.75" customHeight="1" spans="1:6">
      <c r="A66" s="127">
        <v>1100405</v>
      </c>
      <c r="B66" s="128" t="s">
        <v>100</v>
      </c>
      <c r="C66" s="104"/>
      <c r="D66" s="105"/>
      <c r="E66" s="72"/>
      <c r="F66" s="77">
        <f t="shared" si="2"/>
        <v>0</v>
      </c>
    </row>
    <row r="67" ht="18.75" customHeight="1" spans="1:6">
      <c r="A67" s="127">
        <v>1100499</v>
      </c>
      <c r="B67" s="128" t="s">
        <v>104</v>
      </c>
      <c r="C67" s="32">
        <v>5054.2376</v>
      </c>
      <c r="D67" s="129">
        <v>5234.091532</v>
      </c>
      <c r="E67" s="72">
        <f>D67/C67</f>
        <v>1.03558477978954</v>
      </c>
      <c r="F67" s="77">
        <f t="shared" si="2"/>
        <v>2706.972732</v>
      </c>
    </row>
    <row r="68" ht="18.75" customHeight="1" spans="1:6">
      <c r="A68" s="123" t="s">
        <v>26</v>
      </c>
      <c r="B68" s="124"/>
      <c r="C68" s="95">
        <f>C69</f>
        <v>0</v>
      </c>
      <c r="D68" s="96">
        <f t="shared" ref="D68:D73" si="3">D69</f>
        <v>0</v>
      </c>
      <c r="E68" s="72"/>
      <c r="F68" s="77">
        <f t="shared" si="2"/>
        <v>0</v>
      </c>
    </row>
    <row r="69" ht="18.75" customHeight="1" spans="1:6">
      <c r="A69" s="123">
        <v>1101101</v>
      </c>
      <c r="B69" s="124" t="s">
        <v>105</v>
      </c>
      <c r="C69" s="104"/>
      <c r="D69" s="105"/>
      <c r="E69" s="72"/>
      <c r="F69" s="77">
        <f t="shared" si="2"/>
        <v>0</v>
      </c>
    </row>
    <row r="70" ht="18.75" customHeight="1" spans="1:6">
      <c r="A70" s="119">
        <v>110110101</v>
      </c>
      <c r="B70" s="120" t="s">
        <v>106</v>
      </c>
      <c r="C70" s="117"/>
      <c r="D70" s="118"/>
      <c r="E70" s="72"/>
      <c r="F70" s="77">
        <f t="shared" si="2"/>
        <v>0</v>
      </c>
    </row>
    <row r="71" ht="18.75" customHeight="1" spans="1:6">
      <c r="A71" s="123" t="s">
        <v>28</v>
      </c>
      <c r="B71" s="124"/>
      <c r="C71" s="95">
        <f>C72</f>
        <v>0</v>
      </c>
      <c r="D71" s="96">
        <f t="shared" si="3"/>
        <v>0</v>
      </c>
      <c r="E71" s="72"/>
      <c r="F71" s="77">
        <f t="shared" si="2"/>
        <v>0</v>
      </c>
    </row>
    <row r="72" ht="18.75" customHeight="1" spans="1:6">
      <c r="A72" s="123">
        <v>11008</v>
      </c>
      <c r="B72" s="130" t="s">
        <v>107</v>
      </c>
      <c r="C72" s="117"/>
      <c r="D72" s="118"/>
      <c r="E72" s="72"/>
      <c r="F72" s="77">
        <f t="shared" si="2"/>
        <v>0</v>
      </c>
    </row>
    <row r="73" ht="18.75" customHeight="1" spans="1:6">
      <c r="A73" s="106" t="s">
        <v>30</v>
      </c>
      <c r="B73" s="107"/>
      <c r="C73" s="95">
        <f>C74</f>
        <v>0</v>
      </c>
      <c r="D73" s="96">
        <f t="shared" si="3"/>
        <v>0</v>
      </c>
      <c r="E73" s="72"/>
      <c r="F73" s="77">
        <f t="shared" si="2"/>
        <v>0</v>
      </c>
    </row>
    <row r="74" ht="18.75" customHeight="1" spans="1:6">
      <c r="A74" s="106">
        <v>1100901</v>
      </c>
      <c r="B74" s="107" t="s">
        <v>108</v>
      </c>
      <c r="C74" s="95">
        <f>C75+C76</f>
        <v>0</v>
      </c>
      <c r="D74" s="96">
        <f>D75+D76</f>
        <v>0</v>
      </c>
      <c r="E74" s="72"/>
      <c r="F74" s="77">
        <f t="shared" si="2"/>
        <v>0</v>
      </c>
    </row>
    <row r="75" ht="18.75" customHeight="1" spans="1:6">
      <c r="A75" s="110">
        <v>110090102</v>
      </c>
      <c r="B75" s="111" t="s">
        <v>109</v>
      </c>
      <c r="C75" s="117"/>
      <c r="D75" s="118"/>
      <c r="E75" s="72"/>
      <c r="F75" s="77">
        <f t="shared" si="2"/>
        <v>0</v>
      </c>
    </row>
    <row r="76" ht="18.75" customHeight="1" spans="1:6">
      <c r="A76" s="110">
        <v>110090199</v>
      </c>
      <c r="B76" s="111" t="s">
        <v>110</v>
      </c>
      <c r="C76" s="117"/>
      <c r="D76" s="118"/>
      <c r="E76" s="72"/>
      <c r="F76" s="77">
        <f t="shared" si="2"/>
        <v>0</v>
      </c>
    </row>
    <row r="77" ht="18.75" customHeight="1" spans="1:6">
      <c r="A77" s="22" t="s">
        <v>32</v>
      </c>
      <c r="B77" s="23"/>
      <c r="C77" s="95">
        <f>C78</f>
        <v>0</v>
      </c>
      <c r="D77" s="96">
        <f>D78</f>
        <v>0</v>
      </c>
      <c r="E77" s="72"/>
      <c r="F77" s="77">
        <f t="shared" si="2"/>
        <v>0</v>
      </c>
    </row>
    <row r="78" ht="18.75" customHeight="1" spans="1:6">
      <c r="A78" s="110">
        <v>11015</v>
      </c>
      <c r="B78" s="131" t="s">
        <v>111</v>
      </c>
      <c r="C78" s="117"/>
      <c r="D78" s="118"/>
      <c r="E78" s="72"/>
      <c r="F78" s="77">
        <f t="shared" si="2"/>
        <v>0</v>
      </c>
    </row>
    <row r="79" ht="18.75" customHeight="1" spans="1:6">
      <c r="A79" s="49" t="s">
        <v>112</v>
      </c>
      <c r="B79" s="49"/>
      <c r="C79" s="104">
        <f>C5+C32+C68+C71+C73+C77</f>
        <v>18515</v>
      </c>
      <c r="D79" s="105">
        <f>D5+D32+D68+D71+D73+D77</f>
        <v>11015.472732</v>
      </c>
      <c r="E79" s="68">
        <f>D79/C79</f>
        <v>0.594948567755874</v>
      </c>
      <c r="F79" s="69">
        <f t="shared" si="2"/>
        <v>1757.972732</v>
      </c>
    </row>
  </sheetData>
  <autoFilter xmlns:etc="http://www.wps.cn/officeDocument/2017/etCustomData" ref="A4:F79" etc:filterBottomFollowUsedRange="0">
    <extLst/>
  </autoFilter>
  <mergeCells count="4">
    <mergeCell ref="A2:F2"/>
    <mergeCell ref="A3:F3"/>
    <mergeCell ref="A77:B77"/>
    <mergeCell ref="A79:B79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G1309"/>
  <sheetViews>
    <sheetView showZeros="0" tabSelected="1" workbookViewId="0">
      <pane ySplit="5" topLeftCell="A1294" activePane="bottomLeft" state="frozen"/>
      <selection/>
      <selection pane="bottomLeft" activeCell="D1299" sqref="D1299"/>
    </sheetView>
  </sheetViews>
  <sheetFormatPr defaultColWidth="9" defaultRowHeight="13.5" outlineLevelCol="6"/>
  <cols>
    <col min="1" max="1" width="16.75" style="55" customWidth="1"/>
    <col min="2" max="2" width="31.25" style="55" customWidth="1"/>
    <col min="3" max="3" width="12.75" style="56" customWidth="1"/>
    <col min="4" max="4" width="12.75" style="55" customWidth="1"/>
    <col min="5" max="5" width="13" style="55" customWidth="1"/>
    <col min="6" max="6" width="13.875" style="57" customWidth="1"/>
    <col min="7" max="7" width="12.625" style="55"/>
    <col min="8" max="16384" width="9" style="55"/>
  </cols>
  <sheetData>
    <row r="1" spans="1:1">
      <c r="A1" s="58"/>
    </row>
    <row r="2" ht="54.75" customHeight="1" spans="1:6">
      <c r="A2" s="59" t="s">
        <v>113</v>
      </c>
      <c r="B2" s="59"/>
      <c r="C2" s="60"/>
      <c r="D2" s="59"/>
      <c r="E2" s="59"/>
      <c r="F2" s="59"/>
    </row>
    <row r="3" ht="18.75" customHeight="1" spans="1:6">
      <c r="A3" s="61" t="s">
        <v>114</v>
      </c>
      <c r="B3" s="61"/>
      <c r="C3" s="62"/>
      <c r="D3" s="61"/>
      <c r="E3" s="61"/>
      <c r="F3" s="61"/>
    </row>
    <row r="4" ht="18.75" customHeight="1" spans="1:6">
      <c r="A4" s="14" t="s">
        <v>1</v>
      </c>
      <c r="B4" s="15"/>
      <c r="C4" s="16"/>
      <c r="D4" s="15"/>
      <c r="E4" s="15"/>
      <c r="F4" s="15"/>
    </row>
    <row r="5" ht="45" customHeight="1" spans="1:6">
      <c r="A5" s="17" t="s">
        <v>4</v>
      </c>
      <c r="B5" s="17" t="s">
        <v>5</v>
      </c>
      <c r="C5" s="63" t="s">
        <v>6</v>
      </c>
      <c r="D5" s="64" t="s">
        <v>7</v>
      </c>
      <c r="E5" s="20" t="s">
        <v>8</v>
      </c>
      <c r="F5" s="21" t="s">
        <v>9</v>
      </c>
    </row>
    <row r="6" s="50" customFormat="1" ht="20.25" customHeight="1" spans="1:6">
      <c r="A6" s="65" t="s">
        <v>11</v>
      </c>
      <c r="B6" s="65"/>
      <c r="C6" s="66">
        <f>C7+C235+C275+C294+C384+C436+C492+C549+C675+C744+C813+C836+C943+C996+C1059+C1079+C1108+C1118+C1163+C1183+C1226+C1275+C1276+C1281+C1289</f>
        <v>14884</v>
      </c>
      <c r="D6" s="67">
        <f>D7+D235+D275+D294+D384+D436+D492+D549+D675+D744+D813+D836+D943+D996+D1059+D1079+D1108+D1118+D1163+D1183+D1226+D1275+D1276+D1281+D1289</f>
        <v>9031.312732</v>
      </c>
      <c r="E6" s="68">
        <f>D6/C6</f>
        <v>0.606779947057243</v>
      </c>
      <c r="F6" s="69">
        <f>D6-C6/2</f>
        <v>1589.312732</v>
      </c>
    </row>
    <row r="7" s="50" customFormat="1" ht="20.25" customHeight="1" spans="1:6">
      <c r="A7" s="70" t="s">
        <v>115</v>
      </c>
      <c r="B7" s="71" t="s">
        <v>13</v>
      </c>
      <c r="C7" s="66">
        <f>C8+C20+C29+C39+C50+C61+C72+C80+C89+C102+C111+C122+C134+C141+C149+C155+C162+C169+C176+C183+C190+C198+C204+C210+C217+C232</f>
        <v>1698</v>
      </c>
      <c r="D7" s="67">
        <f>D8+D20+D29+D39+D50+D61+D72+D80+D89+D102+D111+D122+D134+D141+D149+D155+D162+D169+D176+D183+D190+D198+D204+D210+D217+D232</f>
        <v>873.403084</v>
      </c>
      <c r="E7" s="68">
        <f>D7/C7</f>
        <v>0.514371663133098</v>
      </c>
      <c r="F7" s="69">
        <f t="shared" ref="F7:F70" si="0">D7-C7/2</f>
        <v>24.4030839999999</v>
      </c>
    </row>
    <row r="8" ht="20.25" customHeight="1" spans="1:6">
      <c r="A8" s="70" t="s">
        <v>116</v>
      </c>
      <c r="B8" s="71" t="s">
        <v>117</v>
      </c>
      <c r="C8" s="66">
        <f>SUM(C9:C19)</f>
        <v>14</v>
      </c>
      <c r="D8" s="67">
        <f>SUM(D9:D19)</f>
        <v>0</v>
      </c>
      <c r="E8" s="72">
        <f>D8/C8</f>
        <v>0</v>
      </c>
      <c r="F8" s="69">
        <f t="shared" si="0"/>
        <v>-7</v>
      </c>
    </row>
    <row r="9" ht="20.25" customHeight="1" spans="1:6">
      <c r="A9" s="73" t="s">
        <v>118</v>
      </c>
      <c r="B9" s="74" t="s">
        <v>119</v>
      </c>
      <c r="C9" s="75">
        <f>IFERROR(VLOOKUP(A9,[1]Sheet2!A:D,4,0),0)</f>
        <v>0</v>
      </c>
      <c r="D9" s="76"/>
      <c r="E9" s="72"/>
      <c r="F9" s="77">
        <f t="shared" si="0"/>
        <v>0</v>
      </c>
    </row>
    <row r="10" ht="20.25" customHeight="1" spans="1:6">
      <c r="A10" s="73" t="s">
        <v>120</v>
      </c>
      <c r="B10" s="74" t="s">
        <v>121</v>
      </c>
      <c r="C10" s="75">
        <f>IFERROR(VLOOKUP(A10,[1]Sheet2!A:D,4,0),0)</f>
        <v>0</v>
      </c>
      <c r="D10" s="76">
        <f>IFERROR(VLOOKUP(B10,[1]Sheet2!B:E,4,0),0)</f>
        <v>0</v>
      </c>
      <c r="E10" s="72"/>
      <c r="F10" s="77">
        <f t="shared" si="0"/>
        <v>0</v>
      </c>
    </row>
    <row r="11" ht="20.25" customHeight="1" spans="1:6">
      <c r="A11" s="73" t="s">
        <v>122</v>
      </c>
      <c r="B11" s="74" t="s">
        <v>123</v>
      </c>
      <c r="C11" s="75">
        <f>IFERROR(VLOOKUP(A11,[1]Sheet2!A:D,4,0),0)</f>
        <v>0</v>
      </c>
      <c r="D11" s="76">
        <f>IFERROR(VLOOKUP(B11,[1]Sheet2!B:E,4,0),0)</f>
        <v>0</v>
      </c>
      <c r="E11" s="72"/>
      <c r="F11" s="77">
        <f t="shared" si="0"/>
        <v>0</v>
      </c>
    </row>
    <row r="12" ht="20.25" customHeight="1" spans="1:6">
      <c r="A12" s="73" t="s">
        <v>124</v>
      </c>
      <c r="B12" s="74" t="s">
        <v>125</v>
      </c>
      <c r="C12" s="75">
        <v>1</v>
      </c>
      <c r="D12" s="76">
        <f>IFERROR(VLOOKUP(B12,[1]Sheet2!B:E,4,0),0)</f>
        <v>0</v>
      </c>
      <c r="E12" s="72"/>
      <c r="F12" s="77">
        <f t="shared" si="0"/>
        <v>-0.5</v>
      </c>
    </row>
    <row r="13" ht="20.25" customHeight="1" spans="1:6">
      <c r="A13" s="73" t="s">
        <v>126</v>
      </c>
      <c r="B13" s="74" t="s">
        <v>127</v>
      </c>
      <c r="C13" s="75">
        <f>IFERROR(VLOOKUP(A13,[1]Sheet2!A:D,4,0),0)</f>
        <v>0</v>
      </c>
      <c r="D13" s="76">
        <f>IFERROR(VLOOKUP(B13,[1]Sheet2!B:E,4,0),0)</f>
        <v>0</v>
      </c>
      <c r="E13" s="72"/>
      <c r="F13" s="77">
        <f t="shared" si="0"/>
        <v>0</v>
      </c>
    </row>
    <row r="14" ht="20.25" customHeight="1" spans="1:6">
      <c r="A14" s="73" t="s">
        <v>128</v>
      </c>
      <c r="B14" s="74" t="s">
        <v>129</v>
      </c>
      <c r="C14" s="75">
        <f>IFERROR(VLOOKUP(A14,[1]Sheet2!A:D,4,0),0)</f>
        <v>0</v>
      </c>
      <c r="D14" s="76">
        <f>IFERROR(VLOOKUP(B14,[1]Sheet2!B:E,4,0),0)</f>
        <v>0</v>
      </c>
      <c r="E14" s="72"/>
      <c r="F14" s="77">
        <f t="shared" si="0"/>
        <v>0</v>
      </c>
    </row>
    <row r="15" ht="20.25" customHeight="1" spans="1:6">
      <c r="A15" s="73" t="s">
        <v>130</v>
      </c>
      <c r="B15" s="74" t="s">
        <v>131</v>
      </c>
      <c r="C15" s="75">
        <v>8</v>
      </c>
      <c r="D15" s="76">
        <f>IFERROR(VLOOKUP(B15,[1]Sheet2!B:E,4,0),0)</f>
        <v>0</v>
      </c>
      <c r="E15" s="72"/>
      <c r="F15" s="77">
        <f t="shared" si="0"/>
        <v>-4</v>
      </c>
    </row>
    <row r="16" ht="20.25" customHeight="1" spans="1:6">
      <c r="A16" s="73" t="s">
        <v>132</v>
      </c>
      <c r="B16" s="74" t="s">
        <v>133</v>
      </c>
      <c r="C16" s="75">
        <f>IFERROR(VLOOKUP(A16,[1]Sheet2!A:D,4,0),0)</f>
        <v>0</v>
      </c>
      <c r="D16" s="76">
        <f>IFERROR(VLOOKUP(B16,[1]Sheet2!B:E,4,0),0)</f>
        <v>0</v>
      </c>
      <c r="E16" s="72"/>
      <c r="F16" s="77">
        <f t="shared" si="0"/>
        <v>0</v>
      </c>
    </row>
    <row r="17" ht="20.25" customHeight="1" spans="1:6">
      <c r="A17" s="73" t="s">
        <v>134</v>
      </c>
      <c r="B17" s="74" t="s">
        <v>135</v>
      </c>
      <c r="C17" s="75">
        <f>IFERROR(VLOOKUP(A17,[1]Sheet2!A:D,4,0),0)</f>
        <v>0</v>
      </c>
      <c r="D17" s="76">
        <f>IFERROR(VLOOKUP(B17,[1]Sheet2!B:E,4,0),0)</f>
        <v>0</v>
      </c>
      <c r="E17" s="72"/>
      <c r="F17" s="77">
        <f t="shared" si="0"/>
        <v>0</v>
      </c>
    </row>
    <row r="18" ht="20.25" customHeight="1" spans="1:6">
      <c r="A18" s="73" t="s">
        <v>136</v>
      </c>
      <c r="B18" s="74" t="s">
        <v>137</v>
      </c>
      <c r="C18" s="75">
        <f>IFERROR(VLOOKUP(A18,[1]Sheet2!A:D,4,0),0)</f>
        <v>0</v>
      </c>
      <c r="D18" s="76">
        <f>IFERROR(VLOOKUP(B18,[1]Sheet2!B:E,4,0),0)</f>
        <v>0</v>
      </c>
      <c r="E18" s="72"/>
      <c r="F18" s="77">
        <f t="shared" si="0"/>
        <v>0</v>
      </c>
    </row>
    <row r="19" ht="20.25" customHeight="1" spans="1:6">
      <c r="A19" s="73" t="s">
        <v>138</v>
      </c>
      <c r="B19" s="74" t="s">
        <v>139</v>
      </c>
      <c r="C19" s="75">
        <v>5</v>
      </c>
      <c r="D19" s="76">
        <f>IFERROR(VLOOKUP(B19,[1]Sheet2!B:E,4,0),0)</f>
        <v>0</v>
      </c>
      <c r="E19" s="72">
        <f>D19/C19</f>
        <v>0</v>
      </c>
      <c r="F19" s="77">
        <f t="shared" si="0"/>
        <v>-2.5</v>
      </c>
    </row>
    <row r="20" ht="20.25" customHeight="1" spans="1:6">
      <c r="A20" s="70" t="s">
        <v>140</v>
      </c>
      <c r="B20" s="71" t="s">
        <v>141</v>
      </c>
      <c r="C20" s="66">
        <f>SUM(C21:C28)</f>
        <v>0</v>
      </c>
      <c r="D20" s="67">
        <f>SUM(D21:D28)</f>
        <v>0</v>
      </c>
      <c r="E20" s="72"/>
      <c r="F20" s="77">
        <f t="shared" si="0"/>
        <v>0</v>
      </c>
    </row>
    <row r="21" ht="20.25" customHeight="1" spans="1:6">
      <c r="A21" s="73" t="s">
        <v>142</v>
      </c>
      <c r="B21" s="74" t="s">
        <v>119</v>
      </c>
      <c r="C21" s="75">
        <f>IFERROR(VLOOKUP(A21,[1]Sheet2!A:D,4,0),0)</f>
        <v>0</v>
      </c>
      <c r="D21" s="76">
        <f>IFERROR(VLOOKUP(B21,[1]Sheet2!B:E,4,0),0)</f>
        <v>0</v>
      </c>
      <c r="E21" s="72"/>
      <c r="F21" s="77">
        <f t="shared" si="0"/>
        <v>0</v>
      </c>
    </row>
    <row r="22" ht="20.25" customHeight="1" spans="1:6">
      <c r="A22" s="73" t="s">
        <v>143</v>
      </c>
      <c r="B22" s="74" t="s">
        <v>121</v>
      </c>
      <c r="C22" s="75">
        <f>IFERROR(VLOOKUP(A22,[1]Sheet2!A:D,4,0),0)</f>
        <v>0</v>
      </c>
      <c r="D22" s="76">
        <f>IFERROR(VLOOKUP(B22,[1]Sheet2!B:E,4,0),0)</f>
        <v>0</v>
      </c>
      <c r="E22" s="72"/>
      <c r="F22" s="77">
        <f t="shared" si="0"/>
        <v>0</v>
      </c>
    </row>
    <row r="23" ht="20.25" customHeight="1" spans="1:6">
      <c r="A23" s="73" t="s">
        <v>144</v>
      </c>
      <c r="B23" s="74" t="s">
        <v>123</v>
      </c>
      <c r="C23" s="75">
        <f>IFERROR(VLOOKUP(A23,[1]Sheet2!A:D,4,0),0)</f>
        <v>0</v>
      </c>
      <c r="D23" s="76">
        <f>IFERROR(VLOOKUP(B23,[1]Sheet2!B:E,4,0),0)</f>
        <v>0</v>
      </c>
      <c r="E23" s="72"/>
      <c r="F23" s="77">
        <f t="shared" si="0"/>
        <v>0</v>
      </c>
    </row>
    <row r="24" ht="20.25" customHeight="1" spans="1:6">
      <c r="A24" s="73" t="s">
        <v>145</v>
      </c>
      <c r="B24" s="74" t="s">
        <v>146</v>
      </c>
      <c r="C24" s="75">
        <f>IFERROR(VLOOKUP(A24,[1]Sheet2!A:D,4,0),0)</f>
        <v>0</v>
      </c>
      <c r="D24" s="76">
        <f>IFERROR(VLOOKUP(B24,[1]Sheet2!B:E,4,0),0)</f>
        <v>0</v>
      </c>
      <c r="E24" s="72"/>
      <c r="F24" s="77">
        <f t="shared" si="0"/>
        <v>0</v>
      </c>
    </row>
    <row r="25" ht="20.25" customHeight="1" spans="1:6">
      <c r="A25" s="73" t="s">
        <v>147</v>
      </c>
      <c r="B25" s="74" t="s">
        <v>148</v>
      </c>
      <c r="C25" s="75">
        <f>IFERROR(VLOOKUP(A25,[1]Sheet2!A:D,4,0),0)</f>
        <v>0</v>
      </c>
      <c r="D25" s="76">
        <f>IFERROR(VLOOKUP(B25,[1]Sheet2!B:E,4,0),0)</f>
        <v>0</v>
      </c>
      <c r="E25" s="72"/>
      <c r="F25" s="77">
        <f t="shared" si="0"/>
        <v>0</v>
      </c>
    </row>
    <row r="26" ht="20.25" customHeight="1" spans="1:6">
      <c r="A26" s="73" t="s">
        <v>149</v>
      </c>
      <c r="B26" s="74" t="s">
        <v>150</v>
      </c>
      <c r="C26" s="75">
        <f>IFERROR(VLOOKUP(A26,[1]Sheet2!A:D,4,0),0)</f>
        <v>0</v>
      </c>
      <c r="D26" s="76">
        <f>IFERROR(VLOOKUP(B26,[1]Sheet2!B:E,4,0),0)</f>
        <v>0</v>
      </c>
      <c r="E26" s="72"/>
      <c r="F26" s="77">
        <f t="shared" si="0"/>
        <v>0</v>
      </c>
    </row>
    <row r="27" ht="20.25" customHeight="1" spans="1:6">
      <c r="A27" s="73" t="s">
        <v>151</v>
      </c>
      <c r="B27" s="74" t="s">
        <v>137</v>
      </c>
      <c r="C27" s="75">
        <f>IFERROR(VLOOKUP(A27,[1]Sheet2!A:D,4,0),0)</f>
        <v>0</v>
      </c>
      <c r="D27" s="76">
        <f>IFERROR(VLOOKUP(B27,[1]Sheet2!B:E,4,0),0)</f>
        <v>0</v>
      </c>
      <c r="E27" s="72"/>
      <c r="F27" s="77">
        <f t="shared" si="0"/>
        <v>0</v>
      </c>
    </row>
    <row r="28" ht="20.25" customHeight="1" spans="1:6">
      <c r="A28" s="73" t="s">
        <v>152</v>
      </c>
      <c r="B28" s="74" t="s">
        <v>153</v>
      </c>
      <c r="C28" s="75">
        <f>IFERROR(VLOOKUP(A28,[1]Sheet2!A:D,4,0),0)</f>
        <v>0</v>
      </c>
      <c r="D28" s="76">
        <f>IFERROR(VLOOKUP(B28,[1]Sheet2!B:E,4,0),0)</f>
        <v>0</v>
      </c>
      <c r="E28" s="72"/>
      <c r="F28" s="77">
        <f t="shared" si="0"/>
        <v>0</v>
      </c>
    </row>
    <row r="29" s="50" customFormat="1" ht="20.25" customHeight="1" spans="1:6">
      <c r="A29" s="70" t="s">
        <v>154</v>
      </c>
      <c r="B29" s="71" t="s">
        <v>155</v>
      </c>
      <c r="C29" s="66">
        <f>SUM(C30:C38)</f>
        <v>1537</v>
      </c>
      <c r="D29" s="67">
        <f>SUM(D30:D38)</f>
        <v>813.975684</v>
      </c>
      <c r="E29" s="68">
        <f>D29/C29</f>
        <v>0.52958730253741</v>
      </c>
      <c r="F29" s="69">
        <f t="shared" si="0"/>
        <v>45.4756839999999</v>
      </c>
    </row>
    <row r="30" ht="20.25" customHeight="1" spans="1:6">
      <c r="A30" s="73" t="s">
        <v>156</v>
      </c>
      <c r="B30" s="74" t="s">
        <v>119</v>
      </c>
      <c r="C30" s="75">
        <v>1149</v>
      </c>
      <c r="D30" s="76">
        <v>574.456126</v>
      </c>
      <c r="E30" s="72">
        <f>D30/C30</f>
        <v>0.499961815491732</v>
      </c>
      <c r="F30" s="77">
        <f t="shared" si="0"/>
        <v>-0.0438740000000735</v>
      </c>
    </row>
    <row r="31" ht="20.25" customHeight="1" spans="1:6">
      <c r="A31" s="73" t="s">
        <v>157</v>
      </c>
      <c r="B31" s="74" t="s">
        <v>121</v>
      </c>
      <c r="C31" s="75">
        <f>IFERROR(VLOOKUP(A31,[1]Sheet2!A:D,4,0),0)</f>
        <v>0</v>
      </c>
      <c r="D31" s="76">
        <f>IFERROR(VLOOKUP(B31,[1]Sheet2!B:E,4,0),0)</f>
        <v>0</v>
      </c>
      <c r="E31" s="72"/>
      <c r="F31" s="77">
        <f t="shared" si="0"/>
        <v>0</v>
      </c>
    </row>
    <row r="32" ht="20.25" customHeight="1" spans="1:6">
      <c r="A32" s="73" t="s">
        <v>158</v>
      </c>
      <c r="B32" s="74" t="s">
        <v>123</v>
      </c>
      <c r="C32" s="75">
        <f>IFERROR(VLOOKUP(A32,[1]Sheet2!A:D,4,0),0)</f>
        <v>0</v>
      </c>
      <c r="D32" s="76">
        <f>IFERROR(VLOOKUP(B32,[1]Sheet2!B:E,4,0),0)</f>
        <v>0</v>
      </c>
      <c r="E32" s="72"/>
      <c r="F32" s="77">
        <f t="shared" si="0"/>
        <v>0</v>
      </c>
    </row>
    <row r="33" ht="20.25" customHeight="1" spans="1:6">
      <c r="A33" s="73" t="s">
        <v>159</v>
      </c>
      <c r="B33" s="74" t="s">
        <v>160</v>
      </c>
      <c r="C33" s="75">
        <f>IFERROR(VLOOKUP(A33,[1]Sheet2!A:D,4,0),0)</f>
        <v>0</v>
      </c>
      <c r="D33" s="76">
        <f>IFERROR(VLOOKUP(B33,[1]Sheet2!B:E,4,0),0)</f>
        <v>0</v>
      </c>
      <c r="E33" s="72"/>
      <c r="F33" s="77">
        <f t="shared" si="0"/>
        <v>0</v>
      </c>
    </row>
    <row r="34" ht="20.25" customHeight="1" spans="1:6">
      <c r="A34" s="73" t="s">
        <v>161</v>
      </c>
      <c r="B34" s="74" t="s">
        <v>162</v>
      </c>
      <c r="C34" s="75">
        <f>IFERROR(VLOOKUP(A34,[1]Sheet2!A:D,4,0),0)</f>
        <v>0</v>
      </c>
      <c r="D34" s="76">
        <f>IFERROR(VLOOKUP(B34,[1]Sheet2!B:E,4,0),0)</f>
        <v>0</v>
      </c>
      <c r="E34" s="72"/>
      <c r="F34" s="77">
        <f t="shared" si="0"/>
        <v>0</v>
      </c>
    </row>
    <row r="35" ht="20.25" customHeight="1" spans="1:6">
      <c r="A35" s="73" t="s">
        <v>163</v>
      </c>
      <c r="B35" s="74" t="s">
        <v>164</v>
      </c>
      <c r="C35" s="75">
        <f>IFERROR(VLOOKUP(A35,[1]Sheet2!A:D,4,0),0)</f>
        <v>0</v>
      </c>
      <c r="D35" s="76">
        <f>IFERROR(VLOOKUP(B35,[1]Sheet2!B:E,4,0),0)</f>
        <v>0</v>
      </c>
      <c r="E35" s="72"/>
      <c r="F35" s="77">
        <f t="shared" si="0"/>
        <v>0</v>
      </c>
    </row>
    <row r="36" ht="20.25" customHeight="1" spans="1:6">
      <c r="A36" s="73" t="s">
        <v>165</v>
      </c>
      <c r="B36" s="74" t="s">
        <v>166</v>
      </c>
      <c r="C36" s="75">
        <f>IFERROR(VLOOKUP(A36,[1]Sheet2!A:D,4,0),0)</f>
        <v>0</v>
      </c>
      <c r="D36" s="76">
        <f>IFERROR(VLOOKUP(B36,[1]Sheet2!B:E,4,0),0)</f>
        <v>0</v>
      </c>
      <c r="E36" s="72"/>
      <c r="F36" s="77">
        <f t="shared" si="0"/>
        <v>0</v>
      </c>
    </row>
    <row r="37" ht="20.25" customHeight="1" spans="1:6">
      <c r="A37" s="73" t="s">
        <v>167</v>
      </c>
      <c r="B37" s="74" t="s">
        <v>137</v>
      </c>
      <c r="C37" s="75">
        <v>270</v>
      </c>
      <c r="D37" s="76">
        <v>169.454898</v>
      </c>
      <c r="E37" s="72">
        <f>D37/C37</f>
        <v>0.627610733333333</v>
      </c>
      <c r="F37" s="77">
        <f t="shared" si="0"/>
        <v>34.454898</v>
      </c>
    </row>
    <row r="38" ht="20.25" customHeight="1" spans="1:6">
      <c r="A38" s="73" t="s">
        <v>168</v>
      </c>
      <c r="B38" s="74" t="s">
        <v>169</v>
      </c>
      <c r="C38" s="75">
        <v>118</v>
      </c>
      <c r="D38" s="76">
        <v>70.06466</v>
      </c>
      <c r="E38" s="72">
        <f>D38/C38</f>
        <v>0.593768305084746</v>
      </c>
      <c r="F38" s="77">
        <f t="shared" si="0"/>
        <v>11.06466</v>
      </c>
    </row>
    <row r="39" ht="20.25" customHeight="1" spans="1:6">
      <c r="A39" s="70" t="s">
        <v>170</v>
      </c>
      <c r="B39" s="71" t="s">
        <v>171</v>
      </c>
      <c r="C39" s="66">
        <f>SUM(C40:C49)</f>
        <v>0</v>
      </c>
      <c r="D39" s="76">
        <f>SUM(D40:D49)</f>
        <v>0</v>
      </c>
      <c r="E39" s="72"/>
      <c r="F39" s="77">
        <f t="shared" si="0"/>
        <v>0</v>
      </c>
    </row>
    <row r="40" ht="20.25" customHeight="1" spans="1:6">
      <c r="A40" s="73" t="s">
        <v>172</v>
      </c>
      <c r="B40" s="74" t="s">
        <v>119</v>
      </c>
      <c r="C40" s="75">
        <f>IFERROR(VLOOKUP(A40,[1]Sheet2!A:D,4,0),0)</f>
        <v>0</v>
      </c>
      <c r="D40" s="67">
        <f>IFERROR(VLOOKUP(B40,[1]Sheet2!B:E,4,0),0)</f>
        <v>0</v>
      </c>
      <c r="E40" s="72"/>
      <c r="F40" s="77">
        <f t="shared" si="0"/>
        <v>0</v>
      </c>
    </row>
    <row r="41" ht="20.25" customHeight="1" spans="1:6">
      <c r="A41" s="73" t="s">
        <v>173</v>
      </c>
      <c r="B41" s="74" t="s">
        <v>121</v>
      </c>
      <c r="C41" s="75">
        <f>IFERROR(VLOOKUP(A41,[1]Sheet2!A:D,4,0),0)</f>
        <v>0</v>
      </c>
      <c r="D41" s="76">
        <f>IFERROR(VLOOKUP(B41,[1]Sheet2!B:E,4,0),0)</f>
        <v>0</v>
      </c>
      <c r="E41" s="72"/>
      <c r="F41" s="77">
        <f t="shared" si="0"/>
        <v>0</v>
      </c>
    </row>
    <row r="42" ht="20.25" customHeight="1" spans="1:6">
      <c r="A42" s="73" t="s">
        <v>174</v>
      </c>
      <c r="B42" s="74" t="s">
        <v>123</v>
      </c>
      <c r="C42" s="75">
        <f>IFERROR(VLOOKUP(A42,[1]Sheet2!A:D,4,0),0)</f>
        <v>0</v>
      </c>
      <c r="D42" s="76">
        <f>IFERROR(VLOOKUP(B42,[1]Sheet2!B:E,4,0),0)</f>
        <v>0</v>
      </c>
      <c r="E42" s="72"/>
      <c r="F42" s="77">
        <f t="shared" si="0"/>
        <v>0</v>
      </c>
    </row>
    <row r="43" ht="20.25" customHeight="1" spans="1:6">
      <c r="A43" s="73" t="s">
        <v>175</v>
      </c>
      <c r="B43" s="74" t="s">
        <v>176</v>
      </c>
      <c r="C43" s="75">
        <f>IFERROR(VLOOKUP(A43,[1]Sheet2!A:D,4,0),0)</f>
        <v>0</v>
      </c>
      <c r="D43" s="76">
        <f>IFERROR(VLOOKUP(B43,[1]Sheet2!B:E,4,0),0)</f>
        <v>0</v>
      </c>
      <c r="E43" s="72"/>
      <c r="F43" s="77">
        <f t="shared" si="0"/>
        <v>0</v>
      </c>
    </row>
    <row r="44" ht="20.25" customHeight="1" spans="1:6">
      <c r="A44" s="73" t="s">
        <v>177</v>
      </c>
      <c r="B44" s="74" t="s">
        <v>178</v>
      </c>
      <c r="C44" s="75">
        <f>IFERROR(VLOOKUP(A44,[1]Sheet2!A:D,4,0),0)</f>
        <v>0</v>
      </c>
      <c r="D44" s="76">
        <f>IFERROR(VLOOKUP(B44,[1]Sheet2!B:E,4,0),0)</f>
        <v>0</v>
      </c>
      <c r="E44" s="72"/>
      <c r="F44" s="77">
        <f t="shared" si="0"/>
        <v>0</v>
      </c>
    </row>
    <row r="45" ht="20.25" customHeight="1" spans="1:6">
      <c r="A45" s="73" t="s">
        <v>179</v>
      </c>
      <c r="B45" s="74" t="s">
        <v>180</v>
      </c>
      <c r="C45" s="75">
        <f>IFERROR(VLOOKUP(A45,[1]Sheet2!A:D,4,0),0)</f>
        <v>0</v>
      </c>
      <c r="D45" s="76">
        <f>IFERROR(VLOOKUP(B45,[1]Sheet2!B:E,4,0),0)</f>
        <v>0</v>
      </c>
      <c r="E45" s="72"/>
      <c r="F45" s="77">
        <f t="shared" si="0"/>
        <v>0</v>
      </c>
    </row>
    <row r="46" ht="20.25" customHeight="1" spans="1:6">
      <c r="A46" s="73" t="s">
        <v>181</v>
      </c>
      <c r="B46" s="74" t="s">
        <v>182</v>
      </c>
      <c r="C46" s="75">
        <f>IFERROR(VLOOKUP(A46,[1]Sheet2!A:D,4,0),0)</f>
        <v>0</v>
      </c>
      <c r="D46" s="76">
        <f>IFERROR(VLOOKUP(B46,[1]Sheet2!B:E,4,0),0)</f>
        <v>0</v>
      </c>
      <c r="E46" s="72"/>
      <c r="F46" s="77">
        <f t="shared" si="0"/>
        <v>0</v>
      </c>
    </row>
    <row r="47" ht="20.25" customHeight="1" spans="1:6">
      <c r="A47" s="73" t="s">
        <v>183</v>
      </c>
      <c r="B47" s="74" t="s">
        <v>184</v>
      </c>
      <c r="C47" s="75">
        <f>IFERROR(VLOOKUP(A47,[1]Sheet2!A:D,4,0),0)</f>
        <v>0</v>
      </c>
      <c r="D47" s="76">
        <f>IFERROR(VLOOKUP(B47,[1]Sheet2!B:E,4,0),0)</f>
        <v>0</v>
      </c>
      <c r="E47" s="72"/>
      <c r="F47" s="77">
        <f t="shared" si="0"/>
        <v>0</v>
      </c>
    </row>
    <row r="48" ht="20.25" customHeight="1" spans="1:6">
      <c r="A48" s="73" t="s">
        <v>185</v>
      </c>
      <c r="B48" s="74" t="s">
        <v>137</v>
      </c>
      <c r="C48" s="75">
        <f>IFERROR(VLOOKUP(A48,[1]Sheet2!A:D,4,0),0)</f>
        <v>0</v>
      </c>
      <c r="D48" s="76">
        <f>IFERROR(VLOOKUP(B48,[1]Sheet2!B:E,4,0),0)</f>
        <v>0</v>
      </c>
      <c r="E48" s="72"/>
      <c r="F48" s="77">
        <f t="shared" si="0"/>
        <v>0</v>
      </c>
    </row>
    <row r="49" ht="20.25" customHeight="1" spans="1:6">
      <c r="A49" s="73" t="s">
        <v>186</v>
      </c>
      <c r="B49" s="74" t="s">
        <v>187</v>
      </c>
      <c r="C49" s="75">
        <f>IFERROR(VLOOKUP(A49,[1]Sheet2!A:D,4,0),0)</f>
        <v>0</v>
      </c>
      <c r="D49" s="76">
        <f>IFERROR(VLOOKUP(B49,[1]Sheet2!B:E,4,0),0)</f>
        <v>0</v>
      </c>
      <c r="E49" s="72"/>
      <c r="F49" s="77">
        <f t="shared" si="0"/>
        <v>0</v>
      </c>
    </row>
    <row r="50" ht="20.25" customHeight="1" spans="1:6">
      <c r="A50" s="70" t="s">
        <v>188</v>
      </c>
      <c r="B50" s="71" t="s">
        <v>189</v>
      </c>
      <c r="C50" s="66">
        <f>SUM(C51:C60)</f>
        <v>0</v>
      </c>
      <c r="D50" s="76">
        <f>SUM(D51:D60)</f>
        <v>0</v>
      </c>
      <c r="E50" s="72"/>
      <c r="F50" s="77">
        <f t="shared" si="0"/>
        <v>0</v>
      </c>
    </row>
    <row r="51" ht="20.25" customHeight="1" spans="1:6">
      <c r="A51" s="73" t="s">
        <v>190</v>
      </c>
      <c r="B51" s="74" t="s">
        <v>119</v>
      </c>
      <c r="C51" s="75">
        <f>IFERROR(VLOOKUP(A51,[1]Sheet2!A:D,4,0),0)</f>
        <v>0</v>
      </c>
      <c r="D51" s="67">
        <f>IFERROR(VLOOKUP(B51,[1]Sheet2!B:E,4,0),0)</f>
        <v>0</v>
      </c>
      <c r="E51" s="72"/>
      <c r="F51" s="77">
        <f t="shared" si="0"/>
        <v>0</v>
      </c>
    </row>
    <row r="52" ht="20.25" customHeight="1" spans="1:6">
      <c r="A52" s="73" t="s">
        <v>191</v>
      </c>
      <c r="B52" s="74" t="s">
        <v>121</v>
      </c>
      <c r="C52" s="75">
        <f>IFERROR(VLOOKUP(A52,[1]Sheet2!A:D,4,0),0)</f>
        <v>0</v>
      </c>
      <c r="D52" s="76">
        <f>IFERROR(VLOOKUP(B52,[1]Sheet2!B:E,4,0),0)</f>
        <v>0</v>
      </c>
      <c r="E52" s="72"/>
      <c r="F52" s="77">
        <f t="shared" si="0"/>
        <v>0</v>
      </c>
    </row>
    <row r="53" ht="20.25" customHeight="1" spans="1:6">
      <c r="A53" s="73" t="s">
        <v>192</v>
      </c>
      <c r="B53" s="74" t="s">
        <v>123</v>
      </c>
      <c r="C53" s="75">
        <f>IFERROR(VLOOKUP(A53,[1]Sheet2!A:D,4,0),0)</f>
        <v>0</v>
      </c>
      <c r="D53" s="76">
        <f>IFERROR(VLOOKUP(B53,[1]Sheet2!B:E,4,0),0)</f>
        <v>0</v>
      </c>
      <c r="E53" s="72"/>
      <c r="F53" s="77">
        <f t="shared" si="0"/>
        <v>0</v>
      </c>
    </row>
    <row r="54" ht="20.25" customHeight="1" spans="1:6">
      <c r="A54" s="73" t="s">
        <v>193</v>
      </c>
      <c r="B54" s="74" t="s">
        <v>194</v>
      </c>
      <c r="C54" s="75">
        <f>IFERROR(VLOOKUP(A54,[1]Sheet2!A:D,4,0),0)</f>
        <v>0</v>
      </c>
      <c r="D54" s="76">
        <f>IFERROR(VLOOKUP(B54,[1]Sheet2!B:E,4,0),0)</f>
        <v>0</v>
      </c>
      <c r="E54" s="72"/>
      <c r="F54" s="77">
        <f t="shared" si="0"/>
        <v>0</v>
      </c>
    </row>
    <row r="55" ht="20.25" customHeight="1" spans="1:6">
      <c r="A55" s="73" t="s">
        <v>195</v>
      </c>
      <c r="B55" s="74" t="s">
        <v>196</v>
      </c>
      <c r="C55" s="75">
        <f>IFERROR(VLOOKUP(A55,[1]Sheet2!A:D,4,0),0)</f>
        <v>0</v>
      </c>
      <c r="D55" s="76">
        <f>IFERROR(VLOOKUP(B55,[1]Sheet2!B:E,4,0),0)</f>
        <v>0</v>
      </c>
      <c r="E55" s="72"/>
      <c r="F55" s="77">
        <f t="shared" si="0"/>
        <v>0</v>
      </c>
    </row>
    <row r="56" ht="20.25" customHeight="1" spans="1:6">
      <c r="A56" s="73" t="s">
        <v>197</v>
      </c>
      <c r="B56" s="74" t="s">
        <v>198</v>
      </c>
      <c r="C56" s="75">
        <f>IFERROR(VLOOKUP(A56,[1]Sheet2!A:D,4,0),0)</f>
        <v>0</v>
      </c>
      <c r="D56" s="76">
        <f>IFERROR(VLOOKUP(B56,[1]Sheet2!B:E,4,0),0)</f>
        <v>0</v>
      </c>
      <c r="E56" s="72"/>
      <c r="F56" s="77">
        <f t="shared" si="0"/>
        <v>0</v>
      </c>
    </row>
    <row r="57" ht="20.25" customHeight="1" spans="1:6">
      <c r="A57" s="73" t="s">
        <v>199</v>
      </c>
      <c r="B57" s="74" t="s">
        <v>200</v>
      </c>
      <c r="C57" s="75">
        <f>IFERROR(VLOOKUP(A57,[1]Sheet2!A:D,4,0),0)</f>
        <v>0</v>
      </c>
      <c r="D57" s="76">
        <f>IFERROR(VLOOKUP(B57,[1]Sheet2!B:E,4,0),0)</f>
        <v>0</v>
      </c>
      <c r="E57" s="72"/>
      <c r="F57" s="77">
        <f t="shared" si="0"/>
        <v>0</v>
      </c>
    </row>
    <row r="58" ht="20.25" customHeight="1" spans="1:6">
      <c r="A58" s="73" t="s">
        <v>201</v>
      </c>
      <c r="B58" s="74" t="s">
        <v>202</v>
      </c>
      <c r="C58" s="75">
        <f>IFERROR(VLOOKUP(A58,[1]Sheet2!A:D,4,0),0)</f>
        <v>0</v>
      </c>
      <c r="D58" s="76">
        <f>IFERROR(VLOOKUP(B58,[1]Sheet2!B:E,4,0),0)</f>
        <v>0</v>
      </c>
      <c r="E58" s="72"/>
      <c r="F58" s="77">
        <f t="shared" si="0"/>
        <v>0</v>
      </c>
    </row>
    <row r="59" ht="20.25" customHeight="1" spans="1:6">
      <c r="A59" s="73" t="s">
        <v>203</v>
      </c>
      <c r="B59" s="74" t="s">
        <v>137</v>
      </c>
      <c r="C59" s="75">
        <f>IFERROR(VLOOKUP(A59,[1]Sheet2!A:D,4,0),0)</f>
        <v>0</v>
      </c>
      <c r="D59" s="76">
        <f>IFERROR(VLOOKUP(B59,[1]Sheet2!B:E,4,0),0)</f>
        <v>0</v>
      </c>
      <c r="E59" s="72"/>
      <c r="F59" s="77">
        <f t="shared" si="0"/>
        <v>0</v>
      </c>
    </row>
    <row r="60" ht="20.25" customHeight="1" spans="1:6">
      <c r="A60" s="73" t="s">
        <v>204</v>
      </c>
      <c r="B60" s="74" t="s">
        <v>205</v>
      </c>
      <c r="C60" s="75">
        <f>IFERROR(VLOOKUP(A60,[1]Sheet2!A:D,4,0),0)</f>
        <v>0</v>
      </c>
      <c r="D60" s="76">
        <f>IFERROR(VLOOKUP(B60,[1]Sheet2!B:E,4,0),0)</f>
        <v>0</v>
      </c>
      <c r="E60" s="72"/>
      <c r="F60" s="77">
        <f t="shared" si="0"/>
        <v>0</v>
      </c>
    </row>
    <row r="61" s="50" customFormat="1" ht="20.25" customHeight="1" spans="1:6">
      <c r="A61" s="70" t="s">
        <v>206</v>
      </c>
      <c r="B61" s="71" t="s">
        <v>207</v>
      </c>
      <c r="C61" s="66">
        <f>SUM(C62:C71)</f>
        <v>112</v>
      </c>
      <c r="D61" s="41">
        <f>SUM(D62:D71)</f>
        <v>58.7074</v>
      </c>
      <c r="E61" s="68">
        <f>D61/C61</f>
        <v>0.524173214285714</v>
      </c>
      <c r="F61" s="69">
        <f t="shared" si="0"/>
        <v>2.7074</v>
      </c>
    </row>
    <row r="62" ht="20.25" customHeight="1" spans="1:6">
      <c r="A62" s="73" t="s">
        <v>208</v>
      </c>
      <c r="B62" s="74" t="s">
        <v>119</v>
      </c>
      <c r="C62" s="75">
        <v>112</v>
      </c>
      <c r="D62" s="78">
        <v>58.7074</v>
      </c>
      <c r="E62" s="72">
        <f>D62/C62</f>
        <v>0.524173214285714</v>
      </c>
      <c r="F62" s="77">
        <f t="shared" si="0"/>
        <v>2.7074</v>
      </c>
    </row>
    <row r="63" ht="20.25" customHeight="1" spans="1:6">
      <c r="A63" s="73" t="s">
        <v>209</v>
      </c>
      <c r="B63" s="74" t="s">
        <v>121</v>
      </c>
      <c r="C63" s="75">
        <f>IFERROR(VLOOKUP(A63,[1]Sheet2!A:D,4,0),0)</f>
        <v>0</v>
      </c>
      <c r="D63" s="76">
        <f>IFERROR(VLOOKUP(B63,[1]Sheet2!B:E,4,0),0)</f>
        <v>0</v>
      </c>
      <c r="E63" s="72"/>
      <c r="F63" s="77">
        <f t="shared" si="0"/>
        <v>0</v>
      </c>
    </row>
    <row r="64" ht="20.25" customHeight="1" spans="1:6">
      <c r="A64" s="73" t="s">
        <v>210</v>
      </c>
      <c r="B64" s="74" t="s">
        <v>123</v>
      </c>
      <c r="C64" s="75">
        <f>IFERROR(VLOOKUP(A64,[1]Sheet2!A:D,4,0),0)</f>
        <v>0</v>
      </c>
      <c r="D64" s="76">
        <f>IFERROR(VLOOKUP(B64,[1]Sheet2!B:E,4,0),0)</f>
        <v>0</v>
      </c>
      <c r="E64" s="72"/>
      <c r="F64" s="77">
        <f t="shared" si="0"/>
        <v>0</v>
      </c>
    </row>
    <row r="65" ht="20.25" customHeight="1" spans="1:6">
      <c r="A65" s="73" t="s">
        <v>211</v>
      </c>
      <c r="B65" s="74" t="s">
        <v>212</v>
      </c>
      <c r="C65" s="75">
        <f>IFERROR(VLOOKUP(A65,[1]Sheet2!A:D,4,0),0)</f>
        <v>0</v>
      </c>
      <c r="D65" s="76">
        <f>IFERROR(VLOOKUP(B65,[1]Sheet2!B:E,4,0),0)</f>
        <v>0</v>
      </c>
      <c r="E65" s="72"/>
      <c r="F65" s="77">
        <f t="shared" si="0"/>
        <v>0</v>
      </c>
    </row>
    <row r="66" ht="20.25" customHeight="1" spans="1:6">
      <c r="A66" s="73" t="s">
        <v>213</v>
      </c>
      <c r="B66" s="74" t="s">
        <v>214</v>
      </c>
      <c r="C66" s="75">
        <f>IFERROR(VLOOKUP(A66,[1]Sheet2!A:D,4,0),0)</f>
        <v>0</v>
      </c>
      <c r="D66" s="76">
        <f>IFERROR(VLOOKUP(B66,[1]Sheet2!B:E,4,0),0)</f>
        <v>0</v>
      </c>
      <c r="E66" s="72"/>
      <c r="F66" s="77">
        <f t="shared" si="0"/>
        <v>0</v>
      </c>
    </row>
    <row r="67" ht="20.25" customHeight="1" spans="1:6">
      <c r="A67" s="73" t="s">
        <v>215</v>
      </c>
      <c r="B67" s="74" t="s">
        <v>216</v>
      </c>
      <c r="C67" s="75">
        <f>IFERROR(VLOOKUP(A67,[1]Sheet2!A:D,4,0),0)</f>
        <v>0</v>
      </c>
      <c r="D67" s="76">
        <f>IFERROR(VLOOKUP(B67,[1]Sheet2!B:E,4,0),0)</f>
        <v>0</v>
      </c>
      <c r="E67" s="72"/>
      <c r="F67" s="77">
        <f t="shared" si="0"/>
        <v>0</v>
      </c>
    </row>
    <row r="68" ht="20.25" customHeight="1" spans="1:6">
      <c r="A68" s="73" t="s">
        <v>217</v>
      </c>
      <c r="B68" s="74" t="s">
        <v>218</v>
      </c>
      <c r="C68" s="75">
        <f>IFERROR(VLOOKUP(A68,[1]Sheet2!A:D,4,0),0)</f>
        <v>0</v>
      </c>
      <c r="D68" s="76">
        <f>IFERROR(VLOOKUP(B68,[1]Sheet2!B:E,4,0),0)</f>
        <v>0</v>
      </c>
      <c r="E68" s="72"/>
      <c r="F68" s="77">
        <f t="shared" si="0"/>
        <v>0</v>
      </c>
    </row>
    <row r="69" ht="20.25" customHeight="1" spans="1:6">
      <c r="A69" s="73" t="s">
        <v>219</v>
      </c>
      <c r="B69" s="74" t="s">
        <v>220</v>
      </c>
      <c r="C69" s="75">
        <f>IFERROR(VLOOKUP(A69,[1]Sheet2!A:D,4,0),0)</f>
        <v>0</v>
      </c>
      <c r="D69" s="76">
        <f>IFERROR(VLOOKUP(B69,[1]Sheet2!B:E,4,0),0)</f>
        <v>0</v>
      </c>
      <c r="E69" s="72"/>
      <c r="F69" s="77">
        <f t="shared" si="0"/>
        <v>0</v>
      </c>
    </row>
    <row r="70" ht="20.25" customHeight="1" spans="1:6">
      <c r="A70" s="73" t="s">
        <v>221</v>
      </c>
      <c r="B70" s="74" t="s">
        <v>137</v>
      </c>
      <c r="C70" s="75">
        <f>IFERROR(VLOOKUP(A70,[1]Sheet2!A:D,4,0),0)</f>
        <v>0</v>
      </c>
      <c r="D70" s="76">
        <f>IFERROR(VLOOKUP(B70,[1]Sheet2!B:E,4,0),0)</f>
        <v>0</v>
      </c>
      <c r="E70" s="72"/>
      <c r="F70" s="77">
        <f t="shared" si="0"/>
        <v>0</v>
      </c>
    </row>
    <row r="71" ht="20.25" customHeight="1" spans="1:6">
      <c r="A71" s="73" t="s">
        <v>222</v>
      </c>
      <c r="B71" s="74" t="s">
        <v>223</v>
      </c>
      <c r="C71" s="75">
        <f>IFERROR(VLOOKUP(A71,[1]Sheet2!A:D,4,0),0)</f>
        <v>0</v>
      </c>
      <c r="D71" s="76">
        <f>IFERROR(VLOOKUP(B71,[1]Sheet2!B:E,4,0),0)</f>
        <v>0</v>
      </c>
      <c r="E71" s="72"/>
      <c r="F71" s="77">
        <f t="shared" ref="F71:F134" si="1">D71-C71/2</f>
        <v>0</v>
      </c>
    </row>
    <row r="72" ht="20.25" customHeight="1" spans="1:6">
      <c r="A72" s="70" t="s">
        <v>224</v>
      </c>
      <c r="B72" s="71" t="s">
        <v>225</v>
      </c>
      <c r="C72" s="66">
        <f>SUM(C73:C79)</f>
        <v>0</v>
      </c>
      <c r="D72" s="76">
        <f>SUM(D73:D79)</f>
        <v>0</v>
      </c>
      <c r="E72" s="72"/>
      <c r="F72" s="77">
        <f t="shared" si="1"/>
        <v>0</v>
      </c>
    </row>
    <row r="73" ht="20.25" customHeight="1" spans="1:6">
      <c r="A73" s="73" t="s">
        <v>226</v>
      </c>
      <c r="B73" s="74" t="s">
        <v>119</v>
      </c>
      <c r="C73" s="75">
        <f>IFERROR(VLOOKUP(A73,[1]Sheet2!A:D,4,0),0)</f>
        <v>0</v>
      </c>
      <c r="D73" s="67">
        <f>IFERROR(VLOOKUP(B73,[1]Sheet2!B:E,4,0),0)</f>
        <v>0</v>
      </c>
      <c r="E73" s="72"/>
      <c r="F73" s="77">
        <f t="shared" si="1"/>
        <v>0</v>
      </c>
    </row>
    <row r="74" ht="20.25" customHeight="1" spans="1:6">
      <c r="A74" s="73" t="s">
        <v>227</v>
      </c>
      <c r="B74" s="74" t="s">
        <v>121</v>
      </c>
      <c r="C74" s="75">
        <f>IFERROR(VLOOKUP(A74,[1]Sheet2!A:D,4,0),0)</f>
        <v>0</v>
      </c>
      <c r="D74" s="76">
        <f>IFERROR(VLOOKUP(B74,[1]Sheet2!B:E,4,0),0)</f>
        <v>0</v>
      </c>
      <c r="E74" s="72"/>
      <c r="F74" s="77">
        <f t="shared" si="1"/>
        <v>0</v>
      </c>
    </row>
    <row r="75" ht="20.25" customHeight="1" spans="1:6">
      <c r="A75" s="73" t="s">
        <v>228</v>
      </c>
      <c r="B75" s="74" t="s">
        <v>123</v>
      </c>
      <c r="C75" s="75">
        <f>IFERROR(VLOOKUP(A75,[1]Sheet2!A:D,4,0),0)</f>
        <v>0</v>
      </c>
      <c r="D75" s="76">
        <f>IFERROR(VLOOKUP(B75,[1]Sheet2!B:E,4,0),0)</f>
        <v>0</v>
      </c>
      <c r="E75" s="72"/>
      <c r="F75" s="77">
        <f t="shared" si="1"/>
        <v>0</v>
      </c>
    </row>
    <row r="76" ht="20.25" customHeight="1" spans="1:6">
      <c r="A76" s="73" t="s">
        <v>229</v>
      </c>
      <c r="B76" s="74" t="s">
        <v>218</v>
      </c>
      <c r="C76" s="75">
        <f>IFERROR(VLOOKUP(A76,[1]Sheet2!A:D,4,0),0)</f>
        <v>0</v>
      </c>
      <c r="D76" s="76">
        <f>IFERROR(VLOOKUP(B76,[1]Sheet2!B:E,4,0),0)</f>
        <v>0</v>
      </c>
      <c r="E76" s="72"/>
      <c r="F76" s="77">
        <f t="shared" si="1"/>
        <v>0</v>
      </c>
    </row>
    <row r="77" ht="20.25" customHeight="1" spans="1:6">
      <c r="A77" s="73" t="s">
        <v>230</v>
      </c>
      <c r="B77" s="74" t="s">
        <v>231</v>
      </c>
      <c r="C77" s="75">
        <f>IFERROR(VLOOKUP(A77,[1]Sheet2!A:D,4,0),0)</f>
        <v>0</v>
      </c>
      <c r="D77" s="76">
        <f>IFERROR(VLOOKUP(B77,[1]Sheet2!B:E,4,0),0)</f>
        <v>0</v>
      </c>
      <c r="E77" s="72"/>
      <c r="F77" s="77">
        <f t="shared" si="1"/>
        <v>0</v>
      </c>
    </row>
    <row r="78" ht="20.25" customHeight="1" spans="1:6">
      <c r="A78" s="73" t="s">
        <v>232</v>
      </c>
      <c r="B78" s="74" t="s">
        <v>137</v>
      </c>
      <c r="C78" s="75">
        <f>IFERROR(VLOOKUP(A78,[1]Sheet2!A:D,4,0),0)</f>
        <v>0</v>
      </c>
      <c r="D78" s="76">
        <f>IFERROR(VLOOKUP(B78,[1]Sheet2!B:E,4,0),0)</f>
        <v>0</v>
      </c>
      <c r="E78" s="72"/>
      <c r="F78" s="77">
        <f t="shared" si="1"/>
        <v>0</v>
      </c>
    </row>
    <row r="79" ht="20.25" customHeight="1" spans="1:6">
      <c r="A79" s="73" t="s">
        <v>233</v>
      </c>
      <c r="B79" s="74" t="s">
        <v>234</v>
      </c>
      <c r="C79" s="75">
        <f>IFERROR(VLOOKUP(A79,[1]Sheet2!A:D,4,0),0)</f>
        <v>0</v>
      </c>
      <c r="D79" s="76">
        <f>IFERROR(VLOOKUP(B79,[1]Sheet2!B:E,4,0),0)</f>
        <v>0</v>
      </c>
      <c r="E79" s="72"/>
      <c r="F79" s="77">
        <f t="shared" si="1"/>
        <v>0</v>
      </c>
    </row>
    <row r="80" ht="20.25" customHeight="1" spans="1:6">
      <c r="A80" s="70" t="s">
        <v>235</v>
      </c>
      <c r="B80" s="71" t="s">
        <v>236</v>
      </c>
      <c r="C80" s="66">
        <f>SUM(C81:C88)</f>
        <v>0</v>
      </c>
      <c r="D80" s="76">
        <f>SUM(D81:D88)</f>
        <v>0</v>
      </c>
      <c r="E80" s="72"/>
      <c r="F80" s="77">
        <f t="shared" si="1"/>
        <v>0</v>
      </c>
    </row>
    <row r="81" ht="20.25" customHeight="1" spans="1:6">
      <c r="A81" s="73" t="s">
        <v>237</v>
      </c>
      <c r="B81" s="74" t="s">
        <v>119</v>
      </c>
      <c r="C81" s="75">
        <f>IFERROR(VLOOKUP(A81,[1]Sheet2!A:D,4,0),0)</f>
        <v>0</v>
      </c>
      <c r="D81" s="67">
        <f>IFERROR(VLOOKUP(B81,[1]Sheet2!B:E,4,0),0)</f>
        <v>0</v>
      </c>
      <c r="E81" s="72"/>
      <c r="F81" s="77">
        <f t="shared" si="1"/>
        <v>0</v>
      </c>
    </row>
    <row r="82" ht="20.25" customHeight="1" spans="1:6">
      <c r="A82" s="73" t="s">
        <v>238</v>
      </c>
      <c r="B82" s="74" t="s">
        <v>121</v>
      </c>
      <c r="C82" s="75">
        <f>IFERROR(VLOOKUP(A82,[1]Sheet2!A:D,4,0),0)</f>
        <v>0</v>
      </c>
      <c r="D82" s="76">
        <f>IFERROR(VLOOKUP(B82,[1]Sheet2!B:E,4,0),0)</f>
        <v>0</v>
      </c>
      <c r="E82" s="72"/>
      <c r="F82" s="77">
        <f t="shared" si="1"/>
        <v>0</v>
      </c>
    </row>
    <row r="83" ht="20.25" customHeight="1" spans="1:6">
      <c r="A83" s="73" t="s">
        <v>239</v>
      </c>
      <c r="B83" s="74" t="s">
        <v>123</v>
      </c>
      <c r="C83" s="75">
        <f>IFERROR(VLOOKUP(A83,[1]Sheet2!A:D,4,0),0)</f>
        <v>0</v>
      </c>
      <c r="D83" s="76">
        <f>IFERROR(VLOOKUP(B83,[1]Sheet2!B:E,4,0),0)</f>
        <v>0</v>
      </c>
      <c r="E83" s="72"/>
      <c r="F83" s="77">
        <f t="shared" si="1"/>
        <v>0</v>
      </c>
    </row>
    <row r="84" ht="20.25" customHeight="1" spans="1:6">
      <c r="A84" s="73" t="s">
        <v>240</v>
      </c>
      <c r="B84" s="74" t="s">
        <v>241</v>
      </c>
      <c r="C84" s="75">
        <f>IFERROR(VLOOKUP(A84,[1]Sheet2!A:D,4,0),0)</f>
        <v>0</v>
      </c>
      <c r="D84" s="76">
        <f>IFERROR(VLOOKUP(B84,[1]Sheet2!B:E,4,0),0)</f>
        <v>0</v>
      </c>
      <c r="E84" s="72"/>
      <c r="F84" s="77">
        <f t="shared" si="1"/>
        <v>0</v>
      </c>
    </row>
    <row r="85" ht="20.25" customHeight="1" spans="1:6">
      <c r="A85" s="73" t="s">
        <v>242</v>
      </c>
      <c r="B85" s="74" t="s">
        <v>243</v>
      </c>
      <c r="C85" s="75">
        <f>IFERROR(VLOOKUP(A85,[1]Sheet2!A:D,4,0),0)</f>
        <v>0</v>
      </c>
      <c r="D85" s="76">
        <f>IFERROR(VLOOKUP(B85,[1]Sheet2!B:E,4,0),0)</f>
        <v>0</v>
      </c>
      <c r="E85" s="72"/>
      <c r="F85" s="77">
        <f t="shared" si="1"/>
        <v>0</v>
      </c>
    </row>
    <row r="86" ht="20.25" customHeight="1" spans="1:6">
      <c r="A86" s="73" t="s">
        <v>244</v>
      </c>
      <c r="B86" s="74" t="s">
        <v>218</v>
      </c>
      <c r="C86" s="75">
        <f>IFERROR(VLOOKUP(A86,[1]Sheet2!A:D,4,0),0)</f>
        <v>0</v>
      </c>
      <c r="D86" s="76">
        <f>IFERROR(VLOOKUP(B86,[1]Sheet2!B:E,4,0),0)</f>
        <v>0</v>
      </c>
      <c r="E86" s="72"/>
      <c r="F86" s="77">
        <f t="shared" si="1"/>
        <v>0</v>
      </c>
    </row>
    <row r="87" ht="20.25" customHeight="1" spans="1:6">
      <c r="A87" s="73" t="s">
        <v>245</v>
      </c>
      <c r="B87" s="74" t="s">
        <v>137</v>
      </c>
      <c r="C87" s="75">
        <f>IFERROR(VLOOKUP(A87,[1]Sheet2!A:D,4,0),0)</f>
        <v>0</v>
      </c>
      <c r="D87" s="76">
        <f>IFERROR(VLOOKUP(B87,[1]Sheet2!B:E,4,0),0)</f>
        <v>0</v>
      </c>
      <c r="E87" s="72"/>
      <c r="F87" s="77">
        <f t="shared" si="1"/>
        <v>0</v>
      </c>
    </row>
    <row r="88" ht="20.25" customHeight="1" spans="1:6">
      <c r="A88" s="73" t="s">
        <v>246</v>
      </c>
      <c r="B88" s="74" t="s">
        <v>247</v>
      </c>
      <c r="C88" s="75">
        <f>IFERROR(VLOOKUP(A88,[1]Sheet2!A:D,4,0),0)</f>
        <v>0</v>
      </c>
      <c r="D88" s="76">
        <f>IFERROR(VLOOKUP(B88,[1]Sheet2!B:E,4,0),0)</f>
        <v>0</v>
      </c>
      <c r="E88" s="72"/>
      <c r="F88" s="77">
        <f t="shared" si="1"/>
        <v>0</v>
      </c>
    </row>
    <row r="89" ht="20.25" customHeight="1" spans="1:6">
      <c r="A89" s="70" t="s">
        <v>248</v>
      </c>
      <c r="B89" s="71" t="s">
        <v>249</v>
      </c>
      <c r="C89" s="66">
        <f>SUM(C90:C101)</f>
        <v>0</v>
      </c>
      <c r="D89" s="76">
        <f>SUM(D90:D101)</f>
        <v>0</v>
      </c>
      <c r="E89" s="72"/>
      <c r="F89" s="77">
        <f t="shared" si="1"/>
        <v>0</v>
      </c>
    </row>
    <row r="90" ht="20.25" customHeight="1" spans="1:6">
      <c r="A90" s="73" t="s">
        <v>250</v>
      </c>
      <c r="B90" s="74" t="s">
        <v>119</v>
      </c>
      <c r="C90" s="75">
        <f>IFERROR(VLOOKUP(A90,[1]Sheet2!A:D,4,0),0)</f>
        <v>0</v>
      </c>
      <c r="D90" s="67">
        <f>IFERROR(VLOOKUP(B90,[1]Sheet2!B:E,4,0),0)</f>
        <v>0</v>
      </c>
      <c r="E90" s="72"/>
      <c r="F90" s="77">
        <f t="shared" si="1"/>
        <v>0</v>
      </c>
    </row>
    <row r="91" ht="20.25" customHeight="1" spans="1:6">
      <c r="A91" s="73" t="s">
        <v>251</v>
      </c>
      <c r="B91" s="74" t="s">
        <v>121</v>
      </c>
      <c r="C91" s="75">
        <f>IFERROR(VLOOKUP(A91,[1]Sheet2!A:D,4,0),0)</f>
        <v>0</v>
      </c>
      <c r="D91" s="76">
        <f>IFERROR(VLOOKUP(B91,[1]Sheet2!B:E,4,0),0)</f>
        <v>0</v>
      </c>
      <c r="E91" s="72"/>
      <c r="F91" s="77">
        <f t="shared" si="1"/>
        <v>0</v>
      </c>
    </row>
    <row r="92" ht="20.25" customHeight="1" spans="1:6">
      <c r="A92" s="73" t="s">
        <v>252</v>
      </c>
      <c r="B92" s="74" t="s">
        <v>123</v>
      </c>
      <c r="C92" s="75">
        <f>IFERROR(VLOOKUP(A92,[1]Sheet2!A:D,4,0),0)</f>
        <v>0</v>
      </c>
      <c r="D92" s="76">
        <f>IFERROR(VLOOKUP(B92,[1]Sheet2!B:E,4,0),0)</f>
        <v>0</v>
      </c>
      <c r="E92" s="72"/>
      <c r="F92" s="77">
        <f t="shared" si="1"/>
        <v>0</v>
      </c>
    </row>
    <row r="93" ht="20.25" customHeight="1" spans="1:6">
      <c r="A93" s="73" t="s">
        <v>253</v>
      </c>
      <c r="B93" s="74" t="s">
        <v>254</v>
      </c>
      <c r="C93" s="75">
        <f>IFERROR(VLOOKUP(A93,[1]Sheet2!A:D,4,0),0)</f>
        <v>0</v>
      </c>
      <c r="D93" s="76">
        <f>IFERROR(VLOOKUP(B93,[1]Sheet2!B:E,4,0),0)</f>
        <v>0</v>
      </c>
      <c r="E93" s="72"/>
      <c r="F93" s="77">
        <f t="shared" si="1"/>
        <v>0</v>
      </c>
    </row>
    <row r="94" ht="20.25" customHeight="1" spans="1:6">
      <c r="A94" s="73" t="s">
        <v>255</v>
      </c>
      <c r="B94" s="74" t="s">
        <v>256</v>
      </c>
      <c r="C94" s="75">
        <f>IFERROR(VLOOKUP(A94,[1]Sheet2!A:D,4,0),0)</f>
        <v>0</v>
      </c>
      <c r="D94" s="76">
        <f>IFERROR(VLOOKUP(B94,[1]Sheet2!B:E,4,0),0)</f>
        <v>0</v>
      </c>
      <c r="E94" s="72"/>
      <c r="F94" s="77">
        <f t="shared" si="1"/>
        <v>0</v>
      </c>
    </row>
    <row r="95" ht="20.25" customHeight="1" spans="1:6">
      <c r="A95" s="73" t="s">
        <v>257</v>
      </c>
      <c r="B95" s="74" t="s">
        <v>218</v>
      </c>
      <c r="C95" s="75">
        <f>IFERROR(VLOOKUP(A95,[1]Sheet2!A:D,4,0),0)</f>
        <v>0</v>
      </c>
      <c r="D95" s="76">
        <f>IFERROR(VLOOKUP(B95,[1]Sheet2!B:E,4,0),0)</f>
        <v>0</v>
      </c>
      <c r="E95" s="72"/>
      <c r="F95" s="77">
        <f t="shared" si="1"/>
        <v>0</v>
      </c>
    </row>
    <row r="96" ht="20.25" customHeight="1" spans="1:6">
      <c r="A96" s="73" t="s">
        <v>258</v>
      </c>
      <c r="B96" s="74" t="s">
        <v>259</v>
      </c>
      <c r="C96" s="75">
        <f>IFERROR(VLOOKUP(A96,[1]Sheet2!A:D,4,0),0)</f>
        <v>0</v>
      </c>
      <c r="D96" s="76">
        <f>IFERROR(VLOOKUP(B96,[1]Sheet2!B:E,4,0),0)</f>
        <v>0</v>
      </c>
      <c r="E96" s="72"/>
      <c r="F96" s="77">
        <f t="shared" si="1"/>
        <v>0</v>
      </c>
    </row>
    <row r="97" ht="20.25" customHeight="1" spans="1:6">
      <c r="A97" s="73" t="s">
        <v>260</v>
      </c>
      <c r="B97" s="74" t="s">
        <v>261</v>
      </c>
      <c r="C97" s="75">
        <f>IFERROR(VLOOKUP(A97,[1]Sheet2!A:D,4,0),0)</f>
        <v>0</v>
      </c>
      <c r="D97" s="76">
        <f>IFERROR(VLOOKUP(B97,[1]Sheet2!B:E,4,0),0)</f>
        <v>0</v>
      </c>
      <c r="E97" s="72"/>
      <c r="F97" s="77">
        <f t="shared" si="1"/>
        <v>0</v>
      </c>
    </row>
    <row r="98" ht="20.25" customHeight="1" spans="1:6">
      <c r="A98" s="73" t="s">
        <v>262</v>
      </c>
      <c r="B98" s="74" t="s">
        <v>263</v>
      </c>
      <c r="C98" s="75">
        <f>IFERROR(VLOOKUP(A98,[1]Sheet2!A:D,4,0),0)</f>
        <v>0</v>
      </c>
      <c r="D98" s="76">
        <f>IFERROR(VLOOKUP(B98,[1]Sheet2!B:E,4,0),0)</f>
        <v>0</v>
      </c>
      <c r="E98" s="72"/>
      <c r="F98" s="77">
        <f t="shared" si="1"/>
        <v>0</v>
      </c>
    </row>
    <row r="99" ht="20.25" customHeight="1" spans="1:6">
      <c r="A99" s="73" t="s">
        <v>264</v>
      </c>
      <c r="B99" s="74" t="s">
        <v>265</v>
      </c>
      <c r="C99" s="75">
        <f>IFERROR(VLOOKUP(A99,[1]Sheet2!A:D,4,0),0)</f>
        <v>0</v>
      </c>
      <c r="D99" s="76">
        <f>IFERROR(VLOOKUP(B99,[1]Sheet2!B:E,4,0),0)</f>
        <v>0</v>
      </c>
      <c r="E99" s="72"/>
      <c r="F99" s="77">
        <f t="shared" si="1"/>
        <v>0</v>
      </c>
    </row>
    <row r="100" ht="20.25" customHeight="1" spans="1:6">
      <c r="A100" s="73" t="s">
        <v>266</v>
      </c>
      <c r="B100" s="74" t="s">
        <v>137</v>
      </c>
      <c r="C100" s="75">
        <f>IFERROR(VLOOKUP(A100,[1]Sheet2!A:D,4,0),0)</f>
        <v>0</v>
      </c>
      <c r="D100" s="76">
        <f>IFERROR(VLOOKUP(B100,[1]Sheet2!B:E,4,0),0)</f>
        <v>0</v>
      </c>
      <c r="E100" s="72"/>
      <c r="F100" s="77">
        <f t="shared" si="1"/>
        <v>0</v>
      </c>
    </row>
    <row r="101" ht="20.25" customHeight="1" spans="1:6">
      <c r="A101" s="73" t="s">
        <v>267</v>
      </c>
      <c r="B101" s="74" t="s">
        <v>268</v>
      </c>
      <c r="C101" s="75">
        <f>IFERROR(VLOOKUP(A101,[1]Sheet2!A:D,4,0),0)</f>
        <v>0</v>
      </c>
      <c r="D101" s="76">
        <f>IFERROR(VLOOKUP(B101,[1]Sheet2!B:E,4,0),0)</f>
        <v>0</v>
      </c>
      <c r="E101" s="72"/>
      <c r="F101" s="77">
        <f t="shared" si="1"/>
        <v>0</v>
      </c>
    </row>
    <row r="102" ht="20.25" customHeight="1" spans="1:6">
      <c r="A102" s="70" t="s">
        <v>269</v>
      </c>
      <c r="B102" s="71" t="s">
        <v>270</v>
      </c>
      <c r="C102" s="66">
        <f>SUM(C103:C110)</f>
        <v>5</v>
      </c>
      <c r="D102" s="76">
        <f>SUM(D103:D110)</f>
        <v>0</v>
      </c>
      <c r="E102" s="72"/>
      <c r="F102" s="77">
        <f t="shared" si="1"/>
        <v>-2.5</v>
      </c>
    </row>
    <row r="103" ht="20.25" customHeight="1" spans="1:6">
      <c r="A103" s="73" t="s">
        <v>271</v>
      </c>
      <c r="B103" s="74" t="s">
        <v>119</v>
      </c>
      <c r="C103" s="75">
        <f>IFERROR(VLOOKUP(A103,[1]Sheet2!A:D,4,0),0)</f>
        <v>0</v>
      </c>
      <c r="D103" s="67">
        <f>IFERROR(VLOOKUP(B103,[1]Sheet2!B:E,4,0),0)</f>
        <v>0</v>
      </c>
      <c r="E103" s="72"/>
      <c r="F103" s="77">
        <f t="shared" si="1"/>
        <v>0</v>
      </c>
    </row>
    <row r="104" ht="20.25" customHeight="1" spans="1:6">
      <c r="A104" s="73" t="s">
        <v>272</v>
      </c>
      <c r="B104" s="74" t="s">
        <v>121</v>
      </c>
      <c r="C104" s="75">
        <f>IFERROR(VLOOKUP(A104,[1]Sheet2!A:D,4,0),0)</f>
        <v>0</v>
      </c>
      <c r="D104" s="76">
        <f>IFERROR(VLOOKUP(B104,[1]Sheet2!B:E,4,0),0)</f>
        <v>0</v>
      </c>
      <c r="E104" s="72"/>
      <c r="F104" s="77">
        <f t="shared" si="1"/>
        <v>0</v>
      </c>
    </row>
    <row r="105" ht="20.25" customHeight="1" spans="1:6">
      <c r="A105" s="73" t="s">
        <v>273</v>
      </c>
      <c r="B105" s="74" t="s">
        <v>123</v>
      </c>
      <c r="C105" s="75">
        <f>IFERROR(VLOOKUP(A105,[1]Sheet2!A:D,4,0),0)</f>
        <v>0</v>
      </c>
      <c r="D105" s="76">
        <f>IFERROR(VLOOKUP(B105,[1]Sheet2!B:E,4,0),0)</f>
        <v>0</v>
      </c>
      <c r="E105" s="72"/>
      <c r="F105" s="77">
        <f t="shared" si="1"/>
        <v>0</v>
      </c>
    </row>
    <row r="106" ht="20.25" customHeight="1" spans="1:6">
      <c r="A106" s="73" t="s">
        <v>274</v>
      </c>
      <c r="B106" s="74" t="s">
        <v>275</v>
      </c>
      <c r="C106" s="75">
        <f>IFERROR(VLOOKUP(A106,[1]Sheet2!A:D,4,0),0)</f>
        <v>0</v>
      </c>
      <c r="D106" s="76">
        <f>IFERROR(VLOOKUP(B106,[1]Sheet2!B:E,4,0),0)</f>
        <v>0</v>
      </c>
      <c r="E106" s="72"/>
      <c r="F106" s="77">
        <f t="shared" si="1"/>
        <v>0</v>
      </c>
    </row>
    <row r="107" ht="20.25" customHeight="1" spans="1:6">
      <c r="A107" s="73" t="s">
        <v>276</v>
      </c>
      <c r="B107" s="74" t="s">
        <v>277</v>
      </c>
      <c r="C107" s="75">
        <f>IFERROR(VLOOKUP(A107,[1]Sheet2!A:D,4,0),0)</f>
        <v>0</v>
      </c>
      <c r="D107" s="76">
        <f>IFERROR(VLOOKUP(B107,[1]Sheet2!B:E,4,0),0)</f>
        <v>0</v>
      </c>
      <c r="E107" s="72"/>
      <c r="F107" s="77">
        <f t="shared" si="1"/>
        <v>0</v>
      </c>
    </row>
    <row r="108" ht="20.25" customHeight="1" spans="1:6">
      <c r="A108" s="73" t="s">
        <v>278</v>
      </c>
      <c r="B108" s="74" t="s">
        <v>279</v>
      </c>
      <c r="C108" s="75">
        <f>IFERROR(VLOOKUP(A108,[1]Sheet2!A:D,4,0),0)</f>
        <v>0</v>
      </c>
      <c r="D108" s="76">
        <f>IFERROR(VLOOKUP(B108,[1]Sheet2!B:E,4,0),0)</f>
        <v>0</v>
      </c>
      <c r="E108" s="72"/>
      <c r="F108" s="77">
        <f t="shared" si="1"/>
        <v>0</v>
      </c>
    </row>
    <row r="109" ht="20.25" customHeight="1" spans="1:6">
      <c r="A109" s="73" t="s">
        <v>280</v>
      </c>
      <c r="B109" s="74" t="s">
        <v>137</v>
      </c>
      <c r="C109" s="75">
        <f>IFERROR(VLOOKUP(A109,[1]Sheet2!A:D,4,0),0)</f>
        <v>0</v>
      </c>
      <c r="D109" s="76">
        <f>IFERROR(VLOOKUP(B109,[1]Sheet2!B:E,4,0),0)</f>
        <v>0</v>
      </c>
      <c r="E109" s="72"/>
      <c r="F109" s="77">
        <f t="shared" si="1"/>
        <v>0</v>
      </c>
    </row>
    <row r="110" ht="20.25" customHeight="1" spans="1:6">
      <c r="A110" s="73" t="s">
        <v>281</v>
      </c>
      <c r="B110" s="74" t="s">
        <v>282</v>
      </c>
      <c r="C110" s="75">
        <v>5</v>
      </c>
      <c r="D110" s="76">
        <f>IFERROR(VLOOKUP(B110,[1]Sheet2!B:E,4,0),0)</f>
        <v>0</v>
      </c>
      <c r="E110" s="72"/>
      <c r="F110" s="77">
        <f t="shared" si="1"/>
        <v>-2.5</v>
      </c>
    </row>
    <row r="111" ht="20.25" customHeight="1" spans="1:6">
      <c r="A111" s="70" t="s">
        <v>283</v>
      </c>
      <c r="B111" s="71" t="s">
        <v>284</v>
      </c>
      <c r="C111" s="66">
        <f>SUM(C112:C121)</f>
        <v>0</v>
      </c>
      <c r="D111" s="76">
        <f>SUM(D112:D121)</f>
        <v>0</v>
      </c>
      <c r="E111" s="72"/>
      <c r="F111" s="77">
        <f t="shared" si="1"/>
        <v>0</v>
      </c>
    </row>
    <row r="112" ht="20.25" customHeight="1" spans="1:6">
      <c r="A112" s="73" t="s">
        <v>285</v>
      </c>
      <c r="B112" s="74" t="s">
        <v>119</v>
      </c>
      <c r="C112" s="75">
        <f>IFERROR(VLOOKUP(A112,[1]Sheet2!A:D,4,0),0)</f>
        <v>0</v>
      </c>
      <c r="D112" s="67">
        <f>IFERROR(VLOOKUP(B112,[1]Sheet2!B:E,4,0),0)</f>
        <v>0</v>
      </c>
      <c r="E112" s="72"/>
      <c r="F112" s="77">
        <f t="shared" si="1"/>
        <v>0</v>
      </c>
    </row>
    <row r="113" ht="20.25" customHeight="1" spans="1:6">
      <c r="A113" s="73" t="s">
        <v>286</v>
      </c>
      <c r="B113" s="74" t="s">
        <v>121</v>
      </c>
      <c r="C113" s="75">
        <f>IFERROR(VLOOKUP(A113,[1]Sheet2!A:D,4,0),0)</f>
        <v>0</v>
      </c>
      <c r="D113" s="76">
        <f>IFERROR(VLOOKUP(B113,[1]Sheet2!B:E,4,0),0)</f>
        <v>0</v>
      </c>
      <c r="E113" s="72"/>
      <c r="F113" s="77">
        <f t="shared" si="1"/>
        <v>0</v>
      </c>
    </row>
    <row r="114" ht="20.25" customHeight="1" spans="1:6">
      <c r="A114" s="73" t="s">
        <v>287</v>
      </c>
      <c r="B114" s="74" t="s">
        <v>123</v>
      </c>
      <c r="C114" s="75">
        <f>IFERROR(VLOOKUP(A114,[1]Sheet2!A:D,4,0),0)</f>
        <v>0</v>
      </c>
      <c r="D114" s="76">
        <f>IFERROR(VLOOKUP(B114,[1]Sheet2!B:E,4,0),0)</f>
        <v>0</v>
      </c>
      <c r="E114" s="72"/>
      <c r="F114" s="77">
        <f t="shared" si="1"/>
        <v>0</v>
      </c>
    </row>
    <row r="115" ht="20.25" customHeight="1" spans="1:6">
      <c r="A115" s="73" t="s">
        <v>288</v>
      </c>
      <c r="B115" s="74" t="s">
        <v>289</v>
      </c>
      <c r="C115" s="75">
        <f>IFERROR(VLOOKUP(A115,[1]Sheet2!A:D,4,0),0)</f>
        <v>0</v>
      </c>
      <c r="D115" s="76">
        <f>IFERROR(VLOOKUP(B115,[1]Sheet2!B:E,4,0),0)</f>
        <v>0</v>
      </c>
      <c r="E115" s="72"/>
      <c r="F115" s="77">
        <f t="shared" si="1"/>
        <v>0</v>
      </c>
    </row>
    <row r="116" ht="20.25" customHeight="1" spans="1:6">
      <c r="A116" s="73" t="s">
        <v>290</v>
      </c>
      <c r="B116" s="74" t="s">
        <v>291</v>
      </c>
      <c r="C116" s="75">
        <f>IFERROR(VLOOKUP(A116,[1]Sheet2!A:D,4,0),0)</f>
        <v>0</v>
      </c>
      <c r="D116" s="76">
        <f>IFERROR(VLOOKUP(B116,[1]Sheet2!B:E,4,0),0)</f>
        <v>0</v>
      </c>
      <c r="E116" s="72"/>
      <c r="F116" s="77">
        <f t="shared" si="1"/>
        <v>0</v>
      </c>
    </row>
    <row r="117" ht="20.25" customHeight="1" spans="1:6">
      <c r="A117" s="73" t="s">
        <v>292</v>
      </c>
      <c r="B117" s="74" t="s">
        <v>293</v>
      </c>
      <c r="C117" s="75">
        <f>IFERROR(VLOOKUP(A117,[1]Sheet2!A:D,4,0),0)</f>
        <v>0</v>
      </c>
      <c r="D117" s="76">
        <f>IFERROR(VLOOKUP(B117,[1]Sheet2!B:E,4,0),0)</f>
        <v>0</v>
      </c>
      <c r="E117" s="72"/>
      <c r="F117" s="77">
        <f t="shared" si="1"/>
        <v>0</v>
      </c>
    </row>
    <row r="118" ht="20.25" customHeight="1" spans="1:6">
      <c r="A118" s="73" t="s">
        <v>294</v>
      </c>
      <c r="B118" s="74" t="s">
        <v>295</v>
      </c>
      <c r="C118" s="75">
        <f>IFERROR(VLOOKUP(A118,[1]Sheet2!A:D,4,0),0)</f>
        <v>0</v>
      </c>
      <c r="D118" s="76">
        <f>IFERROR(VLOOKUP(B118,[1]Sheet2!B:E,4,0),0)</f>
        <v>0</v>
      </c>
      <c r="E118" s="72"/>
      <c r="F118" s="77">
        <f t="shared" si="1"/>
        <v>0</v>
      </c>
    </row>
    <row r="119" ht="20.25" customHeight="1" spans="1:6">
      <c r="A119" s="73" t="s">
        <v>296</v>
      </c>
      <c r="B119" s="74" t="s">
        <v>297</v>
      </c>
      <c r="C119" s="75">
        <f>IFERROR(VLOOKUP(A119,[1]Sheet2!A:D,4,0),0)</f>
        <v>0</v>
      </c>
      <c r="D119" s="76">
        <f>IFERROR(VLOOKUP(B119,[1]Sheet2!B:E,4,0),0)</f>
        <v>0</v>
      </c>
      <c r="E119" s="72"/>
      <c r="F119" s="77">
        <f t="shared" si="1"/>
        <v>0</v>
      </c>
    </row>
    <row r="120" ht="20.25" customHeight="1" spans="1:6">
      <c r="A120" s="73" t="s">
        <v>298</v>
      </c>
      <c r="B120" s="74" t="s">
        <v>137</v>
      </c>
      <c r="C120" s="75">
        <f>IFERROR(VLOOKUP(A120,[1]Sheet2!A:D,4,0),0)</f>
        <v>0</v>
      </c>
      <c r="D120" s="76">
        <f>IFERROR(VLOOKUP(B120,[1]Sheet2!B:E,4,0),0)</f>
        <v>0</v>
      </c>
      <c r="E120" s="72"/>
      <c r="F120" s="77">
        <f t="shared" si="1"/>
        <v>0</v>
      </c>
    </row>
    <row r="121" ht="20.25" customHeight="1" spans="1:6">
      <c r="A121" s="73" t="s">
        <v>299</v>
      </c>
      <c r="B121" s="74" t="s">
        <v>300</v>
      </c>
      <c r="C121" s="75">
        <f>IFERROR(VLOOKUP(A121,[1]Sheet2!A:D,4,0),0)</f>
        <v>0</v>
      </c>
      <c r="D121" s="76">
        <f>IFERROR(VLOOKUP(B121,[1]Sheet2!B:E,4,0),0)</f>
        <v>0</v>
      </c>
      <c r="E121" s="72"/>
      <c r="F121" s="77">
        <f t="shared" si="1"/>
        <v>0</v>
      </c>
    </row>
    <row r="122" ht="20.25" customHeight="1" spans="1:6">
      <c r="A122" s="70" t="s">
        <v>301</v>
      </c>
      <c r="B122" s="71" t="s">
        <v>302</v>
      </c>
      <c r="C122" s="66">
        <f>SUM(C123:C133)</f>
        <v>0</v>
      </c>
      <c r="D122" s="76">
        <f>SUM(D123:D133)</f>
        <v>0</v>
      </c>
      <c r="E122" s="72"/>
      <c r="F122" s="77">
        <f t="shared" si="1"/>
        <v>0</v>
      </c>
    </row>
    <row r="123" ht="20.25" customHeight="1" spans="1:6">
      <c r="A123" s="73" t="s">
        <v>303</v>
      </c>
      <c r="B123" s="74" t="s">
        <v>119</v>
      </c>
      <c r="C123" s="75">
        <f>IFERROR(VLOOKUP(A123,[1]Sheet2!A:D,4,0),0)</f>
        <v>0</v>
      </c>
      <c r="D123" s="67">
        <f>IFERROR(VLOOKUP(B123,[1]Sheet2!B:E,4,0),0)</f>
        <v>0</v>
      </c>
      <c r="E123" s="72"/>
      <c r="F123" s="77">
        <f t="shared" si="1"/>
        <v>0</v>
      </c>
    </row>
    <row r="124" ht="20.25" customHeight="1" spans="1:6">
      <c r="A124" s="73" t="s">
        <v>304</v>
      </c>
      <c r="B124" s="74" t="s">
        <v>121</v>
      </c>
      <c r="C124" s="75">
        <f>IFERROR(VLOOKUP(A124,[1]Sheet2!A:D,4,0),0)</f>
        <v>0</v>
      </c>
      <c r="D124" s="76">
        <f>IFERROR(VLOOKUP(B124,[1]Sheet2!B:E,4,0),0)</f>
        <v>0</v>
      </c>
      <c r="E124" s="72"/>
      <c r="F124" s="77">
        <f t="shared" si="1"/>
        <v>0</v>
      </c>
    </row>
    <row r="125" ht="20.25" customHeight="1" spans="1:6">
      <c r="A125" s="73" t="s">
        <v>305</v>
      </c>
      <c r="B125" s="74" t="s">
        <v>123</v>
      </c>
      <c r="C125" s="75">
        <f>IFERROR(VLOOKUP(A125,[1]Sheet2!A:D,4,0),0)</f>
        <v>0</v>
      </c>
      <c r="D125" s="76">
        <f>IFERROR(VLOOKUP(B125,[1]Sheet2!B:E,4,0),0)</f>
        <v>0</v>
      </c>
      <c r="E125" s="72"/>
      <c r="F125" s="77">
        <f t="shared" si="1"/>
        <v>0</v>
      </c>
    </row>
    <row r="126" ht="20.25" customHeight="1" spans="1:6">
      <c r="A126" s="73" t="s">
        <v>306</v>
      </c>
      <c r="B126" s="74" t="s">
        <v>307</v>
      </c>
      <c r="C126" s="75">
        <f>IFERROR(VLOOKUP(A126,[1]Sheet2!A:D,4,0),0)</f>
        <v>0</v>
      </c>
      <c r="D126" s="76">
        <f>IFERROR(VLOOKUP(B126,[1]Sheet2!B:E,4,0),0)</f>
        <v>0</v>
      </c>
      <c r="E126" s="72"/>
      <c r="F126" s="77">
        <f t="shared" si="1"/>
        <v>0</v>
      </c>
    </row>
    <row r="127" ht="20.25" customHeight="1" spans="1:6">
      <c r="A127" s="73" t="s">
        <v>308</v>
      </c>
      <c r="B127" s="74" t="s">
        <v>309</v>
      </c>
      <c r="C127" s="75">
        <f>IFERROR(VLOOKUP(A127,[1]Sheet2!A:D,4,0),0)</f>
        <v>0</v>
      </c>
      <c r="D127" s="76">
        <f>IFERROR(VLOOKUP(B127,[1]Sheet2!B:E,4,0),0)</f>
        <v>0</v>
      </c>
      <c r="E127" s="72"/>
      <c r="F127" s="77">
        <f t="shared" si="1"/>
        <v>0</v>
      </c>
    </row>
    <row r="128" ht="20.25" customHeight="1" spans="1:6">
      <c r="A128" s="73" t="s">
        <v>310</v>
      </c>
      <c r="B128" s="74" t="s">
        <v>311</v>
      </c>
      <c r="C128" s="75">
        <f>IFERROR(VLOOKUP(A128,[1]Sheet2!A:D,4,0),0)</f>
        <v>0</v>
      </c>
      <c r="D128" s="76">
        <f>IFERROR(VLOOKUP(B128,[1]Sheet2!B:E,4,0),0)</f>
        <v>0</v>
      </c>
      <c r="E128" s="72"/>
      <c r="F128" s="77">
        <f t="shared" si="1"/>
        <v>0</v>
      </c>
    </row>
    <row r="129" ht="20.25" customHeight="1" spans="1:6">
      <c r="A129" s="73" t="s">
        <v>312</v>
      </c>
      <c r="B129" s="74" t="s">
        <v>313</v>
      </c>
      <c r="C129" s="75">
        <f>IFERROR(VLOOKUP(A129,[1]Sheet2!A:D,4,0),0)</f>
        <v>0</v>
      </c>
      <c r="D129" s="76">
        <f>IFERROR(VLOOKUP(B129,[1]Sheet2!B:E,4,0),0)</f>
        <v>0</v>
      </c>
      <c r="E129" s="72"/>
      <c r="F129" s="77">
        <f t="shared" si="1"/>
        <v>0</v>
      </c>
    </row>
    <row r="130" ht="20.25" customHeight="1" spans="1:6">
      <c r="A130" s="73" t="s">
        <v>314</v>
      </c>
      <c r="B130" s="74" t="s">
        <v>315</v>
      </c>
      <c r="C130" s="75">
        <f>IFERROR(VLOOKUP(A130,[1]Sheet2!A:D,4,0),0)</f>
        <v>0</v>
      </c>
      <c r="D130" s="76">
        <f>IFERROR(VLOOKUP(B130,[1]Sheet2!B:E,4,0),0)</f>
        <v>0</v>
      </c>
      <c r="E130" s="72"/>
      <c r="F130" s="77">
        <f t="shared" si="1"/>
        <v>0</v>
      </c>
    </row>
    <row r="131" ht="20.25" customHeight="1" spans="1:6">
      <c r="A131" s="73" t="s">
        <v>316</v>
      </c>
      <c r="B131" s="74" t="s">
        <v>317</v>
      </c>
      <c r="C131" s="75">
        <f>IFERROR(VLOOKUP(A131,[1]Sheet2!A:D,4,0),0)</f>
        <v>0</v>
      </c>
      <c r="D131" s="76">
        <f>IFERROR(VLOOKUP(B131,[1]Sheet2!B:E,4,0),0)</f>
        <v>0</v>
      </c>
      <c r="E131" s="72"/>
      <c r="F131" s="77">
        <f t="shared" si="1"/>
        <v>0</v>
      </c>
    </row>
    <row r="132" ht="20.25" customHeight="1" spans="1:6">
      <c r="A132" s="73" t="s">
        <v>318</v>
      </c>
      <c r="B132" s="74" t="s">
        <v>137</v>
      </c>
      <c r="C132" s="75">
        <f>IFERROR(VLOOKUP(A132,[1]Sheet2!A:D,4,0),0)</f>
        <v>0</v>
      </c>
      <c r="D132" s="76">
        <f>IFERROR(VLOOKUP(B132,[1]Sheet2!B:E,4,0),0)</f>
        <v>0</v>
      </c>
      <c r="E132" s="72"/>
      <c r="F132" s="77">
        <f t="shared" si="1"/>
        <v>0</v>
      </c>
    </row>
    <row r="133" ht="20.25" customHeight="1" spans="1:6">
      <c r="A133" s="73" t="s">
        <v>319</v>
      </c>
      <c r="B133" s="74" t="s">
        <v>320</v>
      </c>
      <c r="C133" s="75">
        <f>IFERROR(VLOOKUP(A133,[1]Sheet2!A:D,4,0),0)</f>
        <v>0</v>
      </c>
      <c r="D133" s="76">
        <f>IFERROR(VLOOKUP(B133,[1]Sheet2!B:E,4,0),0)</f>
        <v>0</v>
      </c>
      <c r="E133" s="72"/>
      <c r="F133" s="77">
        <f t="shared" si="1"/>
        <v>0</v>
      </c>
    </row>
    <row r="134" ht="20.25" customHeight="1" spans="1:6">
      <c r="A134" s="70" t="s">
        <v>321</v>
      </c>
      <c r="B134" s="71" t="s">
        <v>322</v>
      </c>
      <c r="C134" s="66">
        <f>SUM(C135:C140)</f>
        <v>0</v>
      </c>
      <c r="D134" s="76">
        <f>SUM(D135:D140)</f>
        <v>0</v>
      </c>
      <c r="E134" s="72"/>
      <c r="F134" s="77">
        <f t="shared" si="1"/>
        <v>0</v>
      </c>
    </row>
    <row r="135" ht="20.25" customHeight="1" spans="1:6">
      <c r="A135" s="73" t="s">
        <v>323</v>
      </c>
      <c r="B135" s="74" t="s">
        <v>119</v>
      </c>
      <c r="C135" s="75">
        <f>IFERROR(VLOOKUP(A135,[1]Sheet2!A:D,4,0),0)</f>
        <v>0</v>
      </c>
      <c r="D135" s="67">
        <f>IFERROR(VLOOKUP(B135,[1]Sheet2!B:E,4,0),0)</f>
        <v>0</v>
      </c>
      <c r="E135" s="72"/>
      <c r="F135" s="77">
        <f t="shared" ref="F135:F198" si="2">D135-C135/2</f>
        <v>0</v>
      </c>
    </row>
    <row r="136" ht="20.25" customHeight="1" spans="1:6">
      <c r="A136" s="73" t="s">
        <v>324</v>
      </c>
      <c r="B136" s="74" t="s">
        <v>121</v>
      </c>
      <c r="C136" s="75">
        <f>IFERROR(VLOOKUP(A136,[1]Sheet2!A:D,4,0),0)</f>
        <v>0</v>
      </c>
      <c r="D136" s="76">
        <f>IFERROR(VLOOKUP(B136,[1]Sheet2!B:E,4,0),0)</f>
        <v>0</v>
      </c>
      <c r="E136" s="72"/>
      <c r="F136" s="77">
        <f t="shared" si="2"/>
        <v>0</v>
      </c>
    </row>
    <row r="137" ht="20.25" customHeight="1" spans="1:6">
      <c r="A137" s="73" t="s">
        <v>325</v>
      </c>
      <c r="B137" s="74" t="s">
        <v>123</v>
      </c>
      <c r="C137" s="75">
        <f>IFERROR(VLOOKUP(A137,[1]Sheet2!A:D,4,0),0)</f>
        <v>0</v>
      </c>
      <c r="D137" s="76">
        <f>IFERROR(VLOOKUP(B137,[1]Sheet2!B:E,4,0),0)</f>
        <v>0</v>
      </c>
      <c r="E137" s="72"/>
      <c r="F137" s="77">
        <f t="shared" si="2"/>
        <v>0</v>
      </c>
    </row>
    <row r="138" ht="20.25" customHeight="1" spans="1:6">
      <c r="A138" s="73" t="s">
        <v>326</v>
      </c>
      <c r="B138" s="74" t="s">
        <v>327</v>
      </c>
      <c r="C138" s="75">
        <f>IFERROR(VLOOKUP(A138,[1]Sheet2!A:D,4,0),0)</f>
        <v>0</v>
      </c>
      <c r="D138" s="76">
        <f>IFERROR(VLOOKUP(B138,[1]Sheet2!B:E,4,0),0)</f>
        <v>0</v>
      </c>
      <c r="E138" s="72"/>
      <c r="F138" s="77">
        <f t="shared" si="2"/>
        <v>0</v>
      </c>
    </row>
    <row r="139" ht="20.25" customHeight="1" spans="1:6">
      <c r="A139" s="73" t="s">
        <v>328</v>
      </c>
      <c r="B139" s="74" t="s">
        <v>137</v>
      </c>
      <c r="C139" s="75">
        <f>IFERROR(VLOOKUP(A139,[1]Sheet2!A:D,4,0),0)</f>
        <v>0</v>
      </c>
      <c r="D139" s="76">
        <f>IFERROR(VLOOKUP(B139,[1]Sheet2!B:E,4,0),0)</f>
        <v>0</v>
      </c>
      <c r="E139" s="72"/>
      <c r="F139" s="77">
        <f t="shared" si="2"/>
        <v>0</v>
      </c>
    </row>
    <row r="140" ht="20.25" customHeight="1" spans="1:6">
      <c r="A140" s="73" t="s">
        <v>329</v>
      </c>
      <c r="B140" s="74" t="s">
        <v>330</v>
      </c>
      <c r="C140" s="75">
        <f>IFERROR(VLOOKUP(A140,[1]Sheet2!A:D,4,0),0)</f>
        <v>0</v>
      </c>
      <c r="D140" s="76">
        <f>IFERROR(VLOOKUP(B140,[1]Sheet2!B:E,4,0),0)</f>
        <v>0</v>
      </c>
      <c r="E140" s="72"/>
      <c r="F140" s="77">
        <f t="shared" si="2"/>
        <v>0</v>
      </c>
    </row>
    <row r="141" ht="20.25" customHeight="1" spans="1:6">
      <c r="A141" s="70" t="s">
        <v>331</v>
      </c>
      <c r="B141" s="71" t="s">
        <v>332</v>
      </c>
      <c r="C141" s="66">
        <f>SUM(C142:C148)</f>
        <v>0</v>
      </c>
      <c r="D141" s="76">
        <f>SUM(D142:D148)</f>
        <v>0</v>
      </c>
      <c r="E141" s="72"/>
      <c r="F141" s="77">
        <f t="shared" si="2"/>
        <v>0</v>
      </c>
    </row>
    <row r="142" ht="20.25" customHeight="1" spans="1:6">
      <c r="A142" s="73" t="s">
        <v>333</v>
      </c>
      <c r="B142" s="74" t="s">
        <v>119</v>
      </c>
      <c r="C142" s="75">
        <f>IFERROR(VLOOKUP(A142,[1]Sheet2!A:D,4,0),0)</f>
        <v>0</v>
      </c>
      <c r="D142" s="67">
        <f>IFERROR(VLOOKUP(B142,[1]Sheet2!B:E,4,0),0)</f>
        <v>0</v>
      </c>
      <c r="E142" s="72"/>
      <c r="F142" s="77">
        <f t="shared" si="2"/>
        <v>0</v>
      </c>
    </row>
    <row r="143" ht="20.25" customHeight="1" spans="1:6">
      <c r="A143" s="73" t="s">
        <v>334</v>
      </c>
      <c r="B143" s="74" t="s">
        <v>121</v>
      </c>
      <c r="C143" s="75">
        <f>IFERROR(VLOOKUP(A143,[1]Sheet2!A:D,4,0),0)</f>
        <v>0</v>
      </c>
      <c r="D143" s="76">
        <f>IFERROR(VLOOKUP(B143,[1]Sheet2!B:E,4,0),0)</f>
        <v>0</v>
      </c>
      <c r="E143" s="72"/>
      <c r="F143" s="77">
        <f t="shared" si="2"/>
        <v>0</v>
      </c>
    </row>
    <row r="144" ht="20.25" customHeight="1" spans="1:6">
      <c r="A144" s="73" t="s">
        <v>335</v>
      </c>
      <c r="B144" s="74" t="s">
        <v>123</v>
      </c>
      <c r="C144" s="75">
        <f>IFERROR(VLOOKUP(A144,[1]Sheet2!A:D,4,0),0)</f>
        <v>0</v>
      </c>
      <c r="D144" s="76">
        <f>IFERROR(VLOOKUP(B144,[1]Sheet2!B:E,4,0),0)</f>
        <v>0</v>
      </c>
      <c r="E144" s="72"/>
      <c r="F144" s="77">
        <f t="shared" si="2"/>
        <v>0</v>
      </c>
    </row>
    <row r="145" ht="20.25" customHeight="1" spans="1:6">
      <c r="A145" s="73" t="s">
        <v>336</v>
      </c>
      <c r="B145" s="74" t="s">
        <v>337</v>
      </c>
      <c r="C145" s="75">
        <f>IFERROR(VLOOKUP(A145,[1]Sheet2!A:D,4,0),0)</f>
        <v>0</v>
      </c>
      <c r="D145" s="76">
        <f>IFERROR(VLOOKUP(B145,[1]Sheet2!B:E,4,0),0)</f>
        <v>0</v>
      </c>
      <c r="E145" s="72"/>
      <c r="F145" s="77">
        <f t="shared" si="2"/>
        <v>0</v>
      </c>
    </row>
    <row r="146" ht="20.25" customHeight="1" spans="1:6">
      <c r="A146" s="73" t="s">
        <v>338</v>
      </c>
      <c r="B146" s="74" t="s">
        <v>339</v>
      </c>
      <c r="C146" s="75">
        <f>IFERROR(VLOOKUP(A146,[1]Sheet2!A:D,4,0),0)</f>
        <v>0</v>
      </c>
      <c r="D146" s="76">
        <f>IFERROR(VLOOKUP(B146,[1]Sheet2!B:E,4,0),0)</f>
        <v>0</v>
      </c>
      <c r="E146" s="72"/>
      <c r="F146" s="77">
        <f t="shared" si="2"/>
        <v>0</v>
      </c>
    </row>
    <row r="147" ht="20.25" customHeight="1" spans="1:6">
      <c r="A147" s="73" t="s">
        <v>340</v>
      </c>
      <c r="B147" s="74" t="s">
        <v>137</v>
      </c>
      <c r="C147" s="75">
        <f>IFERROR(VLOOKUP(A147,[1]Sheet2!A:D,4,0),0)</f>
        <v>0</v>
      </c>
      <c r="D147" s="76">
        <f>IFERROR(VLOOKUP(B147,[1]Sheet2!B:E,4,0),0)</f>
        <v>0</v>
      </c>
      <c r="E147" s="72"/>
      <c r="F147" s="77">
        <f t="shared" si="2"/>
        <v>0</v>
      </c>
    </row>
    <row r="148" ht="20.25" customHeight="1" spans="1:6">
      <c r="A148" s="73" t="s">
        <v>341</v>
      </c>
      <c r="B148" s="74" t="s">
        <v>342</v>
      </c>
      <c r="C148" s="75">
        <f>IFERROR(VLOOKUP(A148,[1]Sheet2!A:D,4,0),0)</f>
        <v>0</v>
      </c>
      <c r="D148" s="76">
        <f>IFERROR(VLOOKUP(B148,[1]Sheet2!B:E,4,0),0)</f>
        <v>0</v>
      </c>
      <c r="E148" s="72"/>
      <c r="F148" s="77">
        <f t="shared" si="2"/>
        <v>0</v>
      </c>
    </row>
    <row r="149" ht="20.25" customHeight="1" spans="1:6">
      <c r="A149" s="70" t="s">
        <v>343</v>
      </c>
      <c r="B149" s="71" t="s">
        <v>344</v>
      </c>
      <c r="C149" s="66">
        <f>SUM(C150:C154)</f>
        <v>0</v>
      </c>
      <c r="D149" s="76">
        <f>SUM(D150:D154)</f>
        <v>0</v>
      </c>
      <c r="E149" s="72"/>
      <c r="F149" s="77">
        <f t="shared" si="2"/>
        <v>0</v>
      </c>
    </row>
    <row r="150" ht="20.25" customHeight="1" spans="1:6">
      <c r="A150" s="73" t="s">
        <v>345</v>
      </c>
      <c r="B150" s="74" t="s">
        <v>119</v>
      </c>
      <c r="C150" s="75">
        <f>IFERROR(VLOOKUP(A150,[1]Sheet2!A:D,4,0),0)</f>
        <v>0</v>
      </c>
      <c r="D150" s="67">
        <f>IFERROR(VLOOKUP(B150,[1]Sheet2!B:E,4,0),0)</f>
        <v>0</v>
      </c>
      <c r="E150" s="72"/>
      <c r="F150" s="77">
        <f t="shared" si="2"/>
        <v>0</v>
      </c>
    </row>
    <row r="151" ht="20.25" customHeight="1" spans="1:6">
      <c r="A151" s="73" t="s">
        <v>346</v>
      </c>
      <c r="B151" s="74" t="s">
        <v>121</v>
      </c>
      <c r="C151" s="75">
        <f>IFERROR(VLOOKUP(A151,[1]Sheet2!A:D,4,0),0)</f>
        <v>0</v>
      </c>
      <c r="D151" s="76">
        <f>IFERROR(VLOOKUP(B151,[1]Sheet2!B:E,4,0),0)</f>
        <v>0</v>
      </c>
      <c r="E151" s="72"/>
      <c r="F151" s="77">
        <f t="shared" si="2"/>
        <v>0</v>
      </c>
    </row>
    <row r="152" ht="20.25" customHeight="1" spans="1:6">
      <c r="A152" s="73" t="s">
        <v>347</v>
      </c>
      <c r="B152" s="74" t="s">
        <v>123</v>
      </c>
      <c r="C152" s="75">
        <f>IFERROR(VLOOKUP(A152,[1]Sheet2!A:D,4,0),0)</f>
        <v>0</v>
      </c>
      <c r="D152" s="76">
        <f>IFERROR(VLOOKUP(B152,[1]Sheet2!B:E,4,0),0)</f>
        <v>0</v>
      </c>
      <c r="E152" s="72"/>
      <c r="F152" s="77">
        <f t="shared" si="2"/>
        <v>0</v>
      </c>
    </row>
    <row r="153" ht="20.25" customHeight="1" spans="1:6">
      <c r="A153" s="73" t="s">
        <v>348</v>
      </c>
      <c r="B153" s="74" t="s">
        <v>349</v>
      </c>
      <c r="C153" s="75">
        <f>IFERROR(VLOOKUP(A153,[1]Sheet2!A:D,4,0),0)</f>
        <v>0</v>
      </c>
      <c r="D153" s="76">
        <f>IFERROR(VLOOKUP(B153,[1]Sheet2!B:E,4,0),0)</f>
        <v>0</v>
      </c>
      <c r="E153" s="72"/>
      <c r="F153" s="77">
        <f t="shared" si="2"/>
        <v>0</v>
      </c>
    </row>
    <row r="154" ht="20.25" customHeight="1" spans="1:6">
      <c r="A154" s="73" t="s">
        <v>350</v>
      </c>
      <c r="B154" s="74" t="s">
        <v>351</v>
      </c>
      <c r="C154" s="75">
        <f>IFERROR(VLOOKUP(A154,[1]Sheet2!A:D,4,0),0)</f>
        <v>0</v>
      </c>
      <c r="D154" s="76">
        <f>IFERROR(VLOOKUP(B154,[1]Sheet2!B:E,4,0),0)</f>
        <v>0</v>
      </c>
      <c r="E154" s="72"/>
      <c r="F154" s="77">
        <f t="shared" si="2"/>
        <v>0</v>
      </c>
    </row>
    <row r="155" ht="20.25" customHeight="1" spans="1:6">
      <c r="A155" s="70" t="s">
        <v>352</v>
      </c>
      <c r="B155" s="71" t="s">
        <v>353</v>
      </c>
      <c r="C155" s="66">
        <f>SUM(C156:C161)</f>
        <v>0</v>
      </c>
      <c r="D155" s="76">
        <f>SUM(D156:D161)</f>
        <v>0</v>
      </c>
      <c r="E155" s="72"/>
      <c r="F155" s="77">
        <f t="shared" si="2"/>
        <v>0</v>
      </c>
    </row>
    <row r="156" ht="20.25" customHeight="1" spans="1:6">
      <c r="A156" s="73" t="s">
        <v>354</v>
      </c>
      <c r="B156" s="74" t="s">
        <v>119</v>
      </c>
      <c r="C156" s="75">
        <f>IFERROR(VLOOKUP(A156,[1]Sheet2!A:D,4,0),0)</f>
        <v>0</v>
      </c>
      <c r="D156" s="67">
        <f>IFERROR(VLOOKUP(B156,[1]Sheet2!B:E,4,0),0)</f>
        <v>0</v>
      </c>
      <c r="E156" s="72"/>
      <c r="F156" s="77">
        <f t="shared" si="2"/>
        <v>0</v>
      </c>
    </row>
    <row r="157" ht="20.25" customHeight="1" spans="1:6">
      <c r="A157" s="73" t="s">
        <v>355</v>
      </c>
      <c r="B157" s="74" t="s">
        <v>121</v>
      </c>
      <c r="C157" s="75">
        <f>IFERROR(VLOOKUP(A157,[1]Sheet2!A:D,4,0),0)</f>
        <v>0</v>
      </c>
      <c r="D157" s="76">
        <f>IFERROR(VLOOKUP(B157,[1]Sheet2!B:E,4,0),0)</f>
        <v>0</v>
      </c>
      <c r="E157" s="72"/>
      <c r="F157" s="77">
        <f t="shared" si="2"/>
        <v>0</v>
      </c>
    </row>
    <row r="158" ht="20.25" customHeight="1" spans="1:6">
      <c r="A158" s="73" t="s">
        <v>356</v>
      </c>
      <c r="B158" s="74" t="s">
        <v>123</v>
      </c>
      <c r="C158" s="75">
        <f>IFERROR(VLOOKUP(A158,[1]Sheet2!A:D,4,0),0)</f>
        <v>0</v>
      </c>
      <c r="D158" s="76">
        <f>IFERROR(VLOOKUP(B158,[1]Sheet2!B:E,4,0),0)</f>
        <v>0</v>
      </c>
      <c r="E158" s="72"/>
      <c r="F158" s="77">
        <f t="shared" si="2"/>
        <v>0</v>
      </c>
    </row>
    <row r="159" ht="20.25" customHeight="1" spans="1:6">
      <c r="A159" s="73" t="s">
        <v>357</v>
      </c>
      <c r="B159" s="74" t="s">
        <v>150</v>
      </c>
      <c r="C159" s="75">
        <f>IFERROR(VLOOKUP(A159,[1]Sheet2!A:D,4,0),0)</f>
        <v>0</v>
      </c>
      <c r="D159" s="76">
        <f>IFERROR(VLOOKUP(B159,[1]Sheet2!B:E,4,0),0)</f>
        <v>0</v>
      </c>
      <c r="E159" s="72"/>
      <c r="F159" s="77">
        <f t="shared" si="2"/>
        <v>0</v>
      </c>
    </row>
    <row r="160" ht="20.25" customHeight="1" spans="1:6">
      <c r="A160" s="73" t="s">
        <v>358</v>
      </c>
      <c r="B160" s="74" t="s">
        <v>137</v>
      </c>
      <c r="C160" s="75">
        <f>IFERROR(VLOOKUP(A160,[1]Sheet2!A:D,4,0),0)</f>
        <v>0</v>
      </c>
      <c r="D160" s="76">
        <f>IFERROR(VLOOKUP(B160,[1]Sheet2!B:E,4,0),0)</f>
        <v>0</v>
      </c>
      <c r="E160" s="72"/>
      <c r="F160" s="77">
        <f t="shared" si="2"/>
        <v>0</v>
      </c>
    </row>
    <row r="161" ht="20.25" customHeight="1" spans="1:6">
      <c r="A161" s="73" t="s">
        <v>359</v>
      </c>
      <c r="B161" s="74" t="s">
        <v>360</v>
      </c>
      <c r="C161" s="75">
        <f>IFERROR(VLOOKUP(A161,[1]Sheet2!A:D,4,0),0)</f>
        <v>0</v>
      </c>
      <c r="D161" s="76">
        <f>IFERROR(VLOOKUP(B161,[1]Sheet2!B:E,4,0),0)</f>
        <v>0</v>
      </c>
      <c r="E161" s="72"/>
      <c r="F161" s="77">
        <f t="shared" si="2"/>
        <v>0</v>
      </c>
    </row>
    <row r="162" ht="20.25" customHeight="1" spans="1:6">
      <c r="A162" s="70" t="s">
        <v>361</v>
      </c>
      <c r="B162" s="71" t="s">
        <v>362</v>
      </c>
      <c r="C162" s="66">
        <f>SUM(C163:C168)</f>
        <v>0</v>
      </c>
      <c r="D162" s="76">
        <f>SUM(D163:D168)</f>
        <v>0</v>
      </c>
      <c r="E162" s="72"/>
      <c r="F162" s="77">
        <f t="shared" si="2"/>
        <v>0</v>
      </c>
    </row>
    <row r="163" ht="20.25" customHeight="1" spans="1:6">
      <c r="A163" s="73" t="s">
        <v>363</v>
      </c>
      <c r="B163" s="74" t="s">
        <v>119</v>
      </c>
      <c r="C163" s="75">
        <f>IFERROR(VLOOKUP(A163,[1]Sheet2!A:D,4,0),0)</f>
        <v>0</v>
      </c>
      <c r="D163" s="67">
        <f>IFERROR(VLOOKUP(B163,[1]Sheet2!B:E,4,0),0)</f>
        <v>0</v>
      </c>
      <c r="E163" s="72"/>
      <c r="F163" s="77">
        <f t="shared" si="2"/>
        <v>0</v>
      </c>
    </row>
    <row r="164" ht="20.25" customHeight="1" spans="1:6">
      <c r="A164" s="73" t="s">
        <v>364</v>
      </c>
      <c r="B164" s="74" t="s">
        <v>121</v>
      </c>
      <c r="C164" s="75">
        <f>IFERROR(VLOOKUP(A164,[1]Sheet2!A:D,4,0),0)</f>
        <v>0</v>
      </c>
      <c r="D164" s="76">
        <f>IFERROR(VLOOKUP(B164,[1]Sheet2!B:E,4,0),0)</f>
        <v>0</v>
      </c>
      <c r="E164" s="72"/>
      <c r="F164" s="77">
        <f t="shared" si="2"/>
        <v>0</v>
      </c>
    </row>
    <row r="165" ht="20.25" customHeight="1" spans="1:6">
      <c r="A165" s="73" t="s">
        <v>365</v>
      </c>
      <c r="B165" s="74" t="s">
        <v>123</v>
      </c>
      <c r="C165" s="75">
        <f>IFERROR(VLOOKUP(A165,[1]Sheet2!A:D,4,0),0)</f>
        <v>0</v>
      </c>
      <c r="D165" s="76">
        <f>IFERROR(VLOOKUP(B165,[1]Sheet2!B:E,4,0),0)</f>
        <v>0</v>
      </c>
      <c r="E165" s="72"/>
      <c r="F165" s="77">
        <f t="shared" si="2"/>
        <v>0</v>
      </c>
    </row>
    <row r="166" ht="20.25" customHeight="1" spans="1:6">
      <c r="A166" s="73" t="s">
        <v>366</v>
      </c>
      <c r="B166" s="74" t="s">
        <v>367</v>
      </c>
      <c r="C166" s="75">
        <f>IFERROR(VLOOKUP(A166,[1]Sheet2!A:D,4,0),0)</f>
        <v>0</v>
      </c>
      <c r="D166" s="76">
        <f>IFERROR(VLOOKUP(B166,[1]Sheet2!B:E,4,0),0)</f>
        <v>0</v>
      </c>
      <c r="E166" s="72"/>
      <c r="F166" s="77">
        <f t="shared" si="2"/>
        <v>0</v>
      </c>
    </row>
    <row r="167" ht="20.25" customHeight="1" spans="1:6">
      <c r="A167" s="73" t="s">
        <v>368</v>
      </c>
      <c r="B167" s="74" t="s">
        <v>137</v>
      </c>
      <c r="C167" s="75">
        <f>IFERROR(VLOOKUP(A167,[1]Sheet2!A:D,4,0),0)</f>
        <v>0</v>
      </c>
      <c r="D167" s="76">
        <f>IFERROR(VLOOKUP(B167,[1]Sheet2!B:E,4,0),0)</f>
        <v>0</v>
      </c>
      <c r="E167" s="72"/>
      <c r="F167" s="77">
        <f t="shared" si="2"/>
        <v>0</v>
      </c>
    </row>
    <row r="168" ht="20.25" customHeight="1" spans="1:6">
      <c r="A168" s="73" t="s">
        <v>369</v>
      </c>
      <c r="B168" s="74" t="s">
        <v>370</v>
      </c>
      <c r="C168" s="75">
        <f>IFERROR(VLOOKUP(A168,[1]Sheet2!A:D,4,0),0)</f>
        <v>0</v>
      </c>
      <c r="D168" s="76">
        <f>IFERROR(VLOOKUP(B168,[1]Sheet2!B:E,4,0),0)</f>
        <v>0</v>
      </c>
      <c r="E168" s="72"/>
      <c r="F168" s="77">
        <f t="shared" si="2"/>
        <v>0</v>
      </c>
    </row>
    <row r="169" ht="20.25" customHeight="1" spans="1:6">
      <c r="A169" s="70" t="s">
        <v>371</v>
      </c>
      <c r="B169" s="71" t="s">
        <v>372</v>
      </c>
      <c r="C169" s="66">
        <f>SUM(C170:C175)</f>
        <v>0</v>
      </c>
      <c r="D169" s="76">
        <f>SUM(D170:D175)</f>
        <v>0</v>
      </c>
      <c r="E169" s="72"/>
      <c r="F169" s="77">
        <f t="shared" si="2"/>
        <v>0</v>
      </c>
    </row>
    <row r="170" ht="20.25" customHeight="1" spans="1:6">
      <c r="A170" s="73" t="s">
        <v>373</v>
      </c>
      <c r="B170" s="74" t="s">
        <v>119</v>
      </c>
      <c r="C170" s="75">
        <f>IFERROR(VLOOKUP(A170,[1]Sheet2!A:D,4,0),0)</f>
        <v>0</v>
      </c>
      <c r="D170" s="67">
        <f>IFERROR(VLOOKUP(B170,[1]Sheet2!B:E,4,0),0)</f>
        <v>0</v>
      </c>
      <c r="E170" s="72"/>
      <c r="F170" s="77">
        <f t="shared" si="2"/>
        <v>0</v>
      </c>
    </row>
    <row r="171" ht="20.25" customHeight="1" spans="1:6">
      <c r="A171" s="73" t="s">
        <v>374</v>
      </c>
      <c r="B171" s="74" t="s">
        <v>121</v>
      </c>
      <c r="C171" s="75">
        <f>IFERROR(VLOOKUP(A171,[1]Sheet2!A:D,4,0),0)</f>
        <v>0</v>
      </c>
      <c r="D171" s="76">
        <f>IFERROR(VLOOKUP(B171,[1]Sheet2!B:E,4,0),0)</f>
        <v>0</v>
      </c>
      <c r="E171" s="72"/>
      <c r="F171" s="77">
        <f t="shared" si="2"/>
        <v>0</v>
      </c>
    </row>
    <row r="172" ht="20.25" customHeight="1" spans="1:6">
      <c r="A172" s="73" t="s">
        <v>375</v>
      </c>
      <c r="B172" s="74" t="s">
        <v>123</v>
      </c>
      <c r="C172" s="75">
        <f>IFERROR(VLOOKUP(A172,[1]Sheet2!A:D,4,0),0)</f>
        <v>0</v>
      </c>
      <c r="D172" s="76">
        <f>IFERROR(VLOOKUP(B172,[1]Sheet2!B:E,4,0),0)</f>
        <v>0</v>
      </c>
      <c r="E172" s="72"/>
      <c r="F172" s="77">
        <f t="shared" si="2"/>
        <v>0</v>
      </c>
    </row>
    <row r="173" ht="20.25" customHeight="1" spans="1:6">
      <c r="A173" s="73" t="s">
        <v>376</v>
      </c>
      <c r="B173" s="74" t="s">
        <v>377</v>
      </c>
      <c r="C173" s="75">
        <f>IFERROR(VLOOKUP(A173,[1]Sheet2!A:D,4,0),0)</f>
        <v>0</v>
      </c>
      <c r="D173" s="76">
        <f>IFERROR(VLOOKUP(B173,[1]Sheet2!B:E,4,0),0)</f>
        <v>0</v>
      </c>
      <c r="E173" s="72"/>
      <c r="F173" s="77">
        <f t="shared" si="2"/>
        <v>0</v>
      </c>
    </row>
    <row r="174" ht="20.25" customHeight="1" spans="1:6">
      <c r="A174" s="73" t="s">
        <v>378</v>
      </c>
      <c r="B174" s="74" t="s">
        <v>137</v>
      </c>
      <c r="C174" s="75">
        <f>IFERROR(VLOOKUP(A174,[1]Sheet2!A:D,4,0),0)</f>
        <v>0</v>
      </c>
      <c r="D174" s="76">
        <f>IFERROR(VLOOKUP(B174,[1]Sheet2!B:E,4,0),0)</f>
        <v>0</v>
      </c>
      <c r="E174" s="72"/>
      <c r="F174" s="77">
        <f t="shared" si="2"/>
        <v>0</v>
      </c>
    </row>
    <row r="175" ht="20.25" customHeight="1" spans="1:6">
      <c r="A175" s="73" t="s">
        <v>379</v>
      </c>
      <c r="B175" s="74" t="s">
        <v>380</v>
      </c>
      <c r="C175" s="75">
        <f>IFERROR(VLOOKUP(A175,[1]Sheet2!A:D,4,0),0)</f>
        <v>0</v>
      </c>
      <c r="D175" s="76">
        <f>IFERROR(VLOOKUP(B175,[1]Sheet2!B:E,4,0),0)</f>
        <v>0</v>
      </c>
      <c r="E175" s="72"/>
      <c r="F175" s="77">
        <f t="shared" si="2"/>
        <v>0</v>
      </c>
    </row>
    <row r="176" s="50" customFormat="1" ht="33" customHeight="1" spans="1:6">
      <c r="A176" s="70" t="s">
        <v>381</v>
      </c>
      <c r="B176" s="71" t="s">
        <v>382</v>
      </c>
      <c r="C176" s="66">
        <f>SUM(C177:C182)</f>
        <v>30</v>
      </c>
      <c r="D176" s="41">
        <f>SUM(D177:D182)</f>
        <v>0.72</v>
      </c>
      <c r="E176" s="68">
        <f>D176/C176</f>
        <v>0.024</v>
      </c>
      <c r="F176" s="69">
        <f t="shared" si="2"/>
        <v>-14.28</v>
      </c>
    </row>
    <row r="177" ht="20.25" customHeight="1" spans="1:6">
      <c r="A177" s="73" t="s">
        <v>383</v>
      </c>
      <c r="B177" s="74" t="s">
        <v>119</v>
      </c>
      <c r="C177" s="75">
        <f>IFERROR(VLOOKUP(A177,[1]Sheet2!A:D,4,0),0)</f>
        <v>0</v>
      </c>
      <c r="D177" s="67">
        <f>IFERROR(VLOOKUP(B177,[1]Sheet2!B:E,4,0),0)</f>
        <v>0</v>
      </c>
      <c r="E177" s="72"/>
      <c r="F177" s="77">
        <f t="shared" si="2"/>
        <v>0</v>
      </c>
    </row>
    <row r="178" ht="20.25" customHeight="1" spans="1:6">
      <c r="A178" s="73" t="s">
        <v>384</v>
      </c>
      <c r="B178" s="74" t="s">
        <v>121</v>
      </c>
      <c r="C178" s="75">
        <f>IFERROR(VLOOKUP(A178,[1]Sheet2!A:D,4,0),0)</f>
        <v>0</v>
      </c>
      <c r="D178" s="76">
        <f>IFERROR(VLOOKUP(B178,[1]Sheet2!B:E,4,0),0)</f>
        <v>0</v>
      </c>
      <c r="E178" s="72"/>
      <c r="F178" s="77">
        <f t="shared" si="2"/>
        <v>0</v>
      </c>
    </row>
    <row r="179" ht="20.25" customHeight="1" spans="1:6">
      <c r="A179" s="73" t="s">
        <v>385</v>
      </c>
      <c r="B179" s="74" t="s">
        <v>123</v>
      </c>
      <c r="C179" s="75">
        <f>IFERROR(VLOOKUP(A179,[1]Sheet2!A:D,4,0),0)</f>
        <v>0</v>
      </c>
      <c r="D179" s="76">
        <f>IFERROR(VLOOKUP(B179,[1]Sheet2!B:E,4,0),0)</f>
        <v>0</v>
      </c>
      <c r="E179" s="72"/>
      <c r="F179" s="77">
        <f t="shared" si="2"/>
        <v>0</v>
      </c>
    </row>
    <row r="180" ht="20.25" customHeight="1" spans="1:6">
      <c r="A180" s="73" t="s">
        <v>386</v>
      </c>
      <c r="B180" s="74" t="s">
        <v>387</v>
      </c>
      <c r="C180" s="75">
        <f>IFERROR(VLOOKUP(A180,[1]Sheet2!A:D,4,0),0)</f>
        <v>0</v>
      </c>
      <c r="D180" s="76">
        <f>IFERROR(VLOOKUP(B180,[1]Sheet2!B:E,4,0),0)</f>
        <v>0</v>
      </c>
      <c r="E180" s="72"/>
      <c r="F180" s="77">
        <f t="shared" si="2"/>
        <v>0</v>
      </c>
    </row>
    <row r="181" ht="20.25" customHeight="1" spans="1:6">
      <c r="A181" s="73" t="s">
        <v>388</v>
      </c>
      <c r="B181" s="74" t="s">
        <v>137</v>
      </c>
      <c r="C181" s="75">
        <f>IFERROR(VLOOKUP(A181,[1]Sheet2!A:D,4,0),0)</f>
        <v>0</v>
      </c>
      <c r="D181" s="76">
        <f>IFERROR(VLOOKUP(B181,[1]Sheet2!B:E,4,0),0)</f>
        <v>0</v>
      </c>
      <c r="E181" s="72"/>
      <c r="F181" s="77">
        <f t="shared" si="2"/>
        <v>0</v>
      </c>
    </row>
    <row r="182" ht="20.25" customHeight="1" spans="1:6">
      <c r="A182" s="73" t="s">
        <v>389</v>
      </c>
      <c r="B182" s="74" t="s">
        <v>390</v>
      </c>
      <c r="C182" s="75">
        <v>30</v>
      </c>
      <c r="D182" s="76">
        <v>0.72</v>
      </c>
      <c r="E182" s="72"/>
      <c r="F182" s="77">
        <f t="shared" si="2"/>
        <v>-14.28</v>
      </c>
    </row>
    <row r="183" ht="20.25" customHeight="1" spans="1:6">
      <c r="A183" s="70" t="s">
        <v>391</v>
      </c>
      <c r="B183" s="71" t="s">
        <v>392</v>
      </c>
      <c r="C183" s="66">
        <f>SUM(C184:C189)</f>
        <v>0</v>
      </c>
      <c r="D183" s="76">
        <f>SUM(D184:D189)</f>
        <v>0</v>
      </c>
      <c r="E183" s="72"/>
      <c r="F183" s="77">
        <f t="shared" si="2"/>
        <v>0</v>
      </c>
    </row>
    <row r="184" ht="20.25" customHeight="1" spans="1:6">
      <c r="A184" s="73" t="s">
        <v>393</v>
      </c>
      <c r="B184" s="74" t="s">
        <v>119</v>
      </c>
      <c r="C184" s="75">
        <f>IFERROR(VLOOKUP(A184,[1]Sheet2!A:D,4,0),0)</f>
        <v>0</v>
      </c>
      <c r="D184" s="67">
        <f>IFERROR(VLOOKUP(B184,[1]Sheet2!B:E,4,0),0)</f>
        <v>0</v>
      </c>
      <c r="E184" s="72"/>
      <c r="F184" s="77">
        <f t="shared" si="2"/>
        <v>0</v>
      </c>
    </row>
    <row r="185" ht="20.25" customHeight="1" spans="1:6">
      <c r="A185" s="73" t="s">
        <v>394</v>
      </c>
      <c r="B185" s="74" t="s">
        <v>121</v>
      </c>
      <c r="C185" s="75">
        <f>IFERROR(VLOOKUP(A185,[1]Sheet2!A:D,4,0),0)</f>
        <v>0</v>
      </c>
      <c r="D185" s="76">
        <f>IFERROR(VLOOKUP(B185,[1]Sheet2!B:E,4,0),0)</f>
        <v>0</v>
      </c>
      <c r="E185" s="72"/>
      <c r="F185" s="77">
        <f t="shared" si="2"/>
        <v>0</v>
      </c>
    </row>
    <row r="186" ht="20.25" customHeight="1" spans="1:6">
      <c r="A186" s="73" t="s">
        <v>395</v>
      </c>
      <c r="B186" s="74" t="s">
        <v>123</v>
      </c>
      <c r="C186" s="75">
        <f>IFERROR(VLOOKUP(A186,[1]Sheet2!A:D,4,0),0)</f>
        <v>0</v>
      </c>
      <c r="D186" s="76">
        <f>IFERROR(VLOOKUP(B186,[1]Sheet2!B:E,4,0),0)</f>
        <v>0</v>
      </c>
      <c r="E186" s="72"/>
      <c r="F186" s="77">
        <f t="shared" si="2"/>
        <v>0</v>
      </c>
    </row>
    <row r="187" ht="20.25" customHeight="1" spans="1:6">
      <c r="A187" s="73" t="s">
        <v>396</v>
      </c>
      <c r="B187" s="74" t="s">
        <v>397</v>
      </c>
      <c r="C187" s="75">
        <f>IFERROR(VLOOKUP(A187,[1]Sheet2!A:D,4,0),0)</f>
        <v>0</v>
      </c>
      <c r="D187" s="76">
        <f>IFERROR(VLOOKUP(B187,[1]Sheet2!B:E,4,0),0)</f>
        <v>0</v>
      </c>
      <c r="E187" s="72"/>
      <c r="F187" s="77">
        <f t="shared" si="2"/>
        <v>0</v>
      </c>
    </row>
    <row r="188" ht="20.25" customHeight="1" spans="1:6">
      <c r="A188" s="73" t="s">
        <v>398</v>
      </c>
      <c r="B188" s="74" t="s">
        <v>137</v>
      </c>
      <c r="C188" s="75">
        <f>IFERROR(VLOOKUP(A188,[1]Sheet2!A:D,4,0),0)</f>
        <v>0</v>
      </c>
      <c r="D188" s="76">
        <f>IFERROR(VLOOKUP(B188,[1]Sheet2!B:E,4,0),0)</f>
        <v>0</v>
      </c>
      <c r="E188" s="72"/>
      <c r="F188" s="77">
        <f t="shared" si="2"/>
        <v>0</v>
      </c>
    </row>
    <row r="189" ht="20.25" customHeight="1" spans="1:6">
      <c r="A189" s="73" t="s">
        <v>399</v>
      </c>
      <c r="B189" s="74" t="s">
        <v>400</v>
      </c>
      <c r="C189" s="75">
        <f>IFERROR(VLOOKUP(A189,[1]Sheet2!A:D,4,0),0)</f>
        <v>0</v>
      </c>
      <c r="D189" s="76">
        <f>IFERROR(VLOOKUP(B189,[1]Sheet2!B:E,4,0),0)</f>
        <v>0</v>
      </c>
      <c r="E189" s="72"/>
      <c r="F189" s="77">
        <f t="shared" si="2"/>
        <v>0</v>
      </c>
    </row>
    <row r="190" ht="20.25" customHeight="1" spans="1:6">
      <c r="A190" s="70" t="s">
        <v>401</v>
      </c>
      <c r="B190" s="71" t="s">
        <v>402</v>
      </c>
      <c r="C190" s="66">
        <f>SUM(C191:C197)</f>
        <v>0</v>
      </c>
      <c r="D190" s="76">
        <f>SUM(D191:D197)</f>
        <v>0</v>
      </c>
      <c r="E190" s="72"/>
      <c r="F190" s="77">
        <f t="shared" si="2"/>
        <v>0</v>
      </c>
    </row>
    <row r="191" ht="20.25" customHeight="1" spans="1:6">
      <c r="A191" s="73" t="s">
        <v>403</v>
      </c>
      <c r="B191" s="74" t="s">
        <v>119</v>
      </c>
      <c r="C191" s="75">
        <f>IFERROR(VLOOKUP(A191,[1]Sheet2!A:D,4,0),0)</f>
        <v>0</v>
      </c>
      <c r="D191" s="67">
        <f>IFERROR(VLOOKUP(B191,[1]Sheet2!B:E,4,0),0)</f>
        <v>0</v>
      </c>
      <c r="E191" s="72"/>
      <c r="F191" s="77">
        <f t="shared" si="2"/>
        <v>0</v>
      </c>
    </row>
    <row r="192" ht="20.25" customHeight="1" spans="1:6">
      <c r="A192" s="73" t="s">
        <v>404</v>
      </c>
      <c r="B192" s="74" t="s">
        <v>121</v>
      </c>
      <c r="C192" s="75">
        <f>IFERROR(VLOOKUP(A192,[1]Sheet2!A:D,4,0),0)</f>
        <v>0</v>
      </c>
      <c r="D192" s="76">
        <f>IFERROR(VLOOKUP(B192,[1]Sheet2!B:E,4,0),0)</f>
        <v>0</v>
      </c>
      <c r="E192" s="72"/>
      <c r="F192" s="77">
        <f t="shared" si="2"/>
        <v>0</v>
      </c>
    </row>
    <row r="193" ht="20.25" customHeight="1" spans="1:6">
      <c r="A193" s="73" t="s">
        <v>405</v>
      </c>
      <c r="B193" s="74" t="s">
        <v>123</v>
      </c>
      <c r="C193" s="75">
        <f>IFERROR(VLOOKUP(A193,[1]Sheet2!A:D,4,0),0)</f>
        <v>0</v>
      </c>
      <c r="D193" s="76">
        <f>IFERROR(VLOOKUP(B193,[1]Sheet2!B:E,4,0),0)</f>
        <v>0</v>
      </c>
      <c r="E193" s="72"/>
      <c r="F193" s="77">
        <f t="shared" si="2"/>
        <v>0</v>
      </c>
    </row>
    <row r="194" ht="20.25" customHeight="1" spans="1:6">
      <c r="A194" s="73" t="s">
        <v>406</v>
      </c>
      <c r="B194" s="74" t="s">
        <v>407</v>
      </c>
      <c r="C194" s="75">
        <f>IFERROR(VLOOKUP(A194,[1]Sheet2!A:D,4,0),0)</f>
        <v>0</v>
      </c>
      <c r="D194" s="76">
        <f>IFERROR(VLOOKUP(B194,[1]Sheet2!B:E,4,0),0)</f>
        <v>0</v>
      </c>
      <c r="E194" s="72"/>
      <c r="F194" s="77">
        <f t="shared" si="2"/>
        <v>0</v>
      </c>
    </row>
    <row r="195" ht="20.25" customHeight="1" spans="1:6">
      <c r="A195" s="73" t="s">
        <v>408</v>
      </c>
      <c r="B195" s="74" t="s">
        <v>409</v>
      </c>
      <c r="C195" s="75">
        <f>IFERROR(VLOOKUP(A195,[1]Sheet2!A:D,4,0),0)</f>
        <v>0</v>
      </c>
      <c r="D195" s="76">
        <f>IFERROR(VLOOKUP(B195,[1]Sheet2!B:E,4,0),0)</f>
        <v>0</v>
      </c>
      <c r="E195" s="72"/>
      <c r="F195" s="77">
        <f t="shared" si="2"/>
        <v>0</v>
      </c>
    </row>
    <row r="196" ht="20.25" customHeight="1" spans="1:6">
      <c r="A196" s="73" t="s">
        <v>410</v>
      </c>
      <c r="B196" s="74" t="s">
        <v>137</v>
      </c>
      <c r="C196" s="75">
        <f>IFERROR(VLOOKUP(A196,[1]Sheet2!A:D,4,0),0)</f>
        <v>0</v>
      </c>
      <c r="D196" s="76">
        <f>IFERROR(VLOOKUP(B196,[1]Sheet2!B:E,4,0),0)</f>
        <v>0</v>
      </c>
      <c r="E196" s="72"/>
      <c r="F196" s="77">
        <f t="shared" si="2"/>
        <v>0</v>
      </c>
    </row>
    <row r="197" ht="20.25" customHeight="1" spans="1:6">
      <c r="A197" s="73" t="s">
        <v>411</v>
      </c>
      <c r="B197" s="74" t="s">
        <v>412</v>
      </c>
      <c r="C197" s="75">
        <f>IFERROR(VLOOKUP(A197,[1]Sheet2!A:D,4,0),0)</f>
        <v>0</v>
      </c>
      <c r="D197" s="76">
        <f>IFERROR(VLOOKUP(B197,[1]Sheet2!B:E,4,0),0)</f>
        <v>0</v>
      </c>
      <c r="E197" s="72"/>
      <c r="F197" s="77">
        <f t="shared" si="2"/>
        <v>0</v>
      </c>
    </row>
    <row r="198" ht="20.25" customHeight="1" spans="1:6">
      <c r="A198" s="70" t="s">
        <v>413</v>
      </c>
      <c r="B198" s="71" t="s">
        <v>414</v>
      </c>
      <c r="C198" s="66">
        <f>SUM(C199:C203)</f>
        <v>0</v>
      </c>
      <c r="D198" s="76">
        <f>SUM(D199:D203)</f>
        <v>0</v>
      </c>
      <c r="E198" s="72"/>
      <c r="F198" s="77">
        <f t="shared" si="2"/>
        <v>0</v>
      </c>
    </row>
    <row r="199" ht="20.25" customHeight="1" spans="1:6">
      <c r="A199" s="73" t="s">
        <v>415</v>
      </c>
      <c r="B199" s="74" t="s">
        <v>119</v>
      </c>
      <c r="C199" s="75">
        <f>IFERROR(VLOOKUP(A199,[1]Sheet2!A:D,4,0),0)</f>
        <v>0</v>
      </c>
      <c r="D199" s="67">
        <f>IFERROR(VLOOKUP(B199,[1]Sheet2!B:E,4,0),0)</f>
        <v>0</v>
      </c>
      <c r="E199" s="72"/>
      <c r="F199" s="77">
        <f t="shared" ref="F199:F262" si="3">D199-C199/2</f>
        <v>0</v>
      </c>
    </row>
    <row r="200" ht="20.25" customHeight="1" spans="1:6">
      <c r="A200" s="73" t="s">
        <v>416</v>
      </c>
      <c r="B200" s="74" t="s">
        <v>121</v>
      </c>
      <c r="C200" s="75">
        <f>IFERROR(VLOOKUP(A200,[1]Sheet2!A:D,4,0),0)</f>
        <v>0</v>
      </c>
      <c r="D200" s="76">
        <f>IFERROR(VLOOKUP(B200,[1]Sheet2!B:E,4,0),0)</f>
        <v>0</v>
      </c>
      <c r="E200" s="72"/>
      <c r="F200" s="77">
        <f t="shared" si="3"/>
        <v>0</v>
      </c>
    </row>
    <row r="201" ht="20.25" customHeight="1" spans="1:6">
      <c r="A201" s="73" t="s">
        <v>417</v>
      </c>
      <c r="B201" s="74" t="s">
        <v>123</v>
      </c>
      <c r="C201" s="75">
        <f>IFERROR(VLOOKUP(A201,[1]Sheet2!A:D,4,0),0)</f>
        <v>0</v>
      </c>
      <c r="D201" s="76">
        <f>IFERROR(VLOOKUP(B201,[1]Sheet2!B:E,4,0),0)</f>
        <v>0</v>
      </c>
      <c r="E201" s="72"/>
      <c r="F201" s="77">
        <f t="shared" si="3"/>
        <v>0</v>
      </c>
    </row>
    <row r="202" ht="20.25" customHeight="1" spans="1:6">
      <c r="A202" s="73" t="s">
        <v>418</v>
      </c>
      <c r="B202" s="74" t="s">
        <v>137</v>
      </c>
      <c r="C202" s="75">
        <f>IFERROR(VLOOKUP(A202,[1]Sheet2!A:D,4,0),0)</f>
        <v>0</v>
      </c>
      <c r="D202" s="76">
        <f>IFERROR(VLOOKUP(B202,[1]Sheet2!B:E,4,0),0)</f>
        <v>0</v>
      </c>
      <c r="E202" s="72"/>
      <c r="F202" s="77">
        <f t="shared" si="3"/>
        <v>0</v>
      </c>
    </row>
    <row r="203" ht="20.25" customHeight="1" spans="1:6">
      <c r="A203" s="73" t="s">
        <v>419</v>
      </c>
      <c r="B203" s="74" t="s">
        <v>420</v>
      </c>
      <c r="C203" s="75">
        <f>IFERROR(VLOOKUP(A203,[1]Sheet2!A:D,4,0),0)</f>
        <v>0</v>
      </c>
      <c r="D203" s="76">
        <f>IFERROR(VLOOKUP(B203,[1]Sheet2!B:E,4,0),0)</f>
        <v>0</v>
      </c>
      <c r="E203" s="72"/>
      <c r="F203" s="77">
        <f t="shared" si="3"/>
        <v>0</v>
      </c>
    </row>
    <row r="204" ht="20.25" customHeight="1" spans="1:6">
      <c r="A204" s="70" t="s">
        <v>421</v>
      </c>
      <c r="B204" s="71" t="s">
        <v>422</v>
      </c>
      <c r="C204" s="66">
        <f>SUM(C205:C209)</f>
        <v>0</v>
      </c>
      <c r="D204" s="76">
        <f>SUM(D205:D209)</f>
        <v>0</v>
      </c>
      <c r="E204" s="72"/>
      <c r="F204" s="77">
        <f t="shared" si="3"/>
        <v>0</v>
      </c>
    </row>
    <row r="205" ht="20.25" customHeight="1" spans="1:6">
      <c r="A205" s="73" t="s">
        <v>423</v>
      </c>
      <c r="B205" s="74" t="s">
        <v>119</v>
      </c>
      <c r="C205" s="75">
        <f>IFERROR(VLOOKUP(A205,[1]Sheet2!A:D,4,0),0)</f>
        <v>0</v>
      </c>
      <c r="D205" s="67">
        <f>IFERROR(VLOOKUP(B205,[1]Sheet2!B:E,4,0),0)</f>
        <v>0</v>
      </c>
      <c r="E205" s="72"/>
      <c r="F205" s="77">
        <f t="shared" si="3"/>
        <v>0</v>
      </c>
    </row>
    <row r="206" ht="20.25" customHeight="1" spans="1:6">
      <c r="A206" s="73" t="s">
        <v>424</v>
      </c>
      <c r="B206" s="74" t="s">
        <v>121</v>
      </c>
      <c r="C206" s="75">
        <f>IFERROR(VLOOKUP(A206,[1]Sheet2!A:D,4,0),0)</f>
        <v>0</v>
      </c>
      <c r="D206" s="76">
        <f>IFERROR(VLOOKUP(B206,[1]Sheet2!B:E,4,0),0)</f>
        <v>0</v>
      </c>
      <c r="E206" s="72"/>
      <c r="F206" s="77">
        <f t="shared" si="3"/>
        <v>0</v>
      </c>
    </row>
    <row r="207" ht="20.25" customHeight="1" spans="1:6">
      <c r="A207" s="73" t="s">
        <v>425</v>
      </c>
      <c r="B207" s="74" t="s">
        <v>123</v>
      </c>
      <c r="C207" s="75">
        <f>IFERROR(VLOOKUP(A207,[1]Sheet2!A:D,4,0),0)</f>
        <v>0</v>
      </c>
      <c r="D207" s="76">
        <f>IFERROR(VLOOKUP(B207,[1]Sheet2!B:E,4,0),0)</f>
        <v>0</v>
      </c>
      <c r="E207" s="72"/>
      <c r="F207" s="77">
        <f t="shared" si="3"/>
        <v>0</v>
      </c>
    </row>
    <row r="208" ht="20.25" customHeight="1" spans="1:6">
      <c r="A208" s="73" t="s">
        <v>426</v>
      </c>
      <c r="B208" s="74" t="s">
        <v>137</v>
      </c>
      <c r="C208" s="75">
        <f>IFERROR(VLOOKUP(A208,[1]Sheet2!A:D,4,0),0)</f>
        <v>0</v>
      </c>
      <c r="D208" s="76">
        <f>IFERROR(VLOOKUP(B208,[1]Sheet2!B:E,4,0),0)</f>
        <v>0</v>
      </c>
      <c r="E208" s="72"/>
      <c r="F208" s="77">
        <f t="shared" si="3"/>
        <v>0</v>
      </c>
    </row>
    <row r="209" ht="20.25" customHeight="1" spans="1:6">
      <c r="A209" s="73" t="s">
        <v>427</v>
      </c>
      <c r="B209" s="74" t="s">
        <v>428</v>
      </c>
      <c r="C209" s="75">
        <f>IFERROR(VLOOKUP(A209,[1]Sheet2!A:D,4,0),0)</f>
        <v>0</v>
      </c>
      <c r="D209" s="76">
        <f>IFERROR(VLOOKUP(B209,[1]Sheet2!B:E,4,0),0)</f>
        <v>0</v>
      </c>
      <c r="E209" s="72"/>
      <c r="F209" s="77">
        <f t="shared" si="3"/>
        <v>0</v>
      </c>
    </row>
    <row r="210" ht="20.25" customHeight="1" spans="1:6">
      <c r="A210" s="70" t="s">
        <v>429</v>
      </c>
      <c r="B210" s="71" t="s">
        <v>430</v>
      </c>
      <c r="C210" s="66">
        <f>SUM(C211:C216)</f>
        <v>0</v>
      </c>
      <c r="D210" s="76">
        <f>SUM(D211:D216)</f>
        <v>0</v>
      </c>
      <c r="E210" s="72"/>
      <c r="F210" s="77">
        <f t="shared" si="3"/>
        <v>0</v>
      </c>
    </row>
    <row r="211" ht="20.25" customHeight="1" spans="1:6">
      <c r="A211" s="73" t="s">
        <v>431</v>
      </c>
      <c r="B211" s="74" t="s">
        <v>119</v>
      </c>
      <c r="C211" s="75">
        <f>IFERROR(VLOOKUP(A211,[1]Sheet2!A:D,4,0),0)</f>
        <v>0</v>
      </c>
      <c r="D211" s="67">
        <f>IFERROR(VLOOKUP(B211,[1]Sheet2!B:E,4,0),0)</f>
        <v>0</v>
      </c>
      <c r="E211" s="72"/>
      <c r="F211" s="77">
        <f t="shared" si="3"/>
        <v>0</v>
      </c>
    </row>
    <row r="212" ht="20.25" customHeight="1" spans="1:6">
      <c r="A212" s="73" t="s">
        <v>432</v>
      </c>
      <c r="B212" s="74" t="s">
        <v>121</v>
      </c>
      <c r="C212" s="75">
        <f>IFERROR(VLOOKUP(A212,[1]Sheet2!A:D,4,0),0)</f>
        <v>0</v>
      </c>
      <c r="D212" s="76">
        <f>IFERROR(VLOOKUP(B212,[1]Sheet2!B:E,4,0),0)</f>
        <v>0</v>
      </c>
      <c r="E212" s="72"/>
      <c r="F212" s="77">
        <f t="shared" si="3"/>
        <v>0</v>
      </c>
    </row>
    <row r="213" ht="20.25" customHeight="1" spans="1:6">
      <c r="A213" s="73" t="s">
        <v>433</v>
      </c>
      <c r="B213" s="74" t="s">
        <v>123</v>
      </c>
      <c r="C213" s="75">
        <f>IFERROR(VLOOKUP(A213,[1]Sheet2!A:D,4,0),0)</f>
        <v>0</v>
      </c>
      <c r="D213" s="76">
        <f>IFERROR(VLOOKUP(B213,[1]Sheet2!B:E,4,0),0)</f>
        <v>0</v>
      </c>
      <c r="E213" s="72"/>
      <c r="F213" s="77">
        <f t="shared" si="3"/>
        <v>0</v>
      </c>
    </row>
    <row r="214" ht="20.25" customHeight="1" spans="1:6">
      <c r="A214" s="73" t="s">
        <v>434</v>
      </c>
      <c r="B214" s="74" t="s">
        <v>435</v>
      </c>
      <c r="C214" s="75">
        <f>IFERROR(VLOOKUP(A214,[1]Sheet2!A:D,4,0),0)</f>
        <v>0</v>
      </c>
      <c r="D214" s="76">
        <f>IFERROR(VLOOKUP(B214,[1]Sheet2!B:E,4,0),0)</f>
        <v>0</v>
      </c>
      <c r="E214" s="72"/>
      <c r="F214" s="77">
        <f t="shared" si="3"/>
        <v>0</v>
      </c>
    </row>
    <row r="215" ht="20.25" customHeight="1" spans="1:6">
      <c r="A215" s="73" t="s">
        <v>436</v>
      </c>
      <c r="B215" s="74" t="s">
        <v>137</v>
      </c>
      <c r="C215" s="75">
        <f>IFERROR(VLOOKUP(A215,[1]Sheet2!A:D,4,0),0)</f>
        <v>0</v>
      </c>
      <c r="D215" s="76">
        <f>IFERROR(VLOOKUP(B215,[1]Sheet2!B:E,4,0),0)</f>
        <v>0</v>
      </c>
      <c r="E215" s="72"/>
      <c r="F215" s="77">
        <f t="shared" si="3"/>
        <v>0</v>
      </c>
    </row>
    <row r="216" ht="20.25" customHeight="1" spans="1:6">
      <c r="A216" s="73" t="s">
        <v>437</v>
      </c>
      <c r="B216" s="74" t="s">
        <v>438</v>
      </c>
      <c r="C216" s="75">
        <f>IFERROR(VLOOKUP(A216,[1]Sheet2!A:D,4,0),0)</f>
        <v>0</v>
      </c>
      <c r="D216" s="76">
        <f>IFERROR(VLOOKUP(B216,[1]Sheet2!B:E,4,0),0)</f>
        <v>0</v>
      </c>
      <c r="E216" s="72"/>
      <c r="F216" s="77">
        <f t="shared" si="3"/>
        <v>0</v>
      </c>
    </row>
    <row r="217" ht="20.25" customHeight="1" spans="1:6">
      <c r="A217" s="70" t="s">
        <v>439</v>
      </c>
      <c r="B217" s="71" t="s">
        <v>440</v>
      </c>
      <c r="C217" s="66">
        <f>SUM(C218:C231)</f>
        <v>0</v>
      </c>
      <c r="D217" s="76">
        <f>SUM(D218:D231)</f>
        <v>0</v>
      </c>
      <c r="E217" s="72"/>
      <c r="F217" s="77">
        <f t="shared" si="3"/>
        <v>0</v>
      </c>
    </row>
    <row r="218" ht="20.25" customHeight="1" spans="1:6">
      <c r="A218" s="73" t="s">
        <v>441</v>
      </c>
      <c r="B218" s="74" t="s">
        <v>119</v>
      </c>
      <c r="C218" s="75">
        <f>IFERROR(VLOOKUP(A218,[1]Sheet2!A:D,4,0),0)</f>
        <v>0</v>
      </c>
      <c r="D218" s="67">
        <f>IFERROR(VLOOKUP(B218,[1]Sheet2!B:E,4,0),0)</f>
        <v>0</v>
      </c>
      <c r="E218" s="72"/>
      <c r="F218" s="77">
        <f t="shared" si="3"/>
        <v>0</v>
      </c>
    </row>
    <row r="219" ht="20.25" customHeight="1" spans="1:6">
      <c r="A219" s="73" t="s">
        <v>442</v>
      </c>
      <c r="B219" s="74" t="s">
        <v>121</v>
      </c>
      <c r="C219" s="75">
        <f>IFERROR(VLOOKUP(A219,[1]Sheet2!A:D,4,0),0)</f>
        <v>0</v>
      </c>
      <c r="D219" s="76">
        <f>IFERROR(VLOOKUP(B219,[1]Sheet2!B:E,4,0),0)</f>
        <v>0</v>
      </c>
      <c r="E219" s="72"/>
      <c r="F219" s="77">
        <f t="shared" si="3"/>
        <v>0</v>
      </c>
    </row>
    <row r="220" ht="20.25" customHeight="1" spans="1:6">
      <c r="A220" s="73" t="s">
        <v>443</v>
      </c>
      <c r="B220" s="74" t="s">
        <v>123</v>
      </c>
      <c r="C220" s="75">
        <f>IFERROR(VLOOKUP(A220,[1]Sheet2!A:D,4,0),0)</f>
        <v>0</v>
      </c>
      <c r="D220" s="76">
        <f>IFERROR(VLOOKUP(B220,[1]Sheet2!B:E,4,0),0)</f>
        <v>0</v>
      </c>
      <c r="E220" s="72"/>
      <c r="F220" s="77">
        <f t="shared" si="3"/>
        <v>0</v>
      </c>
    </row>
    <row r="221" ht="20.25" customHeight="1" spans="1:6">
      <c r="A221" s="73" t="s">
        <v>444</v>
      </c>
      <c r="B221" s="74" t="s">
        <v>445</v>
      </c>
      <c r="C221" s="75">
        <f>IFERROR(VLOOKUP(A221,[1]Sheet2!A:D,4,0),0)</f>
        <v>0</v>
      </c>
      <c r="D221" s="76">
        <f>IFERROR(VLOOKUP(B221,[1]Sheet2!B:E,4,0),0)</f>
        <v>0</v>
      </c>
      <c r="E221" s="72"/>
      <c r="F221" s="77">
        <f t="shared" si="3"/>
        <v>0</v>
      </c>
    </row>
    <row r="222" ht="20.25" customHeight="1" spans="1:6">
      <c r="A222" s="73" t="s">
        <v>446</v>
      </c>
      <c r="B222" s="74" t="s">
        <v>447</v>
      </c>
      <c r="C222" s="75">
        <f>IFERROR(VLOOKUP(A222,[1]Sheet2!A:D,4,0),0)</f>
        <v>0</v>
      </c>
      <c r="D222" s="76">
        <f>IFERROR(VLOOKUP(B222,[1]Sheet2!B:E,4,0),0)</f>
        <v>0</v>
      </c>
      <c r="E222" s="72"/>
      <c r="F222" s="77">
        <f t="shared" si="3"/>
        <v>0</v>
      </c>
    </row>
    <row r="223" ht="20.25" customHeight="1" spans="1:6">
      <c r="A223" s="73" t="s">
        <v>448</v>
      </c>
      <c r="B223" s="74" t="s">
        <v>218</v>
      </c>
      <c r="C223" s="75">
        <f>IFERROR(VLOOKUP(A223,[1]Sheet2!A:D,4,0),0)</f>
        <v>0</v>
      </c>
      <c r="D223" s="76">
        <f>IFERROR(VLOOKUP(B223,[1]Sheet2!B:E,4,0),0)</f>
        <v>0</v>
      </c>
      <c r="E223" s="72"/>
      <c r="F223" s="77">
        <f t="shared" si="3"/>
        <v>0</v>
      </c>
    </row>
    <row r="224" ht="20.25" customHeight="1" spans="1:6">
      <c r="A224" s="73" t="s">
        <v>449</v>
      </c>
      <c r="B224" s="74" t="s">
        <v>450</v>
      </c>
      <c r="C224" s="75">
        <f>IFERROR(VLOOKUP(A224,[1]Sheet2!A:D,4,0),0)</f>
        <v>0</v>
      </c>
      <c r="D224" s="76">
        <f>IFERROR(VLOOKUP(B224,[1]Sheet2!B:E,4,0),0)</f>
        <v>0</v>
      </c>
      <c r="E224" s="72"/>
      <c r="F224" s="77">
        <f t="shared" si="3"/>
        <v>0</v>
      </c>
    </row>
    <row r="225" ht="20.25" customHeight="1" spans="1:6">
      <c r="A225" s="73" t="s">
        <v>451</v>
      </c>
      <c r="B225" s="74" t="s">
        <v>452</v>
      </c>
      <c r="C225" s="75">
        <f>IFERROR(VLOOKUP(A225,[1]Sheet2!A:D,4,0),0)</f>
        <v>0</v>
      </c>
      <c r="D225" s="76">
        <f>IFERROR(VLOOKUP(B225,[1]Sheet2!B:E,4,0),0)</f>
        <v>0</v>
      </c>
      <c r="E225" s="72"/>
      <c r="F225" s="77">
        <f t="shared" si="3"/>
        <v>0</v>
      </c>
    </row>
    <row r="226" ht="20.25" customHeight="1" spans="1:6">
      <c r="A226" s="73" t="s">
        <v>453</v>
      </c>
      <c r="B226" s="74" t="s">
        <v>454</v>
      </c>
      <c r="C226" s="75">
        <f>IFERROR(VLOOKUP(A226,[1]Sheet2!A:D,4,0),0)</f>
        <v>0</v>
      </c>
      <c r="D226" s="76">
        <f>IFERROR(VLOOKUP(B226,[1]Sheet2!B:E,4,0),0)</f>
        <v>0</v>
      </c>
      <c r="E226" s="72"/>
      <c r="F226" s="77">
        <f t="shared" si="3"/>
        <v>0</v>
      </c>
    </row>
    <row r="227" ht="20.25" customHeight="1" spans="1:6">
      <c r="A227" s="73" t="s">
        <v>455</v>
      </c>
      <c r="B227" s="74" t="s">
        <v>456</v>
      </c>
      <c r="C227" s="75">
        <f>IFERROR(VLOOKUP(A227,[1]Sheet2!A:D,4,0),0)</f>
        <v>0</v>
      </c>
      <c r="D227" s="76">
        <f>IFERROR(VLOOKUP(B227,[1]Sheet2!B:E,4,0),0)</f>
        <v>0</v>
      </c>
      <c r="E227" s="72"/>
      <c r="F227" s="77">
        <f t="shared" si="3"/>
        <v>0</v>
      </c>
    </row>
    <row r="228" ht="20.25" customHeight="1" spans="1:6">
      <c r="A228" s="73" t="s">
        <v>457</v>
      </c>
      <c r="B228" s="74" t="s">
        <v>458</v>
      </c>
      <c r="C228" s="75">
        <f>IFERROR(VLOOKUP(A228,[1]Sheet2!A:D,4,0),0)</f>
        <v>0</v>
      </c>
      <c r="D228" s="76">
        <f>IFERROR(VLOOKUP(B228,[1]Sheet2!B:E,4,0),0)</f>
        <v>0</v>
      </c>
      <c r="E228" s="72"/>
      <c r="F228" s="77">
        <f t="shared" si="3"/>
        <v>0</v>
      </c>
    </row>
    <row r="229" ht="20.25" customHeight="1" spans="1:6">
      <c r="A229" s="73" t="s">
        <v>459</v>
      </c>
      <c r="B229" s="74" t="s">
        <v>460</v>
      </c>
      <c r="C229" s="75">
        <f>IFERROR(VLOOKUP(A229,[1]Sheet2!A:D,4,0),0)</f>
        <v>0</v>
      </c>
      <c r="D229" s="76">
        <f>IFERROR(VLOOKUP(B229,[1]Sheet2!B:E,4,0),0)</f>
        <v>0</v>
      </c>
      <c r="E229" s="72"/>
      <c r="F229" s="77">
        <f t="shared" si="3"/>
        <v>0</v>
      </c>
    </row>
    <row r="230" ht="20.25" customHeight="1" spans="1:6">
      <c r="A230" s="73" t="s">
        <v>461</v>
      </c>
      <c r="B230" s="74" t="s">
        <v>137</v>
      </c>
      <c r="C230" s="75">
        <f>IFERROR(VLOOKUP(A230,[1]Sheet2!A:D,4,0),0)</f>
        <v>0</v>
      </c>
      <c r="D230" s="76">
        <f>IFERROR(VLOOKUP(B230,[1]Sheet2!B:E,4,0),0)</f>
        <v>0</v>
      </c>
      <c r="E230" s="72"/>
      <c r="F230" s="77">
        <f t="shared" si="3"/>
        <v>0</v>
      </c>
    </row>
    <row r="231" ht="20.25" customHeight="1" spans="1:6">
      <c r="A231" s="73" t="s">
        <v>462</v>
      </c>
      <c r="B231" s="74" t="s">
        <v>463</v>
      </c>
      <c r="C231" s="75">
        <f>IFERROR(VLOOKUP(A231,[1]Sheet2!A:D,4,0),0)</f>
        <v>0</v>
      </c>
      <c r="D231" s="76">
        <f>IFERROR(VLOOKUP(B231,[1]Sheet2!B:E,4,0),0)</f>
        <v>0</v>
      </c>
      <c r="E231" s="72"/>
      <c r="F231" s="77">
        <f t="shared" si="3"/>
        <v>0</v>
      </c>
    </row>
    <row r="232" ht="20.25" customHeight="1" spans="1:6">
      <c r="A232" s="70" t="s">
        <v>464</v>
      </c>
      <c r="B232" s="71" t="s">
        <v>465</v>
      </c>
      <c r="C232" s="66">
        <f>SUM(C233:C234)</f>
        <v>0</v>
      </c>
      <c r="D232" s="76">
        <f>SUM(D233:D234)</f>
        <v>0</v>
      </c>
      <c r="E232" s="72"/>
      <c r="F232" s="77">
        <f t="shared" si="3"/>
        <v>0</v>
      </c>
    </row>
    <row r="233" ht="20.25" customHeight="1" spans="1:6">
      <c r="A233" s="73" t="s">
        <v>466</v>
      </c>
      <c r="B233" s="74" t="s">
        <v>467</v>
      </c>
      <c r="C233" s="75">
        <f>IFERROR(VLOOKUP(A233,[1]Sheet2!A:D,4,0),0)</f>
        <v>0</v>
      </c>
      <c r="D233" s="67">
        <f>IFERROR(VLOOKUP(B233,[1]Sheet2!B:E,4,0),0)</f>
        <v>0</v>
      </c>
      <c r="E233" s="72"/>
      <c r="F233" s="77">
        <f t="shared" si="3"/>
        <v>0</v>
      </c>
    </row>
    <row r="234" ht="20.25" customHeight="1" spans="1:6">
      <c r="A234" s="73" t="s">
        <v>468</v>
      </c>
      <c r="B234" s="74" t="s">
        <v>469</v>
      </c>
      <c r="C234" s="75">
        <f>IFERROR(VLOOKUP(A234,[1]Sheet2!A:D,4,0),0)</f>
        <v>0</v>
      </c>
      <c r="D234" s="76">
        <f>IFERROR(VLOOKUP(B234,[1]Sheet2!B:E,4,0),0)</f>
        <v>0</v>
      </c>
      <c r="E234" s="72"/>
      <c r="F234" s="77">
        <f t="shared" si="3"/>
        <v>0</v>
      </c>
    </row>
    <row r="235" ht="20.25" customHeight="1" spans="1:6">
      <c r="A235" s="70" t="s">
        <v>470</v>
      </c>
      <c r="B235" s="71" t="s">
        <v>471</v>
      </c>
      <c r="C235" s="66">
        <f>C236+C243+C246+C249+C255+C260+C262+C267+C273</f>
        <v>0</v>
      </c>
      <c r="D235" s="76">
        <f>D236+D243+D246+D249+D255+D260+D262+D267+D273</f>
        <v>0</v>
      </c>
      <c r="E235" s="72"/>
      <c r="F235" s="77">
        <f t="shared" si="3"/>
        <v>0</v>
      </c>
    </row>
    <row r="236" ht="20.25" customHeight="1" spans="1:6">
      <c r="A236" s="70" t="s">
        <v>472</v>
      </c>
      <c r="B236" s="71" t="s">
        <v>473</v>
      </c>
      <c r="C236" s="66">
        <f>SUM(C237:C242)</f>
        <v>0</v>
      </c>
      <c r="D236" s="67">
        <f>SUM(D237:D242)</f>
        <v>0</v>
      </c>
      <c r="E236" s="72"/>
      <c r="F236" s="77">
        <f t="shared" si="3"/>
        <v>0</v>
      </c>
    </row>
    <row r="237" ht="20.25" customHeight="1" spans="1:6">
      <c r="A237" s="73" t="s">
        <v>474</v>
      </c>
      <c r="B237" s="74" t="s">
        <v>119</v>
      </c>
      <c r="C237" s="75">
        <f>IFERROR(VLOOKUP(A237,[1]Sheet2!A:D,4,0),0)</f>
        <v>0</v>
      </c>
      <c r="D237" s="67">
        <f>IFERROR(VLOOKUP(B237,[1]Sheet2!B:E,4,0),0)</f>
        <v>0</v>
      </c>
      <c r="E237" s="72"/>
      <c r="F237" s="77">
        <f t="shared" si="3"/>
        <v>0</v>
      </c>
    </row>
    <row r="238" ht="20.25" customHeight="1" spans="1:6">
      <c r="A238" s="73" t="s">
        <v>475</v>
      </c>
      <c r="B238" s="74" t="s">
        <v>121</v>
      </c>
      <c r="C238" s="75">
        <f>IFERROR(VLOOKUP(A238,[1]Sheet2!A:D,4,0),0)</f>
        <v>0</v>
      </c>
      <c r="D238" s="76">
        <f>IFERROR(VLOOKUP(B238,[1]Sheet2!B:E,4,0),0)</f>
        <v>0</v>
      </c>
      <c r="E238" s="72"/>
      <c r="F238" s="77">
        <f t="shared" si="3"/>
        <v>0</v>
      </c>
    </row>
    <row r="239" ht="20.25" customHeight="1" spans="1:6">
      <c r="A239" s="73" t="s">
        <v>476</v>
      </c>
      <c r="B239" s="74" t="s">
        <v>123</v>
      </c>
      <c r="C239" s="75">
        <f>IFERROR(VLOOKUP(A239,[1]Sheet2!A:D,4,0),0)</f>
        <v>0</v>
      </c>
      <c r="D239" s="76">
        <f>IFERROR(VLOOKUP(B239,[1]Sheet2!B:E,4,0),0)</f>
        <v>0</v>
      </c>
      <c r="E239" s="72"/>
      <c r="F239" s="77">
        <f t="shared" si="3"/>
        <v>0</v>
      </c>
    </row>
    <row r="240" ht="20.25" customHeight="1" spans="1:6">
      <c r="A240" s="73" t="s">
        <v>477</v>
      </c>
      <c r="B240" s="74" t="s">
        <v>377</v>
      </c>
      <c r="C240" s="75">
        <f>IFERROR(VLOOKUP(A240,[1]Sheet2!A:D,4,0),0)</f>
        <v>0</v>
      </c>
      <c r="D240" s="76">
        <f>IFERROR(VLOOKUP(B240,[1]Sheet2!B:E,4,0),0)</f>
        <v>0</v>
      </c>
      <c r="E240" s="72"/>
      <c r="F240" s="77">
        <f t="shared" si="3"/>
        <v>0</v>
      </c>
    </row>
    <row r="241" ht="20.25" customHeight="1" spans="1:6">
      <c r="A241" s="73" t="s">
        <v>478</v>
      </c>
      <c r="B241" s="74" t="s">
        <v>137</v>
      </c>
      <c r="C241" s="75">
        <f>IFERROR(VLOOKUP(A241,[1]Sheet2!A:D,4,0),0)</f>
        <v>0</v>
      </c>
      <c r="D241" s="76">
        <f>IFERROR(VLOOKUP(B241,[1]Sheet2!B:E,4,0),0)</f>
        <v>0</v>
      </c>
      <c r="E241" s="72"/>
      <c r="F241" s="77">
        <f t="shared" si="3"/>
        <v>0</v>
      </c>
    </row>
    <row r="242" ht="20.25" customHeight="1" spans="1:6">
      <c r="A242" s="73" t="s">
        <v>479</v>
      </c>
      <c r="B242" s="74" t="s">
        <v>480</v>
      </c>
      <c r="C242" s="75">
        <f>IFERROR(VLOOKUP(A242,[1]Sheet2!A:D,4,0),0)</f>
        <v>0</v>
      </c>
      <c r="D242" s="76">
        <f>IFERROR(VLOOKUP(B242,[1]Sheet2!B:E,4,0),0)</f>
        <v>0</v>
      </c>
      <c r="E242" s="72"/>
      <c r="F242" s="77">
        <f t="shared" si="3"/>
        <v>0</v>
      </c>
    </row>
    <row r="243" ht="20.25" customHeight="1" spans="1:6">
      <c r="A243" s="70" t="s">
        <v>481</v>
      </c>
      <c r="B243" s="71" t="s">
        <v>482</v>
      </c>
      <c r="C243" s="66">
        <f>SUM(C244:C245)</f>
        <v>0</v>
      </c>
      <c r="D243" s="76">
        <f>SUM(D244:D245)</f>
        <v>0</v>
      </c>
      <c r="E243" s="72"/>
      <c r="F243" s="77">
        <f t="shared" si="3"/>
        <v>0</v>
      </c>
    </row>
    <row r="244" ht="20.25" customHeight="1" spans="1:6">
      <c r="A244" s="73" t="s">
        <v>483</v>
      </c>
      <c r="B244" s="74" t="s">
        <v>484</v>
      </c>
      <c r="C244" s="75">
        <f>IFERROR(VLOOKUP(A244,[1]Sheet2!A:D,4,0),0)</f>
        <v>0</v>
      </c>
      <c r="D244" s="67">
        <f>IFERROR(VLOOKUP(B244,[1]Sheet2!B:E,4,0),0)</f>
        <v>0</v>
      </c>
      <c r="E244" s="72"/>
      <c r="F244" s="77">
        <f t="shared" si="3"/>
        <v>0</v>
      </c>
    </row>
    <row r="245" ht="20.25" customHeight="1" spans="1:6">
      <c r="A245" s="73" t="s">
        <v>485</v>
      </c>
      <c r="B245" s="74" t="s">
        <v>486</v>
      </c>
      <c r="C245" s="75">
        <f>IFERROR(VLOOKUP(A245,[1]Sheet2!A:D,4,0),0)</f>
        <v>0</v>
      </c>
      <c r="D245" s="76">
        <f>IFERROR(VLOOKUP(B245,[1]Sheet2!B:E,4,0),0)</f>
        <v>0</v>
      </c>
      <c r="E245" s="72"/>
      <c r="F245" s="77">
        <f t="shared" si="3"/>
        <v>0</v>
      </c>
    </row>
    <row r="246" ht="20.25" customHeight="1" spans="1:6">
      <c r="A246" s="70" t="s">
        <v>487</v>
      </c>
      <c r="B246" s="71" t="s">
        <v>488</v>
      </c>
      <c r="C246" s="66">
        <f>SUM(C247:C248)</f>
        <v>0</v>
      </c>
      <c r="D246" s="76">
        <f>SUM(D247:D248)</f>
        <v>0</v>
      </c>
      <c r="E246" s="72"/>
      <c r="F246" s="77">
        <f t="shared" si="3"/>
        <v>0</v>
      </c>
    </row>
    <row r="247" ht="20.25" customHeight="1" spans="1:6">
      <c r="A247" s="73" t="s">
        <v>489</v>
      </c>
      <c r="B247" s="74" t="s">
        <v>490</v>
      </c>
      <c r="C247" s="75">
        <f>IFERROR(VLOOKUP(A247,[1]Sheet2!A:D,4,0),0)</f>
        <v>0</v>
      </c>
      <c r="D247" s="67">
        <f>IFERROR(VLOOKUP(B247,[1]Sheet2!B:E,4,0),0)</f>
        <v>0</v>
      </c>
      <c r="E247" s="72"/>
      <c r="F247" s="77">
        <f t="shared" si="3"/>
        <v>0</v>
      </c>
    </row>
    <row r="248" ht="20.25" customHeight="1" spans="1:6">
      <c r="A248" s="73" t="s">
        <v>491</v>
      </c>
      <c r="B248" s="74" t="s">
        <v>492</v>
      </c>
      <c r="C248" s="75">
        <f>IFERROR(VLOOKUP(A248,[1]Sheet2!A:D,4,0),0)</f>
        <v>0</v>
      </c>
      <c r="D248" s="76">
        <f>IFERROR(VLOOKUP(B248,[1]Sheet2!B:E,4,0),0)</f>
        <v>0</v>
      </c>
      <c r="E248" s="72"/>
      <c r="F248" s="77">
        <f t="shared" si="3"/>
        <v>0</v>
      </c>
    </row>
    <row r="249" ht="20.25" customHeight="1" spans="1:6">
      <c r="A249" s="70" t="s">
        <v>493</v>
      </c>
      <c r="B249" s="71" t="s">
        <v>494</v>
      </c>
      <c r="C249" s="66">
        <f>SUM(C250:C254)</f>
        <v>0</v>
      </c>
      <c r="D249" s="76">
        <f>SUM(D250:D254)</f>
        <v>0</v>
      </c>
      <c r="E249" s="72"/>
      <c r="F249" s="77">
        <f t="shared" si="3"/>
        <v>0</v>
      </c>
    </row>
    <row r="250" ht="20.25" customHeight="1" spans="1:6">
      <c r="A250" s="73" t="s">
        <v>495</v>
      </c>
      <c r="B250" s="74" t="s">
        <v>496</v>
      </c>
      <c r="C250" s="75">
        <f>IFERROR(VLOOKUP(A250,[1]Sheet2!A:D,4,0),0)</f>
        <v>0</v>
      </c>
      <c r="D250" s="67">
        <f>IFERROR(VLOOKUP(B250,[1]Sheet2!B:E,4,0),0)</f>
        <v>0</v>
      </c>
      <c r="E250" s="72"/>
      <c r="F250" s="77">
        <f t="shared" si="3"/>
        <v>0</v>
      </c>
    </row>
    <row r="251" ht="20.25" customHeight="1" spans="1:6">
      <c r="A251" s="73" t="s">
        <v>497</v>
      </c>
      <c r="B251" s="74" t="s">
        <v>498</v>
      </c>
      <c r="C251" s="75">
        <f>IFERROR(VLOOKUP(A251,[1]Sheet2!A:D,4,0),0)</f>
        <v>0</v>
      </c>
      <c r="D251" s="76">
        <f>IFERROR(VLOOKUP(B251,[1]Sheet2!B:E,4,0),0)</f>
        <v>0</v>
      </c>
      <c r="E251" s="72"/>
      <c r="F251" s="77">
        <f t="shared" si="3"/>
        <v>0</v>
      </c>
    </row>
    <row r="252" ht="20.25" customHeight="1" spans="1:6">
      <c r="A252" s="73" t="s">
        <v>499</v>
      </c>
      <c r="B252" s="74" t="s">
        <v>500</v>
      </c>
      <c r="C252" s="75">
        <f>IFERROR(VLOOKUP(A252,[1]Sheet2!A:D,4,0),0)</f>
        <v>0</v>
      </c>
      <c r="D252" s="76">
        <f>IFERROR(VLOOKUP(B252,[1]Sheet2!B:E,4,0),0)</f>
        <v>0</v>
      </c>
      <c r="E252" s="72"/>
      <c r="F252" s="77">
        <f t="shared" si="3"/>
        <v>0</v>
      </c>
    </row>
    <row r="253" ht="20.25" customHeight="1" spans="1:6">
      <c r="A253" s="73" t="s">
        <v>501</v>
      </c>
      <c r="B253" s="74" t="s">
        <v>502</v>
      </c>
      <c r="C253" s="75">
        <f>IFERROR(VLOOKUP(A253,[1]Sheet2!A:D,4,0),0)</f>
        <v>0</v>
      </c>
      <c r="D253" s="76">
        <f>IFERROR(VLOOKUP(B253,[1]Sheet2!B:E,4,0),0)</f>
        <v>0</v>
      </c>
      <c r="E253" s="72"/>
      <c r="F253" s="77">
        <f t="shared" si="3"/>
        <v>0</v>
      </c>
    </row>
    <row r="254" ht="20.25" customHeight="1" spans="1:6">
      <c r="A254" s="73" t="s">
        <v>503</v>
      </c>
      <c r="B254" s="74" t="s">
        <v>504</v>
      </c>
      <c r="C254" s="75">
        <f>IFERROR(VLOOKUP(A254,[1]Sheet2!A:D,4,0),0)</f>
        <v>0</v>
      </c>
      <c r="D254" s="76">
        <f>IFERROR(VLOOKUP(B254,[1]Sheet2!B:E,4,0),0)</f>
        <v>0</v>
      </c>
      <c r="E254" s="72"/>
      <c r="F254" s="77">
        <f t="shared" si="3"/>
        <v>0</v>
      </c>
    </row>
    <row r="255" ht="20.25" customHeight="1" spans="1:6">
      <c r="A255" s="70" t="s">
        <v>505</v>
      </c>
      <c r="B255" s="71" t="s">
        <v>506</v>
      </c>
      <c r="C255" s="66">
        <f>SUM(C256:C259)</f>
        <v>0</v>
      </c>
      <c r="D255" s="76">
        <f>SUM(D256:D259)</f>
        <v>0</v>
      </c>
      <c r="E255" s="72"/>
      <c r="F255" s="77">
        <f t="shared" si="3"/>
        <v>0</v>
      </c>
    </row>
    <row r="256" ht="20.25" customHeight="1" spans="1:6">
      <c r="A256" s="73" t="s">
        <v>507</v>
      </c>
      <c r="B256" s="74" t="s">
        <v>508</v>
      </c>
      <c r="C256" s="75">
        <f>IFERROR(VLOOKUP(A256,[1]Sheet2!A:D,4,0),0)</f>
        <v>0</v>
      </c>
      <c r="D256" s="67">
        <f>IFERROR(VLOOKUP(B256,[1]Sheet2!B:E,4,0),0)</f>
        <v>0</v>
      </c>
      <c r="E256" s="72"/>
      <c r="F256" s="77">
        <f t="shared" si="3"/>
        <v>0</v>
      </c>
    </row>
    <row r="257" ht="20.25" customHeight="1" spans="1:6">
      <c r="A257" s="73" t="s">
        <v>509</v>
      </c>
      <c r="B257" s="74" t="s">
        <v>510</v>
      </c>
      <c r="C257" s="75">
        <f>IFERROR(VLOOKUP(A257,[1]Sheet2!A:D,4,0),0)</f>
        <v>0</v>
      </c>
      <c r="D257" s="76">
        <f>IFERROR(VLOOKUP(B257,[1]Sheet2!B:E,4,0),0)</f>
        <v>0</v>
      </c>
      <c r="E257" s="72"/>
      <c r="F257" s="77">
        <f t="shared" si="3"/>
        <v>0</v>
      </c>
    </row>
    <row r="258" ht="20.25" customHeight="1" spans="1:6">
      <c r="A258" s="73" t="s">
        <v>511</v>
      </c>
      <c r="B258" s="74" t="s">
        <v>512</v>
      </c>
      <c r="C258" s="75">
        <f>IFERROR(VLOOKUP(A258,[1]Sheet2!A:D,4,0),0)</f>
        <v>0</v>
      </c>
      <c r="D258" s="76">
        <f>IFERROR(VLOOKUP(B258,[1]Sheet2!B:E,4,0),0)</f>
        <v>0</v>
      </c>
      <c r="E258" s="72"/>
      <c r="F258" s="77">
        <f t="shared" si="3"/>
        <v>0</v>
      </c>
    </row>
    <row r="259" ht="20.25" customHeight="1" spans="1:6">
      <c r="A259" s="73" t="s">
        <v>513</v>
      </c>
      <c r="B259" s="74" t="s">
        <v>514</v>
      </c>
      <c r="C259" s="75">
        <f>IFERROR(VLOOKUP(A259,[1]Sheet2!A:D,4,0),0)</f>
        <v>0</v>
      </c>
      <c r="D259" s="76">
        <f>IFERROR(VLOOKUP(B259,[1]Sheet2!B:E,4,0),0)</f>
        <v>0</v>
      </c>
      <c r="E259" s="72"/>
      <c r="F259" s="77">
        <f t="shared" si="3"/>
        <v>0</v>
      </c>
    </row>
    <row r="260" ht="20.25" customHeight="1" spans="1:6">
      <c r="A260" s="70" t="s">
        <v>515</v>
      </c>
      <c r="B260" s="71" t="s">
        <v>516</v>
      </c>
      <c r="C260" s="66">
        <f>SUM(C261)</f>
        <v>0</v>
      </c>
      <c r="D260" s="76">
        <f>SUM(D261)</f>
        <v>0</v>
      </c>
      <c r="E260" s="72"/>
      <c r="F260" s="77">
        <f t="shared" si="3"/>
        <v>0</v>
      </c>
    </row>
    <row r="261" ht="20.25" customHeight="1" spans="1:6">
      <c r="A261" s="73" t="s">
        <v>517</v>
      </c>
      <c r="B261" s="74" t="s">
        <v>518</v>
      </c>
      <c r="C261" s="75">
        <f>IFERROR(VLOOKUP(A261,[1]Sheet2!A:D,4,0),0)</f>
        <v>0</v>
      </c>
      <c r="D261" s="67">
        <f>IFERROR(VLOOKUP(B261,[1]Sheet2!B:E,4,0),0)</f>
        <v>0</v>
      </c>
      <c r="E261" s="72"/>
      <c r="F261" s="77">
        <f t="shared" si="3"/>
        <v>0</v>
      </c>
    </row>
    <row r="262" ht="20.25" customHeight="1" spans="1:6">
      <c r="A262" s="70" t="s">
        <v>519</v>
      </c>
      <c r="B262" s="71" t="s">
        <v>520</v>
      </c>
      <c r="C262" s="66">
        <f>SUM(C263:C266)</f>
        <v>0</v>
      </c>
      <c r="D262" s="76">
        <f>SUM(D263:D266)</f>
        <v>0</v>
      </c>
      <c r="E262" s="72"/>
      <c r="F262" s="77">
        <f t="shared" si="3"/>
        <v>0</v>
      </c>
    </row>
    <row r="263" ht="20.25" customHeight="1" spans="1:6">
      <c r="A263" s="73" t="s">
        <v>521</v>
      </c>
      <c r="B263" s="74" t="s">
        <v>522</v>
      </c>
      <c r="C263" s="75">
        <f>IFERROR(VLOOKUP(A263,[1]Sheet2!A:D,4,0),0)</f>
        <v>0</v>
      </c>
      <c r="D263" s="67">
        <f>IFERROR(VLOOKUP(B263,[1]Sheet2!B:E,4,0),0)</f>
        <v>0</v>
      </c>
      <c r="E263" s="72"/>
      <c r="F263" s="77">
        <f t="shared" ref="F263:F326" si="4">D263-C263/2</f>
        <v>0</v>
      </c>
    </row>
    <row r="264" ht="20.25" customHeight="1" spans="1:6">
      <c r="A264" s="73" t="s">
        <v>523</v>
      </c>
      <c r="B264" s="74" t="s">
        <v>524</v>
      </c>
      <c r="C264" s="75">
        <f>IFERROR(VLOOKUP(A264,[1]Sheet2!A:D,4,0),0)</f>
        <v>0</v>
      </c>
      <c r="D264" s="76">
        <f>IFERROR(VLOOKUP(B264,[1]Sheet2!B:E,4,0),0)</f>
        <v>0</v>
      </c>
      <c r="E264" s="72"/>
      <c r="F264" s="77">
        <f t="shared" si="4"/>
        <v>0</v>
      </c>
    </row>
    <row r="265" ht="20.25" customHeight="1" spans="1:6">
      <c r="A265" s="73" t="s">
        <v>525</v>
      </c>
      <c r="B265" s="74" t="s">
        <v>526</v>
      </c>
      <c r="C265" s="75">
        <f>IFERROR(VLOOKUP(A265,[1]Sheet2!A:D,4,0),0)</f>
        <v>0</v>
      </c>
      <c r="D265" s="76">
        <f>IFERROR(VLOOKUP(B265,[1]Sheet2!B:E,4,0),0)</f>
        <v>0</v>
      </c>
      <c r="E265" s="72"/>
      <c r="F265" s="77">
        <f t="shared" si="4"/>
        <v>0</v>
      </c>
    </row>
    <row r="266" ht="20.25" customHeight="1" spans="1:6">
      <c r="A266" s="73" t="s">
        <v>527</v>
      </c>
      <c r="B266" s="74" t="s">
        <v>43</v>
      </c>
      <c r="C266" s="75">
        <f>IFERROR(VLOOKUP(A266,[1]Sheet2!A:D,4,0),0)</f>
        <v>0</v>
      </c>
      <c r="D266" s="76">
        <f>IFERROR(VLOOKUP(B266,[1]Sheet2!B:E,4,0),0)</f>
        <v>0</v>
      </c>
      <c r="E266" s="72"/>
      <c r="F266" s="77">
        <f t="shared" si="4"/>
        <v>0</v>
      </c>
    </row>
    <row r="267" ht="20.25" customHeight="1" spans="1:6">
      <c r="A267" s="70" t="s">
        <v>528</v>
      </c>
      <c r="B267" s="71" t="s">
        <v>529</v>
      </c>
      <c r="C267" s="66">
        <f>SUM(C268:C272)</f>
        <v>0</v>
      </c>
      <c r="D267" s="76">
        <f>SUM(D268:D272)</f>
        <v>0</v>
      </c>
      <c r="E267" s="72"/>
      <c r="F267" s="77">
        <f t="shared" si="4"/>
        <v>0</v>
      </c>
    </row>
    <row r="268" ht="20.25" customHeight="1" spans="1:6">
      <c r="A268" s="73" t="s">
        <v>530</v>
      </c>
      <c r="B268" s="74" t="s">
        <v>119</v>
      </c>
      <c r="C268" s="75">
        <f>IFERROR(VLOOKUP(A268,[1]Sheet2!A:D,4,0),0)</f>
        <v>0</v>
      </c>
      <c r="D268" s="67">
        <f>IFERROR(VLOOKUP(B268,[1]Sheet2!B:E,4,0),0)</f>
        <v>0</v>
      </c>
      <c r="E268" s="72"/>
      <c r="F268" s="77">
        <f t="shared" si="4"/>
        <v>0</v>
      </c>
    </row>
    <row r="269" ht="20.25" customHeight="1" spans="1:6">
      <c r="A269" s="73" t="s">
        <v>531</v>
      </c>
      <c r="B269" s="74" t="s">
        <v>121</v>
      </c>
      <c r="C269" s="75">
        <f>IFERROR(VLOOKUP(A269,[1]Sheet2!A:D,4,0),0)</f>
        <v>0</v>
      </c>
      <c r="D269" s="76">
        <f>IFERROR(VLOOKUP(B269,[1]Sheet2!B:E,4,0),0)</f>
        <v>0</v>
      </c>
      <c r="E269" s="72"/>
      <c r="F269" s="77">
        <f t="shared" si="4"/>
        <v>0</v>
      </c>
    </row>
    <row r="270" ht="20.25" customHeight="1" spans="1:6">
      <c r="A270" s="73" t="s">
        <v>532</v>
      </c>
      <c r="B270" s="74" t="s">
        <v>123</v>
      </c>
      <c r="C270" s="75">
        <f>IFERROR(VLOOKUP(A270,[1]Sheet2!A:D,4,0),0)</f>
        <v>0</v>
      </c>
      <c r="D270" s="76">
        <f>IFERROR(VLOOKUP(B270,[1]Sheet2!B:E,4,0),0)</f>
        <v>0</v>
      </c>
      <c r="E270" s="72"/>
      <c r="F270" s="77">
        <f t="shared" si="4"/>
        <v>0</v>
      </c>
    </row>
    <row r="271" ht="20.25" customHeight="1" spans="1:6">
      <c r="A271" s="73" t="s">
        <v>533</v>
      </c>
      <c r="B271" s="74" t="s">
        <v>137</v>
      </c>
      <c r="C271" s="75">
        <f>IFERROR(VLOOKUP(A271,[1]Sheet2!A:D,4,0),0)</f>
        <v>0</v>
      </c>
      <c r="D271" s="76">
        <f>IFERROR(VLOOKUP(B271,[1]Sheet2!B:E,4,0),0)</f>
        <v>0</v>
      </c>
      <c r="E271" s="72"/>
      <c r="F271" s="77">
        <f t="shared" si="4"/>
        <v>0</v>
      </c>
    </row>
    <row r="272" ht="20.25" customHeight="1" spans="1:6">
      <c r="A272" s="73" t="s">
        <v>534</v>
      </c>
      <c r="B272" s="74" t="s">
        <v>535</v>
      </c>
      <c r="C272" s="75">
        <f>IFERROR(VLOOKUP(A272,[1]Sheet2!A:D,4,0),0)</f>
        <v>0</v>
      </c>
      <c r="D272" s="76">
        <f>IFERROR(VLOOKUP(B272,[1]Sheet2!B:E,4,0),0)</f>
        <v>0</v>
      </c>
      <c r="E272" s="72"/>
      <c r="F272" s="77">
        <f t="shared" si="4"/>
        <v>0</v>
      </c>
    </row>
    <row r="273" ht="20.25" customHeight="1" spans="1:6">
      <c r="A273" s="70" t="s">
        <v>536</v>
      </c>
      <c r="B273" s="71" t="s">
        <v>537</v>
      </c>
      <c r="C273" s="66">
        <f>C274</f>
        <v>0</v>
      </c>
      <c r="D273" s="76">
        <f>D274</f>
        <v>0</v>
      </c>
      <c r="E273" s="72"/>
      <c r="F273" s="77">
        <f t="shared" si="4"/>
        <v>0</v>
      </c>
    </row>
    <row r="274" ht="20.25" customHeight="1" spans="1:6">
      <c r="A274" s="73" t="s">
        <v>538</v>
      </c>
      <c r="B274" s="74" t="s">
        <v>539</v>
      </c>
      <c r="C274" s="75">
        <f>IFERROR(VLOOKUP(A274,[1]Sheet2!A:D,4,0),0)</f>
        <v>0</v>
      </c>
      <c r="D274" s="67">
        <f>IFERROR(VLOOKUP(B274,[1]Sheet2!B:E,4,0),0)</f>
        <v>0</v>
      </c>
      <c r="E274" s="72"/>
      <c r="F274" s="77">
        <f t="shared" si="4"/>
        <v>0</v>
      </c>
    </row>
    <row r="275" s="50" customFormat="1" ht="20.25" customHeight="1" spans="1:6">
      <c r="A275" s="70" t="s">
        <v>540</v>
      </c>
      <c r="B275" s="71" t="s">
        <v>15</v>
      </c>
      <c r="C275" s="66">
        <f>C276+C280+C282+C284+C292</f>
        <v>17</v>
      </c>
      <c r="D275" s="41">
        <f>D276+D280+D282+D284+D292</f>
        <v>0.104022</v>
      </c>
      <c r="E275" s="68">
        <f>D275/C275</f>
        <v>0.00611894117647059</v>
      </c>
      <c r="F275" s="69">
        <f t="shared" si="4"/>
        <v>-8.395978</v>
      </c>
    </row>
    <row r="276" ht="20.25" customHeight="1" spans="1:6">
      <c r="A276" s="70" t="s">
        <v>541</v>
      </c>
      <c r="B276" s="71" t="s">
        <v>542</v>
      </c>
      <c r="C276" s="66">
        <f>C277+C278+C279</f>
        <v>0</v>
      </c>
      <c r="D276" s="67">
        <f>D277+D278+D279</f>
        <v>0</v>
      </c>
      <c r="E276" s="72"/>
      <c r="F276" s="77">
        <f t="shared" si="4"/>
        <v>0</v>
      </c>
    </row>
    <row r="277" ht="20.25" customHeight="1" spans="1:6">
      <c r="A277" s="73" t="s">
        <v>543</v>
      </c>
      <c r="B277" s="74" t="s">
        <v>544</v>
      </c>
      <c r="C277" s="75">
        <f>IFERROR(VLOOKUP(A277,[1]Sheet2!A:D,4,0),0)</f>
        <v>0</v>
      </c>
      <c r="D277" s="67">
        <f>IFERROR(VLOOKUP(B277,[1]Sheet2!B:E,4,0),0)</f>
        <v>0</v>
      </c>
      <c r="E277" s="72"/>
      <c r="F277" s="77">
        <f t="shared" si="4"/>
        <v>0</v>
      </c>
    </row>
    <row r="278" ht="20.25" customHeight="1" spans="1:6">
      <c r="A278" s="73" t="s">
        <v>545</v>
      </c>
      <c r="B278" s="74" t="s">
        <v>546</v>
      </c>
      <c r="C278" s="75"/>
      <c r="D278" s="76"/>
      <c r="E278" s="72"/>
      <c r="F278" s="77">
        <f t="shared" si="4"/>
        <v>0</v>
      </c>
    </row>
    <row r="279" ht="20.25" customHeight="1" spans="1:6">
      <c r="A279" s="73" t="s">
        <v>547</v>
      </c>
      <c r="B279" s="74" t="s">
        <v>548</v>
      </c>
      <c r="C279" s="75"/>
      <c r="D279" s="67"/>
      <c r="E279" s="72"/>
      <c r="F279" s="77">
        <f t="shared" si="4"/>
        <v>0</v>
      </c>
    </row>
    <row r="280" s="51" customFormat="1" ht="20.25" customHeight="1" spans="1:6">
      <c r="A280" s="70" t="s">
        <v>549</v>
      </c>
      <c r="B280" s="71" t="s">
        <v>550</v>
      </c>
      <c r="C280" s="66">
        <f>C281</f>
        <v>0</v>
      </c>
      <c r="D280" s="76">
        <f>D281</f>
        <v>0</v>
      </c>
      <c r="E280" s="79"/>
      <c r="F280" s="77">
        <f t="shared" si="4"/>
        <v>0</v>
      </c>
    </row>
    <row r="281" ht="20.25" customHeight="1" spans="1:6">
      <c r="A281" s="80" t="s">
        <v>551</v>
      </c>
      <c r="B281" s="81" t="s">
        <v>552</v>
      </c>
      <c r="C281" s="75">
        <f>IFERROR(VLOOKUP(A281,[1]Sheet2!A:D,4,0),0)</f>
        <v>0</v>
      </c>
      <c r="D281" s="67">
        <f>IFERROR(VLOOKUP(B281,[1]Sheet2!B:E,4,0),0)</f>
        <v>0</v>
      </c>
      <c r="E281" s="72"/>
      <c r="F281" s="77">
        <f t="shared" si="4"/>
        <v>0</v>
      </c>
    </row>
    <row r="282" ht="20.25" customHeight="1" spans="1:6">
      <c r="A282" s="70" t="s">
        <v>553</v>
      </c>
      <c r="B282" s="71" t="s">
        <v>554</v>
      </c>
      <c r="C282" s="66">
        <f>C283</f>
        <v>0</v>
      </c>
      <c r="D282" s="76">
        <f>D283</f>
        <v>0</v>
      </c>
      <c r="E282" s="72"/>
      <c r="F282" s="77">
        <f t="shared" si="4"/>
        <v>0</v>
      </c>
    </row>
    <row r="283" ht="20.25" customHeight="1" spans="1:6">
      <c r="A283" s="73" t="s">
        <v>555</v>
      </c>
      <c r="B283" s="74" t="s">
        <v>556</v>
      </c>
      <c r="C283" s="75">
        <f>IFERROR(VLOOKUP(A283,[1]Sheet2!A:D,4,0),0)</f>
        <v>0</v>
      </c>
      <c r="D283" s="67">
        <f>IFERROR(VLOOKUP(B283,[1]Sheet2!B:E,4,0),0)</f>
        <v>0</v>
      </c>
      <c r="E283" s="72"/>
      <c r="F283" s="77">
        <f t="shared" si="4"/>
        <v>0</v>
      </c>
    </row>
    <row r="284" s="50" customFormat="1" ht="20.25" customHeight="1" spans="1:6">
      <c r="A284" s="70" t="s">
        <v>557</v>
      </c>
      <c r="B284" s="71" t="s">
        <v>558</v>
      </c>
      <c r="C284" s="66">
        <f>SUM(C285:C291)</f>
        <v>13</v>
      </c>
      <c r="D284" s="41">
        <f>SUM(D285:D291)</f>
        <v>0.104022</v>
      </c>
      <c r="E284" s="68">
        <f>D284/C284</f>
        <v>0.00800169230769231</v>
      </c>
      <c r="F284" s="69">
        <f t="shared" si="4"/>
        <v>-6.395978</v>
      </c>
    </row>
    <row r="285" ht="20.25" customHeight="1" spans="1:6">
      <c r="A285" s="73" t="s">
        <v>559</v>
      </c>
      <c r="B285" s="74" t="s">
        <v>560</v>
      </c>
      <c r="C285" s="75">
        <v>8</v>
      </c>
      <c r="D285" s="76">
        <v>0.104022</v>
      </c>
      <c r="E285" s="82">
        <f>D285/C285</f>
        <v>0.01300275</v>
      </c>
      <c r="F285" s="77">
        <f t="shared" si="4"/>
        <v>-3.895978</v>
      </c>
    </row>
    <row r="286" ht="20.25" customHeight="1" spans="1:6">
      <c r="A286" s="73" t="s">
        <v>561</v>
      </c>
      <c r="B286" s="74" t="s">
        <v>562</v>
      </c>
      <c r="C286" s="75">
        <f>IFERROR(VLOOKUP(A286,[1]Sheet2!A:D,4,0),0)</f>
        <v>0</v>
      </c>
      <c r="D286" s="76">
        <f>IFERROR(VLOOKUP(B286,[1]Sheet2!B:E,4,0),0)</f>
        <v>0</v>
      </c>
      <c r="E286" s="72"/>
      <c r="F286" s="77">
        <f t="shared" si="4"/>
        <v>0</v>
      </c>
    </row>
    <row r="287" ht="20.25" customHeight="1" spans="1:6">
      <c r="A287" s="73" t="s">
        <v>563</v>
      </c>
      <c r="B287" s="74" t="s">
        <v>564</v>
      </c>
      <c r="C287" s="75">
        <f>IFERROR(VLOOKUP(A287,[1]Sheet2!A:D,4,0),0)</f>
        <v>0</v>
      </c>
      <c r="D287" s="76">
        <f>IFERROR(VLOOKUP(B287,[1]Sheet2!B:E,4,0),0)</f>
        <v>0</v>
      </c>
      <c r="E287" s="72"/>
      <c r="F287" s="77">
        <f t="shared" si="4"/>
        <v>0</v>
      </c>
    </row>
    <row r="288" ht="20.25" customHeight="1" spans="1:6">
      <c r="A288" s="73" t="s">
        <v>565</v>
      </c>
      <c r="B288" s="74" t="s">
        <v>566</v>
      </c>
      <c r="C288" s="75">
        <f>IFERROR(VLOOKUP(A288,[1]Sheet2!A:D,4,0),0)</f>
        <v>0</v>
      </c>
      <c r="D288" s="76">
        <f>IFERROR(VLOOKUP(B288,[1]Sheet2!B:E,4,0),0)</f>
        <v>0</v>
      </c>
      <c r="E288" s="72"/>
      <c r="F288" s="77">
        <f t="shared" si="4"/>
        <v>0</v>
      </c>
    </row>
    <row r="289" ht="20.25" customHeight="1" spans="1:6">
      <c r="A289" s="73" t="s">
        <v>567</v>
      </c>
      <c r="B289" s="74" t="s">
        <v>568</v>
      </c>
      <c r="C289" s="75">
        <v>5</v>
      </c>
      <c r="D289" s="76">
        <f>IFERROR(VLOOKUP(B289,[1]Sheet2!B:E,4,0),0)</f>
        <v>0</v>
      </c>
      <c r="E289" s="72"/>
      <c r="F289" s="77">
        <f t="shared" si="4"/>
        <v>-2.5</v>
      </c>
    </row>
    <row r="290" ht="20.25" customHeight="1" spans="1:6">
      <c r="A290" s="73" t="s">
        <v>569</v>
      </c>
      <c r="B290" s="74" t="s">
        <v>570</v>
      </c>
      <c r="C290" s="75">
        <f>IFERROR(VLOOKUP(A290,[1]Sheet2!A:D,4,0),0)</f>
        <v>0</v>
      </c>
      <c r="D290" s="76">
        <f>IFERROR(VLOOKUP(B290,[1]Sheet2!B:E,4,0),0)</f>
        <v>0</v>
      </c>
      <c r="E290" s="72"/>
      <c r="F290" s="77">
        <f t="shared" si="4"/>
        <v>0</v>
      </c>
    </row>
    <row r="291" ht="20.25" customHeight="1" spans="1:6">
      <c r="A291" s="73" t="s">
        <v>571</v>
      </c>
      <c r="B291" s="74" t="s">
        <v>572</v>
      </c>
      <c r="C291" s="75">
        <f>IFERROR(VLOOKUP(A291,[1]Sheet2!A:D,4,0),0)</f>
        <v>0</v>
      </c>
      <c r="D291" s="76">
        <f>IFERROR(VLOOKUP(B291,[1]Sheet2!B:E,4,0),0)</f>
        <v>0</v>
      </c>
      <c r="E291" s="72"/>
      <c r="F291" s="77">
        <f t="shared" si="4"/>
        <v>0</v>
      </c>
    </row>
    <row r="292" s="50" customFormat="1" ht="20.25" customHeight="1" spans="1:6">
      <c r="A292" s="70" t="s">
        <v>573</v>
      </c>
      <c r="B292" s="71" t="s">
        <v>574</v>
      </c>
      <c r="C292" s="66">
        <f>C293</f>
        <v>4</v>
      </c>
      <c r="D292" s="41">
        <f>D293</f>
        <v>0</v>
      </c>
      <c r="E292" s="68">
        <f>D292/C292</f>
        <v>0</v>
      </c>
      <c r="F292" s="69">
        <f t="shared" si="4"/>
        <v>-2</v>
      </c>
    </row>
    <row r="293" ht="20.25" customHeight="1" spans="1:6">
      <c r="A293" s="73" t="s">
        <v>575</v>
      </c>
      <c r="B293" s="74" t="s">
        <v>576</v>
      </c>
      <c r="C293" s="75">
        <v>4</v>
      </c>
      <c r="D293" s="78"/>
      <c r="E293" s="72">
        <f t="shared" ref="E293:E299" si="5">D293/C293</f>
        <v>0</v>
      </c>
      <c r="F293" s="77">
        <f t="shared" si="4"/>
        <v>-2</v>
      </c>
    </row>
    <row r="294" s="50" customFormat="1" ht="20.25" customHeight="1" spans="1:6">
      <c r="A294" s="70" t="s">
        <v>577</v>
      </c>
      <c r="B294" s="71" t="s">
        <v>17</v>
      </c>
      <c r="C294" s="66">
        <f>C295+C298+C309+C316+C324+C333+C347+C357+C367+C375+C381</f>
        <v>633</v>
      </c>
      <c r="D294" s="41">
        <f>D295+D298+D309+D316+D324+D333+D347+D357+D367+D375+D381</f>
        <v>332.674602</v>
      </c>
      <c r="E294" s="68">
        <f t="shared" si="5"/>
        <v>0.525552293838863</v>
      </c>
      <c r="F294" s="69">
        <f t="shared" si="4"/>
        <v>16.174602</v>
      </c>
    </row>
    <row r="295" s="52" customFormat="1" ht="20.25" customHeight="1" spans="1:6">
      <c r="A295" s="70" t="s">
        <v>578</v>
      </c>
      <c r="B295" s="71" t="s">
        <v>579</v>
      </c>
      <c r="C295" s="66">
        <f>C296+C297</f>
        <v>0</v>
      </c>
      <c r="D295" s="67">
        <f>D296+D297</f>
        <v>0</v>
      </c>
      <c r="E295" s="83"/>
      <c r="F295" s="77">
        <f t="shared" si="4"/>
        <v>0</v>
      </c>
    </row>
    <row r="296" ht="20.25" customHeight="1" spans="1:6">
      <c r="A296" s="73" t="s">
        <v>580</v>
      </c>
      <c r="B296" s="74" t="s">
        <v>581</v>
      </c>
      <c r="C296" s="75">
        <f>IFERROR(VLOOKUP(A296,[1]Sheet2!A:D,4,0),0)</f>
        <v>0</v>
      </c>
      <c r="D296" s="67">
        <f>IFERROR(VLOOKUP(B296,[1]Sheet2!B:E,4,0),0)</f>
        <v>0</v>
      </c>
      <c r="E296" s="72"/>
      <c r="F296" s="77">
        <f t="shared" si="4"/>
        <v>0</v>
      </c>
    </row>
    <row r="297" ht="20.25" customHeight="1" spans="1:6">
      <c r="A297" s="73" t="s">
        <v>582</v>
      </c>
      <c r="B297" s="74" t="s">
        <v>583</v>
      </c>
      <c r="C297" s="75">
        <f>IFERROR(VLOOKUP(A297,[1]Sheet2!A:D,4,0),0)</f>
        <v>0</v>
      </c>
      <c r="D297" s="76">
        <f>IFERROR(VLOOKUP(B297,[1]Sheet2!B:E,4,0),0)</f>
        <v>0</v>
      </c>
      <c r="E297" s="72"/>
      <c r="F297" s="77">
        <f t="shared" si="4"/>
        <v>0</v>
      </c>
    </row>
    <row r="298" s="50" customFormat="1" ht="20.25" customHeight="1" spans="1:6">
      <c r="A298" s="70" t="s">
        <v>584</v>
      </c>
      <c r="B298" s="71" t="s">
        <v>585</v>
      </c>
      <c r="C298" s="66">
        <f>SUM(C299:C308)</f>
        <v>516</v>
      </c>
      <c r="D298" s="41">
        <f>SUM(D299:D308)</f>
        <v>307.302514</v>
      </c>
      <c r="E298" s="68">
        <f t="shared" si="5"/>
        <v>0.595547507751938</v>
      </c>
      <c r="F298" s="69">
        <f t="shared" si="4"/>
        <v>49.302514</v>
      </c>
    </row>
    <row r="299" ht="20.25" customHeight="1" spans="1:6">
      <c r="A299" s="73" t="s">
        <v>586</v>
      </c>
      <c r="B299" s="74" t="s">
        <v>119</v>
      </c>
      <c r="C299" s="75">
        <v>441</v>
      </c>
      <c r="D299" s="78">
        <v>245.21911</v>
      </c>
      <c r="E299" s="72">
        <f t="shared" si="5"/>
        <v>0.556052403628118</v>
      </c>
      <c r="F299" s="77">
        <f t="shared" si="4"/>
        <v>24.71911</v>
      </c>
    </row>
    <row r="300" ht="20.25" customHeight="1" spans="1:6">
      <c r="A300" s="73" t="s">
        <v>587</v>
      </c>
      <c r="B300" s="74" t="s">
        <v>121</v>
      </c>
      <c r="C300" s="75">
        <f>IFERROR(VLOOKUP(A300,[1]Sheet2!A:D,4,0),0)</f>
        <v>0</v>
      </c>
      <c r="D300" s="76">
        <f>IFERROR(VLOOKUP(B300,[1]Sheet2!B:E,4,0),0)</f>
        <v>0</v>
      </c>
      <c r="E300" s="72"/>
      <c r="F300" s="77">
        <f t="shared" si="4"/>
        <v>0</v>
      </c>
    </row>
    <row r="301" ht="20.25" customHeight="1" spans="1:6">
      <c r="A301" s="73" t="s">
        <v>588</v>
      </c>
      <c r="B301" s="74" t="s">
        <v>123</v>
      </c>
      <c r="C301" s="75">
        <f>IFERROR(VLOOKUP(A301,[1]Sheet2!A:D,4,0),0)</f>
        <v>0</v>
      </c>
      <c r="D301" s="76">
        <f>IFERROR(VLOOKUP(B301,[1]Sheet2!B:E,4,0),0)</f>
        <v>0</v>
      </c>
      <c r="E301" s="72"/>
      <c r="F301" s="77">
        <f t="shared" si="4"/>
        <v>0</v>
      </c>
    </row>
    <row r="302" ht="20.25" customHeight="1" spans="1:6">
      <c r="A302" s="73" t="s">
        <v>589</v>
      </c>
      <c r="B302" s="74" t="s">
        <v>218</v>
      </c>
      <c r="C302" s="75">
        <f>IFERROR(VLOOKUP(A302,[1]Sheet2!A:D,4,0),0)</f>
        <v>0</v>
      </c>
      <c r="D302" s="76">
        <f>IFERROR(VLOOKUP(B302,[1]Sheet2!B:E,4,0),0)</f>
        <v>0</v>
      </c>
      <c r="E302" s="72"/>
      <c r="F302" s="77">
        <f t="shared" si="4"/>
        <v>0</v>
      </c>
    </row>
    <row r="303" ht="20.25" customHeight="1" spans="1:6">
      <c r="A303" s="73" t="s">
        <v>590</v>
      </c>
      <c r="B303" s="74" t="s">
        <v>591</v>
      </c>
      <c r="C303" s="75">
        <f>IFERROR(VLOOKUP(A303,[1]Sheet2!A:D,4,0),0)</f>
        <v>0</v>
      </c>
      <c r="D303" s="76">
        <f>IFERROR(VLOOKUP(B303,[1]Sheet2!B:E,4,0),0)</f>
        <v>0</v>
      </c>
      <c r="E303" s="72"/>
      <c r="F303" s="77">
        <f t="shared" si="4"/>
        <v>0</v>
      </c>
    </row>
    <row r="304" ht="20.25" customHeight="1" spans="1:6">
      <c r="A304" s="73" t="s">
        <v>592</v>
      </c>
      <c r="B304" s="74" t="s">
        <v>593</v>
      </c>
      <c r="C304" s="75">
        <f>IFERROR(VLOOKUP(A304,[1]Sheet2!A:D,4,0),0)</f>
        <v>0</v>
      </c>
      <c r="D304" s="76">
        <f>IFERROR(VLOOKUP(B304,[1]Sheet2!B:E,4,0),0)</f>
        <v>0</v>
      </c>
      <c r="E304" s="72"/>
      <c r="F304" s="77">
        <f t="shared" si="4"/>
        <v>0</v>
      </c>
    </row>
    <row r="305" ht="20.25" customHeight="1" spans="1:6">
      <c r="A305" s="73" t="s">
        <v>594</v>
      </c>
      <c r="B305" s="74" t="s">
        <v>595</v>
      </c>
      <c r="C305" s="75">
        <f>IFERROR(VLOOKUP(A305,[1]Sheet2!A:D,4,0),0)</f>
        <v>0</v>
      </c>
      <c r="D305" s="76">
        <f>IFERROR(VLOOKUP(B305,[1]Sheet2!B:E,4,0),0)</f>
        <v>0</v>
      </c>
      <c r="E305" s="72"/>
      <c r="F305" s="77">
        <f t="shared" si="4"/>
        <v>0</v>
      </c>
    </row>
    <row r="306" ht="20.25" customHeight="1" spans="1:6">
      <c r="A306" s="73" t="s">
        <v>596</v>
      </c>
      <c r="B306" s="74" t="s">
        <v>597</v>
      </c>
      <c r="C306" s="75">
        <f>IFERROR(VLOOKUP(A306,[1]Sheet2!A:D,4,0),0)</f>
        <v>0</v>
      </c>
      <c r="D306" s="76">
        <f>IFERROR(VLOOKUP(B306,[1]Sheet2!B:E,4,0),0)</f>
        <v>0</v>
      </c>
      <c r="E306" s="72"/>
      <c r="F306" s="77">
        <f t="shared" si="4"/>
        <v>0</v>
      </c>
    </row>
    <row r="307" ht="20.25" customHeight="1" spans="1:6">
      <c r="A307" s="73" t="s">
        <v>598</v>
      </c>
      <c r="B307" s="74" t="s">
        <v>137</v>
      </c>
      <c r="C307" s="75">
        <f>IFERROR(VLOOKUP(A307,[1]Sheet2!A:D,4,0),0)</f>
        <v>0</v>
      </c>
      <c r="D307" s="76">
        <f>IFERROR(VLOOKUP(B307,[1]Sheet2!B:E,4,0),0)</f>
        <v>0</v>
      </c>
      <c r="E307" s="72"/>
      <c r="F307" s="77">
        <f t="shared" si="4"/>
        <v>0</v>
      </c>
    </row>
    <row r="308" ht="20.25" customHeight="1" spans="1:6">
      <c r="A308" s="73" t="s">
        <v>599</v>
      </c>
      <c r="B308" s="74" t="s">
        <v>600</v>
      </c>
      <c r="C308" s="75">
        <v>75</v>
      </c>
      <c r="D308" s="76">
        <v>62.083404</v>
      </c>
      <c r="E308" s="72">
        <f>D308/C308</f>
        <v>0.82777872</v>
      </c>
      <c r="F308" s="77">
        <f t="shared" si="4"/>
        <v>24.583404</v>
      </c>
    </row>
    <row r="309" ht="20.25" customHeight="1" spans="1:6">
      <c r="A309" s="70" t="s">
        <v>601</v>
      </c>
      <c r="B309" s="71" t="s">
        <v>602</v>
      </c>
      <c r="C309" s="66">
        <f>SUM(C310:C315)</f>
        <v>0</v>
      </c>
      <c r="D309" s="76">
        <f>SUM(D310:D315)</f>
        <v>0</v>
      </c>
      <c r="E309" s="72"/>
      <c r="F309" s="77">
        <f t="shared" si="4"/>
        <v>0</v>
      </c>
    </row>
    <row r="310" ht="20.25" customHeight="1" spans="1:6">
      <c r="A310" s="73" t="s">
        <v>603</v>
      </c>
      <c r="B310" s="74" t="s">
        <v>119</v>
      </c>
      <c r="C310" s="75">
        <f>IFERROR(VLOOKUP(A310,[1]Sheet2!A:D,4,0),0)</f>
        <v>0</v>
      </c>
      <c r="D310" s="67">
        <f>IFERROR(VLOOKUP(B310,[1]Sheet2!B:E,4,0),0)</f>
        <v>0</v>
      </c>
      <c r="E310" s="72"/>
      <c r="F310" s="77">
        <f t="shared" si="4"/>
        <v>0</v>
      </c>
    </row>
    <row r="311" ht="20.25" customHeight="1" spans="1:6">
      <c r="A311" s="73" t="s">
        <v>604</v>
      </c>
      <c r="B311" s="74" t="s">
        <v>121</v>
      </c>
      <c r="C311" s="75">
        <f>IFERROR(VLOOKUP(A311,[1]Sheet2!A:D,4,0),0)</f>
        <v>0</v>
      </c>
      <c r="D311" s="76">
        <f>IFERROR(VLOOKUP(B311,[1]Sheet2!B:E,4,0),0)</f>
        <v>0</v>
      </c>
      <c r="E311" s="72"/>
      <c r="F311" s="77">
        <f t="shared" si="4"/>
        <v>0</v>
      </c>
    </row>
    <row r="312" ht="20.25" customHeight="1" spans="1:6">
      <c r="A312" s="73" t="s">
        <v>605</v>
      </c>
      <c r="B312" s="74" t="s">
        <v>123</v>
      </c>
      <c r="C312" s="75">
        <f>IFERROR(VLOOKUP(A312,[1]Sheet2!A:D,4,0),0)</f>
        <v>0</v>
      </c>
      <c r="D312" s="76">
        <f>IFERROR(VLOOKUP(B312,[1]Sheet2!B:E,4,0),0)</f>
        <v>0</v>
      </c>
      <c r="E312" s="72"/>
      <c r="F312" s="77">
        <f t="shared" si="4"/>
        <v>0</v>
      </c>
    </row>
    <row r="313" ht="20.25" customHeight="1" spans="1:6">
      <c r="A313" s="73" t="s">
        <v>606</v>
      </c>
      <c r="B313" s="74" t="s">
        <v>607</v>
      </c>
      <c r="C313" s="75">
        <f>IFERROR(VLOOKUP(A313,[1]Sheet2!A:D,4,0),0)</f>
        <v>0</v>
      </c>
      <c r="D313" s="76">
        <f>IFERROR(VLOOKUP(B313,[1]Sheet2!B:E,4,0),0)</f>
        <v>0</v>
      </c>
      <c r="E313" s="72"/>
      <c r="F313" s="77">
        <f t="shared" si="4"/>
        <v>0</v>
      </c>
    </row>
    <row r="314" ht="20.25" customHeight="1" spans="1:6">
      <c r="A314" s="73" t="s">
        <v>608</v>
      </c>
      <c r="B314" s="74" t="s">
        <v>137</v>
      </c>
      <c r="C314" s="75">
        <f>IFERROR(VLOOKUP(A314,[1]Sheet2!A:D,4,0),0)</f>
        <v>0</v>
      </c>
      <c r="D314" s="76">
        <f>IFERROR(VLOOKUP(B314,[1]Sheet2!B:E,4,0),0)</f>
        <v>0</v>
      </c>
      <c r="E314" s="72"/>
      <c r="F314" s="77">
        <f t="shared" si="4"/>
        <v>0</v>
      </c>
    </row>
    <row r="315" ht="20.25" customHeight="1" spans="1:6">
      <c r="A315" s="73" t="s">
        <v>609</v>
      </c>
      <c r="B315" s="74" t="s">
        <v>610</v>
      </c>
      <c r="C315" s="75">
        <f>IFERROR(VLOOKUP(A315,[1]Sheet2!A:D,4,0),0)</f>
        <v>0</v>
      </c>
      <c r="D315" s="76">
        <f>IFERROR(VLOOKUP(B315,[1]Sheet2!B:E,4,0),0)</f>
        <v>0</v>
      </c>
      <c r="E315" s="72"/>
      <c r="F315" s="77">
        <f t="shared" si="4"/>
        <v>0</v>
      </c>
    </row>
    <row r="316" ht="20.25" customHeight="1" spans="1:6">
      <c r="A316" s="70" t="s">
        <v>611</v>
      </c>
      <c r="B316" s="71" t="s">
        <v>612</v>
      </c>
      <c r="C316" s="66">
        <f>SUM(C317:C323)</f>
        <v>0</v>
      </c>
      <c r="D316" s="76">
        <f>SUM(D317:D323)</f>
        <v>0</v>
      </c>
      <c r="E316" s="72"/>
      <c r="F316" s="77">
        <f t="shared" si="4"/>
        <v>0</v>
      </c>
    </row>
    <row r="317" ht="20.25" customHeight="1" spans="1:6">
      <c r="A317" s="73" t="s">
        <v>613</v>
      </c>
      <c r="B317" s="74" t="s">
        <v>119</v>
      </c>
      <c r="C317" s="75">
        <f>IFERROR(VLOOKUP(A317,[1]Sheet2!A:D,4,0),0)</f>
        <v>0</v>
      </c>
      <c r="D317" s="67">
        <f>IFERROR(VLOOKUP(B317,[1]Sheet2!B:E,4,0),0)</f>
        <v>0</v>
      </c>
      <c r="E317" s="72"/>
      <c r="F317" s="77">
        <f t="shared" si="4"/>
        <v>0</v>
      </c>
    </row>
    <row r="318" ht="20.25" customHeight="1" spans="1:6">
      <c r="A318" s="73" t="s">
        <v>614</v>
      </c>
      <c r="B318" s="74" t="s">
        <v>121</v>
      </c>
      <c r="C318" s="75">
        <f>IFERROR(VLOOKUP(A318,[1]Sheet2!A:D,4,0),0)</f>
        <v>0</v>
      </c>
      <c r="D318" s="76">
        <f>IFERROR(VLOOKUP(B318,[1]Sheet2!B:E,4,0),0)</f>
        <v>0</v>
      </c>
      <c r="E318" s="72"/>
      <c r="F318" s="77">
        <f t="shared" si="4"/>
        <v>0</v>
      </c>
    </row>
    <row r="319" ht="20.25" customHeight="1" spans="1:6">
      <c r="A319" s="73" t="s">
        <v>615</v>
      </c>
      <c r="B319" s="74" t="s">
        <v>123</v>
      </c>
      <c r="C319" s="75">
        <f>IFERROR(VLOOKUP(A319,[1]Sheet2!A:D,4,0),0)</f>
        <v>0</v>
      </c>
      <c r="D319" s="76">
        <f>IFERROR(VLOOKUP(B319,[1]Sheet2!B:E,4,0),0)</f>
        <v>0</v>
      </c>
      <c r="E319" s="72"/>
      <c r="F319" s="77">
        <f t="shared" si="4"/>
        <v>0</v>
      </c>
    </row>
    <row r="320" ht="20.25" customHeight="1" spans="1:6">
      <c r="A320" s="73" t="s">
        <v>616</v>
      </c>
      <c r="B320" s="74" t="s">
        <v>617</v>
      </c>
      <c r="C320" s="75">
        <f>IFERROR(VLOOKUP(A320,[1]Sheet2!A:D,4,0),0)</f>
        <v>0</v>
      </c>
      <c r="D320" s="76">
        <f>IFERROR(VLOOKUP(B320,[1]Sheet2!B:E,4,0),0)</f>
        <v>0</v>
      </c>
      <c r="E320" s="72"/>
      <c r="F320" s="77">
        <f t="shared" si="4"/>
        <v>0</v>
      </c>
    </row>
    <row r="321" ht="20.25" customHeight="1" spans="1:6">
      <c r="A321" s="73" t="s">
        <v>618</v>
      </c>
      <c r="B321" s="74" t="s">
        <v>619</v>
      </c>
      <c r="C321" s="75">
        <f>IFERROR(VLOOKUP(A321,[1]Sheet2!A:D,4,0),0)</f>
        <v>0</v>
      </c>
      <c r="D321" s="76">
        <f>IFERROR(VLOOKUP(B321,[1]Sheet2!B:E,4,0),0)</f>
        <v>0</v>
      </c>
      <c r="E321" s="72"/>
      <c r="F321" s="77">
        <f t="shared" si="4"/>
        <v>0</v>
      </c>
    </row>
    <row r="322" ht="20.25" customHeight="1" spans="1:6">
      <c r="A322" s="73" t="s">
        <v>620</v>
      </c>
      <c r="B322" s="74" t="s">
        <v>137</v>
      </c>
      <c r="C322" s="75">
        <f>IFERROR(VLOOKUP(A322,[1]Sheet2!A:D,4,0),0)</f>
        <v>0</v>
      </c>
      <c r="D322" s="76">
        <f>IFERROR(VLOOKUP(B322,[1]Sheet2!B:E,4,0),0)</f>
        <v>0</v>
      </c>
      <c r="E322" s="72"/>
      <c r="F322" s="77">
        <f t="shared" si="4"/>
        <v>0</v>
      </c>
    </row>
    <row r="323" ht="20.25" customHeight="1" spans="1:6">
      <c r="A323" s="73" t="s">
        <v>621</v>
      </c>
      <c r="B323" s="74" t="s">
        <v>622</v>
      </c>
      <c r="C323" s="75">
        <f>IFERROR(VLOOKUP(A323,[1]Sheet2!A:D,4,0),0)</f>
        <v>0</v>
      </c>
      <c r="D323" s="76">
        <f>IFERROR(VLOOKUP(B323,[1]Sheet2!B:E,4,0),0)</f>
        <v>0</v>
      </c>
      <c r="E323" s="72"/>
      <c r="F323" s="77">
        <f t="shared" si="4"/>
        <v>0</v>
      </c>
    </row>
    <row r="324" ht="20.25" customHeight="1" spans="1:6">
      <c r="A324" s="70" t="s">
        <v>623</v>
      </c>
      <c r="B324" s="71" t="s">
        <v>624</v>
      </c>
      <c r="C324" s="66">
        <f>SUM(C325:C332)</f>
        <v>0</v>
      </c>
      <c r="D324" s="76">
        <f>SUM(D325:D332)</f>
        <v>0</v>
      </c>
      <c r="E324" s="72"/>
      <c r="F324" s="77">
        <f t="shared" si="4"/>
        <v>0</v>
      </c>
    </row>
    <row r="325" ht="20.25" customHeight="1" spans="1:6">
      <c r="A325" s="73" t="s">
        <v>625</v>
      </c>
      <c r="B325" s="74" t="s">
        <v>119</v>
      </c>
      <c r="C325" s="75">
        <f>IFERROR(VLOOKUP(A325,[1]Sheet2!A:D,4,0),0)</f>
        <v>0</v>
      </c>
      <c r="D325" s="67">
        <f>IFERROR(VLOOKUP(B325,[1]Sheet2!B:E,4,0),0)</f>
        <v>0</v>
      </c>
      <c r="E325" s="72"/>
      <c r="F325" s="77">
        <f t="shared" si="4"/>
        <v>0</v>
      </c>
    </row>
    <row r="326" ht="20.25" customHeight="1" spans="1:6">
      <c r="A326" s="73" t="s">
        <v>626</v>
      </c>
      <c r="B326" s="74" t="s">
        <v>121</v>
      </c>
      <c r="C326" s="75">
        <f>IFERROR(VLOOKUP(A326,[1]Sheet2!A:D,4,0),0)</f>
        <v>0</v>
      </c>
      <c r="D326" s="76">
        <f>IFERROR(VLOOKUP(B326,[1]Sheet2!B:E,4,0),0)</f>
        <v>0</v>
      </c>
      <c r="E326" s="72"/>
      <c r="F326" s="77">
        <f t="shared" si="4"/>
        <v>0</v>
      </c>
    </row>
    <row r="327" ht="20.25" customHeight="1" spans="1:6">
      <c r="A327" s="73" t="s">
        <v>627</v>
      </c>
      <c r="B327" s="74" t="s">
        <v>123</v>
      </c>
      <c r="C327" s="75">
        <f>IFERROR(VLOOKUP(A327,[1]Sheet2!A:D,4,0),0)</f>
        <v>0</v>
      </c>
      <c r="D327" s="76">
        <f>IFERROR(VLOOKUP(B327,[1]Sheet2!B:E,4,0),0)</f>
        <v>0</v>
      </c>
      <c r="E327" s="72"/>
      <c r="F327" s="77">
        <f t="shared" ref="F327:F390" si="6">D327-C327/2</f>
        <v>0</v>
      </c>
    </row>
    <row r="328" ht="20.25" customHeight="1" spans="1:6">
      <c r="A328" s="73" t="s">
        <v>628</v>
      </c>
      <c r="B328" s="74" t="s">
        <v>629</v>
      </c>
      <c r="C328" s="75">
        <f>IFERROR(VLOOKUP(A328,[1]Sheet2!A:D,4,0),0)</f>
        <v>0</v>
      </c>
      <c r="D328" s="76">
        <f>IFERROR(VLOOKUP(B328,[1]Sheet2!B:E,4,0),0)</f>
        <v>0</v>
      </c>
      <c r="E328" s="72"/>
      <c r="F328" s="77">
        <f t="shared" si="6"/>
        <v>0</v>
      </c>
    </row>
    <row r="329" ht="20.25" customHeight="1" spans="1:6">
      <c r="A329" s="73" t="s">
        <v>630</v>
      </c>
      <c r="B329" s="74" t="s">
        <v>631</v>
      </c>
      <c r="C329" s="75">
        <f>IFERROR(VLOOKUP(A329,[1]Sheet2!A:D,4,0),0)</f>
        <v>0</v>
      </c>
      <c r="D329" s="76">
        <f>IFERROR(VLOOKUP(B329,[1]Sheet2!B:E,4,0),0)</f>
        <v>0</v>
      </c>
      <c r="E329" s="72"/>
      <c r="F329" s="77">
        <f t="shared" si="6"/>
        <v>0</v>
      </c>
    </row>
    <row r="330" ht="20.25" customHeight="1" spans="1:6">
      <c r="A330" s="73" t="s">
        <v>632</v>
      </c>
      <c r="B330" s="74" t="s">
        <v>633</v>
      </c>
      <c r="C330" s="75">
        <f>IFERROR(VLOOKUP(A330,[1]Sheet2!A:D,4,0),0)</f>
        <v>0</v>
      </c>
      <c r="D330" s="76">
        <f>IFERROR(VLOOKUP(B330,[1]Sheet2!B:E,4,0),0)</f>
        <v>0</v>
      </c>
      <c r="E330" s="72"/>
      <c r="F330" s="77">
        <f t="shared" si="6"/>
        <v>0</v>
      </c>
    </row>
    <row r="331" ht="20.25" customHeight="1" spans="1:6">
      <c r="A331" s="73" t="s">
        <v>634</v>
      </c>
      <c r="B331" s="74" t="s">
        <v>137</v>
      </c>
      <c r="C331" s="75">
        <f>IFERROR(VLOOKUP(A331,[1]Sheet2!A:D,4,0),0)</f>
        <v>0</v>
      </c>
      <c r="D331" s="76">
        <f>IFERROR(VLOOKUP(B331,[1]Sheet2!B:E,4,0),0)</f>
        <v>0</v>
      </c>
      <c r="E331" s="72"/>
      <c r="F331" s="77">
        <f t="shared" si="6"/>
        <v>0</v>
      </c>
    </row>
    <row r="332" ht="20.25" customHeight="1" spans="1:6">
      <c r="A332" s="73" t="s">
        <v>635</v>
      </c>
      <c r="B332" s="74" t="s">
        <v>636</v>
      </c>
      <c r="C332" s="75">
        <f>IFERROR(VLOOKUP(A332,[1]Sheet2!A:D,4,0),0)</f>
        <v>0</v>
      </c>
      <c r="D332" s="76">
        <f>IFERROR(VLOOKUP(B332,[1]Sheet2!B:E,4,0),0)</f>
        <v>0</v>
      </c>
      <c r="E332" s="72"/>
      <c r="F332" s="77">
        <f t="shared" si="6"/>
        <v>0</v>
      </c>
    </row>
    <row r="333" s="50" customFormat="1" ht="20.25" customHeight="1" spans="1:6">
      <c r="A333" s="70" t="s">
        <v>637</v>
      </c>
      <c r="B333" s="71" t="s">
        <v>638</v>
      </c>
      <c r="C333" s="66">
        <f>SUM(C334:C346)</f>
        <v>87</v>
      </c>
      <c r="D333" s="41">
        <f>SUM(D334:D346)</f>
        <v>24.552088</v>
      </c>
      <c r="E333" s="68">
        <f>D333/C333</f>
        <v>0.282207908045977</v>
      </c>
      <c r="F333" s="69">
        <f t="shared" si="6"/>
        <v>-18.947912</v>
      </c>
    </row>
    <row r="334" s="53" customFormat="1" ht="20.25" customHeight="1" spans="1:6">
      <c r="A334" s="73" t="s">
        <v>639</v>
      </c>
      <c r="B334" s="74" t="s">
        <v>119</v>
      </c>
      <c r="C334" s="75">
        <v>64</v>
      </c>
      <c r="D334" s="78">
        <v>11.186028</v>
      </c>
      <c r="E334" s="82">
        <f>D334/C334</f>
        <v>0.1747816875</v>
      </c>
      <c r="F334" s="77">
        <f t="shared" si="6"/>
        <v>-20.813972</v>
      </c>
    </row>
    <row r="335" ht="20.25" customHeight="1" spans="1:6">
      <c r="A335" s="73" t="s">
        <v>640</v>
      </c>
      <c r="B335" s="74" t="s">
        <v>121</v>
      </c>
      <c r="C335" s="75">
        <f>IFERROR(VLOOKUP(A335,[1]Sheet2!A:D,4,0),0)</f>
        <v>0</v>
      </c>
      <c r="D335" s="76">
        <f>IFERROR(VLOOKUP(B335,[1]Sheet2!B:E,4,0),0)</f>
        <v>0</v>
      </c>
      <c r="E335" s="82"/>
      <c r="F335" s="77">
        <f t="shared" si="6"/>
        <v>0</v>
      </c>
    </row>
    <row r="336" ht="20.25" customHeight="1" spans="1:6">
      <c r="A336" s="73" t="s">
        <v>641</v>
      </c>
      <c r="B336" s="74" t="s">
        <v>123</v>
      </c>
      <c r="C336" s="75">
        <f>IFERROR(VLOOKUP(A336,[1]Sheet2!A:D,4,0),0)</f>
        <v>0</v>
      </c>
      <c r="D336" s="76">
        <f>IFERROR(VLOOKUP(B336,[1]Sheet2!B:E,4,0),0)</f>
        <v>0</v>
      </c>
      <c r="E336" s="82"/>
      <c r="F336" s="77">
        <f t="shared" si="6"/>
        <v>0</v>
      </c>
    </row>
    <row r="337" ht="20.25" customHeight="1" spans="1:6">
      <c r="A337" s="73" t="s">
        <v>642</v>
      </c>
      <c r="B337" s="74" t="s">
        <v>643</v>
      </c>
      <c r="C337" s="75">
        <v>15</v>
      </c>
      <c r="D337" s="76">
        <v>9.57034</v>
      </c>
      <c r="E337" s="82">
        <f>D337/C337</f>
        <v>0.638022666666667</v>
      </c>
      <c r="F337" s="77">
        <f t="shared" si="6"/>
        <v>2.07034</v>
      </c>
    </row>
    <row r="338" ht="20.25" customHeight="1" spans="1:6">
      <c r="A338" s="73" t="s">
        <v>644</v>
      </c>
      <c r="B338" s="74" t="s">
        <v>645</v>
      </c>
      <c r="C338" s="75">
        <f>IFERROR(VLOOKUP(A338,[1]Sheet2!A:D,4,0),0)</f>
        <v>0</v>
      </c>
      <c r="D338" s="76">
        <f>IFERROR(VLOOKUP(B338,[1]Sheet2!B:E,4,0),0)</f>
        <v>0</v>
      </c>
      <c r="E338" s="72"/>
      <c r="F338" s="77">
        <f t="shared" si="6"/>
        <v>0</v>
      </c>
    </row>
    <row r="339" ht="20.25" customHeight="1" spans="1:6">
      <c r="A339" s="73" t="s">
        <v>646</v>
      </c>
      <c r="B339" s="74" t="s">
        <v>647</v>
      </c>
      <c r="C339" s="75">
        <f>IFERROR(VLOOKUP(A339,[1]Sheet2!A:D,4,0),0)</f>
        <v>0</v>
      </c>
      <c r="D339" s="76">
        <f>IFERROR(VLOOKUP(B339,[1]Sheet2!B:E,4,0),0)</f>
        <v>0</v>
      </c>
      <c r="E339" s="72"/>
      <c r="F339" s="77">
        <f t="shared" si="6"/>
        <v>0</v>
      </c>
    </row>
    <row r="340" ht="20.25" customHeight="1" spans="1:6">
      <c r="A340" s="73" t="s">
        <v>648</v>
      </c>
      <c r="B340" s="74" t="s">
        <v>649</v>
      </c>
      <c r="C340" s="75">
        <f>IFERROR(VLOOKUP(A340,[1]Sheet2!A:D,4,0),0)</f>
        <v>0</v>
      </c>
      <c r="D340" s="76">
        <f>IFERROR(VLOOKUP(B340,[1]Sheet2!B:E,4,0),0)</f>
        <v>0</v>
      </c>
      <c r="E340" s="72"/>
      <c r="F340" s="77">
        <f t="shared" si="6"/>
        <v>0</v>
      </c>
    </row>
    <row r="341" ht="20.25" customHeight="1" spans="1:6">
      <c r="A341" s="73" t="s">
        <v>650</v>
      </c>
      <c r="B341" s="74" t="s">
        <v>651</v>
      </c>
      <c r="C341" s="75">
        <f>IFERROR(VLOOKUP(A341,[1]Sheet2!A:D,4,0),0)</f>
        <v>0</v>
      </c>
      <c r="D341" s="76">
        <f>IFERROR(VLOOKUP(B341,[1]Sheet2!B:E,4,0),0)</f>
        <v>0</v>
      </c>
      <c r="E341" s="72"/>
      <c r="F341" s="77">
        <f t="shared" si="6"/>
        <v>0</v>
      </c>
    </row>
    <row r="342" ht="20.25" customHeight="1" spans="1:6">
      <c r="A342" s="73" t="s">
        <v>652</v>
      </c>
      <c r="B342" s="74" t="s">
        <v>653</v>
      </c>
      <c r="C342" s="75">
        <v>7</v>
      </c>
      <c r="D342" s="76">
        <v>3.79572</v>
      </c>
      <c r="E342" s="72">
        <f>D342/C342</f>
        <v>0.542245714285714</v>
      </c>
      <c r="F342" s="77">
        <f t="shared" si="6"/>
        <v>0.29572</v>
      </c>
    </row>
    <row r="343" ht="20.25" customHeight="1" spans="1:6">
      <c r="A343" s="73" t="s">
        <v>654</v>
      </c>
      <c r="B343" s="74" t="s">
        <v>655</v>
      </c>
      <c r="C343" s="75">
        <f>IFERROR(VLOOKUP(A343,[1]Sheet2!A:D,4,0),0)</f>
        <v>0</v>
      </c>
      <c r="D343" s="76">
        <f>IFERROR(VLOOKUP(B343,[1]Sheet2!B:E,4,0),0)</f>
        <v>0</v>
      </c>
      <c r="E343" s="72"/>
      <c r="F343" s="77">
        <f t="shared" si="6"/>
        <v>0</v>
      </c>
    </row>
    <row r="344" ht="20.25" customHeight="1" spans="1:6">
      <c r="A344" s="73" t="s">
        <v>656</v>
      </c>
      <c r="B344" s="74" t="s">
        <v>218</v>
      </c>
      <c r="C344" s="75">
        <v>1</v>
      </c>
      <c r="D344" s="76">
        <f>IFERROR(VLOOKUP(B344,[1]Sheet2!B:E,4,0),0)</f>
        <v>0</v>
      </c>
      <c r="E344" s="72"/>
      <c r="F344" s="77">
        <f t="shared" si="6"/>
        <v>-0.5</v>
      </c>
    </row>
    <row r="345" ht="20.25" customHeight="1" spans="1:6">
      <c r="A345" s="73" t="s">
        <v>657</v>
      </c>
      <c r="B345" s="74" t="s">
        <v>137</v>
      </c>
      <c r="C345" s="75">
        <f>IFERROR(VLOOKUP(A345,[1]Sheet2!A:D,4,0),0)</f>
        <v>0</v>
      </c>
      <c r="D345" s="76">
        <f>IFERROR(VLOOKUP(B345,[1]Sheet2!B:E,4,0),0)</f>
        <v>0</v>
      </c>
      <c r="E345" s="72"/>
      <c r="F345" s="77">
        <f t="shared" si="6"/>
        <v>0</v>
      </c>
    </row>
    <row r="346" ht="20.25" customHeight="1" spans="1:6">
      <c r="A346" s="73" t="s">
        <v>658</v>
      </c>
      <c r="B346" s="74" t="s">
        <v>659</v>
      </c>
      <c r="C346" s="75">
        <f>IFERROR(VLOOKUP(A346,[1]Sheet2!A:D,4,0),0)</f>
        <v>0</v>
      </c>
      <c r="D346" s="76">
        <f>IFERROR(VLOOKUP(B346,[1]Sheet2!B:E,4,0),0)</f>
        <v>0</v>
      </c>
      <c r="E346" s="72"/>
      <c r="F346" s="77">
        <f t="shared" si="6"/>
        <v>0</v>
      </c>
    </row>
    <row r="347" ht="20.25" customHeight="1" spans="1:6">
      <c r="A347" s="70" t="s">
        <v>660</v>
      </c>
      <c r="B347" s="71" t="s">
        <v>661</v>
      </c>
      <c r="C347" s="66">
        <f>SUM(C348:C356)</f>
        <v>0</v>
      </c>
      <c r="D347" s="76">
        <f>SUM(D348:D356)</f>
        <v>0</v>
      </c>
      <c r="E347" s="72"/>
      <c r="F347" s="77">
        <f t="shared" si="6"/>
        <v>0</v>
      </c>
    </row>
    <row r="348" ht="20.25" customHeight="1" spans="1:6">
      <c r="A348" s="73" t="s">
        <v>662</v>
      </c>
      <c r="B348" s="74" t="s">
        <v>119</v>
      </c>
      <c r="C348" s="75">
        <f>IFERROR(VLOOKUP(A348,[1]Sheet2!A:D,4,0),0)</f>
        <v>0</v>
      </c>
      <c r="D348" s="67">
        <f>IFERROR(VLOOKUP(B348,[1]Sheet2!B:E,4,0),0)</f>
        <v>0</v>
      </c>
      <c r="E348" s="72"/>
      <c r="F348" s="77">
        <f t="shared" si="6"/>
        <v>0</v>
      </c>
    </row>
    <row r="349" ht="20.25" customHeight="1" spans="1:6">
      <c r="A349" s="73" t="s">
        <v>663</v>
      </c>
      <c r="B349" s="74" t="s">
        <v>121</v>
      </c>
      <c r="C349" s="75">
        <f>IFERROR(VLOOKUP(A349,[1]Sheet2!A:D,4,0),0)</f>
        <v>0</v>
      </c>
      <c r="D349" s="76">
        <f>IFERROR(VLOOKUP(B349,[1]Sheet2!B:E,4,0),0)</f>
        <v>0</v>
      </c>
      <c r="E349" s="72"/>
      <c r="F349" s="77">
        <f t="shared" si="6"/>
        <v>0</v>
      </c>
    </row>
    <row r="350" ht="20.25" customHeight="1" spans="1:6">
      <c r="A350" s="73" t="s">
        <v>664</v>
      </c>
      <c r="B350" s="74" t="s">
        <v>123</v>
      </c>
      <c r="C350" s="75">
        <f>IFERROR(VLOOKUP(A350,[1]Sheet2!A:D,4,0),0)</f>
        <v>0</v>
      </c>
      <c r="D350" s="76">
        <f>IFERROR(VLOOKUP(B350,[1]Sheet2!B:E,4,0),0)</f>
        <v>0</v>
      </c>
      <c r="E350" s="72"/>
      <c r="F350" s="77">
        <f t="shared" si="6"/>
        <v>0</v>
      </c>
    </row>
    <row r="351" ht="20.25" customHeight="1" spans="1:6">
      <c r="A351" s="73" t="s">
        <v>665</v>
      </c>
      <c r="B351" s="74" t="s">
        <v>666</v>
      </c>
      <c r="C351" s="75">
        <f>IFERROR(VLOOKUP(A351,[1]Sheet2!A:D,4,0),0)</f>
        <v>0</v>
      </c>
      <c r="D351" s="76">
        <f>IFERROR(VLOOKUP(B351,[1]Sheet2!B:E,4,0),0)</f>
        <v>0</v>
      </c>
      <c r="E351" s="72"/>
      <c r="F351" s="77">
        <f t="shared" si="6"/>
        <v>0</v>
      </c>
    </row>
    <row r="352" ht="20.25" customHeight="1" spans="1:6">
      <c r="A352" s="73" t="s">
        <v>667</v>
      </c>
      <c r="B352" s="74" t="s">
        <v>668</v>
      </c>
      <c r="C352" s="75">
        <f>IFERROR(VLOOKUP(A352,[1]Sheet2!A:D,4,0),0)</f>
        <v>0</v>
      </c>
      <c r="D352" s="76">
        <f>IFERROR(VLOOKUP(B352,[1]Sheet2!B:E,4,0),0)</f>
        <v>0</v>
      </c>
      <c r="E352" s="72"/>
      <c r="F352" s="77">
        <f t="shared" si="6"/>
        <v>0</v>
      </c>
    </row>
    <row r="353" ht="20.25" customHeight="1" spans="1:6">
      <c r="A353" s="73" t="s">
        <v>669</v>
      </c>
      <c r="B353" s="74" t="s">
        <v>670</v>
      </c>
      <c r="C353" s="75">
        <f>IFERROR(VLOOKUP(A353,[1]Sheet2!A:D,4,0),0)</f>
        <v>0</v>
      </c>
      <c r="D353" s="76">
        <f>IFERROR(VLOOKUP(B353,[1]Sheet2!B:E,4,0),0)</f>
        <v>0</v>
      </c>
      <c r="E353" s="72"/>
      <c r="F353" s="77">
        <f t="shared" si="6"/>
        <v>0</v>
      </c>
    </row>
    <row r="354" ht="20.25" customHeight="1" spans="1:6">
      <c r="A354" s="73" t="s">
        <v>671</v>
      </c>
      <c r="B354" s="74" t="s">
        <v>218</v>
      </c>
      <c r="C354" s="75">
        <f>IFERROR(VLOOKUP(A354,[1]Sheet2!A:D,4,0),0)</f>
        <v>0</v>
      </c>
      <c r="D354" s="76">
        <f>IFERROR(VLOOKUP(B354,[1]Sheet2!B:E,4,0),0)</f>
        <v>0</v>
      </c>
      <c r="E354" s="72"/>
      <c r="F354" s="77">
        <f t="shared" si="6"/>
        <v>0</v>
      </c>
    </row>
    <row r="355" ht="20.25" customHeight="1" spans="1:6">
      <c r="A355" s="73" t="s">
        <v>672</v>
      </c>
      <c r="B355" s="74" t="s">
        <v>137</v>
      </c>
      <c r="C355" s="75">
        <f>IFERROR(VLOOKUP(A355,[1]Sheet2!A:D,4,0),0)</f>
        <v>0</v>
      </c>
      <c r="D355" s="76">
        <f>IFERROR(VLOOKUP(B355,[1]Sheet2!B:E,4,0),0)</f>
        <v>0</v>
      </c>
      <c r="E355" s="72"/>
      <c r="F355" s="77">
        <f t="shared" si="6"/>
        <v>0</v>
      </c>
    </row>
    <row r="356" ht="20.25" customHeight="1" spans="1:6">
      <c r="A356" s="73" t="s">
        <v>673</v>
      </c>
      <c r="B356" s="74" t="s">
        <v>674</v>
      </c>
      <c r="C356" s="75">
        <f>IFERROR(VLOOKUP(A356,[1]Sheet2!A:D,4,0),0)</f>
        <v>0</v>
      </c>
      <c r="D356" s="76">
        <f>IFERROR(VLOOKUP(B356,[1]Sheet2!B:E,4,0),0)</f>
        <v>0</v>
      </c>
      <c r="E356" s="72"/>
      <c r="F356" s="77">
        <f t="shared" si="6"/>
        <v>0</v>
      </c>
    </row>
    <row r="357" ht="20.25" customHeight="1" spans="1:6">
      <c r="A357" s="70" t="s">
        <v>675</v>
      </c>
      <c r="B357" s="71" t="s">
        <v>676</v>
      </c>
      <c r="C357" s="66">
        <f>SUM(C358:C366)</f>
        <v>0</v>
      </c>
      <c r="D357" s="76">
        <f>SUM(D358:D366)</f>
        <v>0</v>
      </c>
      <c r="E357" s="72"/>
      <c r="F357" s="77">
        <f t="shared" si="6"/>
        <v>0</v>
      </c>
    </row>
    <row r="358" ht="20.25" customHeight="1" spans="1:6">
      <c r="A358" s="73" t="s">
        <v>677</v>
      </c>
      <c r="B358" s="74" t="s">
        <v>119</v>
      </c>
      <c r="C358" s="75">
        <f>IFERROR(VLOOKUP(A358,[1]Sheet2!A:D,4,0),0)</f>
        <v>0</v>
      </c>
      <c r="D358" s="67">
        <f>IFERROR(VLOOKUP(B358,[1]Sheet2!B:E,4,0),0)</f>
        <v>0</v>
      </c>
      <c r="E358" s="72"/>
      <c r="F358" s="77">
        <f t="shared" si="6"/>
        <v>0</v>
      </c>
    </row>
    <row r="359" ht="20.25" customHeight="1" spans="1:6">
      <c r="A359" s="73" t="s">
        <v>678</v>
      </c>
      <c r="B359" s="74" t="s">
        <v>121</v>
      </c>
      <c r="C359" s="75">
        <f>IFERROR(VLOOKUP(A359,[1]Sheet2!A:D,4,0),0)</f>
        <v>0</v>
      </c>
      <c r="D359" s="76">
        <f>IFERROR(VLOOKUP(B359,[1]Sheet2!B:E,4,0),0)</f>
        <v>0</v>
      </c>
      <c r="E359" s="72"/>
      <c r="F359" s="77">
        <f t="shared" si="6"/>
        <v>0</v>
      </c>
    </row>
    <row r="360" ht="20.25" customHeight="1" spans="1:6">
      <c r="A360" s="73" t="s">
        <v>679</v>
      </c>
      <c r="B360" s="74" t="s">
        <v>123</v>
      </c>
      <c r="C360" s="75">
        <f>IFERROR(VLOOKUP(A360,[1]Sheet2!A:D,4,0),0)</f>
        <v>0</v>
      </c>
      <c r="D360" s="76">
        <f>IFERROR(VLOOKUP(B360,[1]Sheet2!B:E,4,0),0)</f>
        <v>0</v>
      </c>
      <c r="E360" s="72"/>
      <c r="F360" s="77">
        <f t="shared" si="6"/>
        <v>0</v>
      </c>
    </row>
    <row r="361" ht="20.25" customHeight="1" spans="1:6">
      <c r="A361" s="73" t="s">
        <v>680</v>
      </c>
      <c r="B361" s="74" t="s">
        <v>681</v>
      </c>
      <c r="C361" s="75">
        <f>IFERROR(VLOOKUP(A361,[1]Sheet2!A:D,4,0),0)</f>
        <v>0</v>
      </c>
      <c r="D361" s="76">
        <f>IFERROR(VLOOKUP(B361,[1]Sheet2!B:E,4,0),0)</f>
        <v>0</v>
      </c>
      <c r="E361" s="72"/>
      <c r="F361" s="77">
        <f t="shared" si="6"/>
        <v>0</v>
      </c>
    </row>
    <row r="362" ht="20.25" customHeight="1" spans="1:6">
      <c r="A362" s="73" t="s">
        <v>682</v>
      </c>
      <c r="B362" s="74" t="s">
        <v>683</v>
      </c>
      <c r="C362" s="75">
        <f>IFERROR(VLOOKUP(A362,[1]Sheet2!A:D,4,0),0)</f>
        <v>0</v>
      </c>
      <c r="D362" s="76">
        <f>IFERROR(VLOOKUP(B362,[1]Sheet2!B:E,4,0),0)</f>
        <v>0</v>
      </c>
      <c r="E362" s="72"/>
      <c r="F362" s="77">
        <f t="shared" si="6"/>
        <v>0</v>
      </c>
    </row>
    <row r="363" ht="20.25" customHeight="1" spans="1:6">
      <c r="A363" s="73" t="s">
        <v>684</v>
      </c>
      <c r="B363" s="74" t="s">
        <v>685</v>
      </c>
      <c r="C363" s="75">
        <f>IFERROR(VLOOKUP(A363,[1]Sheet2!A:D,4,0),0)</f>
        <v>0</v>
      </c>
      <c r="D363" s="76">
        <f>IFERROR(VLOOKUP(B363,[1]Sheet2!B:E,4,0),0)</f>
        <v>0</v>
      </c>
      <c r="E363" s="72"/>
      <c r="F363" s="77">
        <f t="shared" si="6"/>
        <v>0</v>
      </c>
    </row>
    <row r="364" ht="20.25" customHeight="1" spans="1:6">
      <c r="A364" s="73" t="s">
        <v>686</v>
      </c>
      <c r="B364" s="74" t="s">
        <v>218</v>
      </c>
      <c r="C364" s="75">
        <f>IFERROR(VLOOKUP(A364,[1]Sheet2!A:D,4,0),0)</f>
        <v>0</v>
      </c>
      <c r="D364" s="76">
        <f>IFERROR(VLOOKUP(B364,[1]Sheet2!B:E,4,0),0)</f>
        <v>0</v>
      </c>
      <c r="E364" s="72"/>
      <c r="F364" s="77">
        <f t="shared" si="6"/>
        <v>0</v>
      </c>
    </row>
    <row r="365" ht="20.25" customHeight="1" spans="1:6">
      <c r="A365" s="73" t="s">
        <v>687</v>
      </c>
      <c r="B365" s="74" t="s">
        <v>137</v>
      </c>
      <c r="C365" s="75">
        <f>IFERROR(VLOOKUP(A365,[1]Sheet2!A:D,4,0),0)</f>
        <v>0</v>
      </c>
      <c r="D365" s="76">
        <f>IFERROR(VLOOKUP(B365,[1]Sheet2!B:E,4,0),0)</f>
        <v>0</v>
      </c>
      <c r="E365" s="72"/>
      <c r="F365" s="77">
        <f t="shared" si="6"/>
        <v>0</v>
      </c>
    </row>
    <row r="366" ht="20.25" customHeight="1" spans="1:6">
      <c r="A366" s="73" t="s">
        <v>688</v>
      </c>
      <c r="B366" s="74" t="s">
        <v>689</v>
      </c>
      <c r="C366" s="75">
        <f>IFERROR(VLOOKUP(A366,[1]Sheet2!A:D,4,0),0)</f>
        <v>0</v>
      </c>
      <c r="D366" s="76">
        <f>IFERROR(VLOOKUP(B366,[1]Sheet2!B:E,4,0),0)</f>
        <v>0</v>
      </c>
      <c r="E366" s="72"/>
      <c r="F366" s="77">
        <f t="shared" si="6"/>
        <v>0</v>
      </c>
    </row>
    <row r="367" ht="20.25" customHeight="1" spans="1:6">
      <c r="A367" s="70" t="s">
        <v>690</v>
      </c>
      <c r="B367" s="71" t="s">
        <v>691</v>
      </c>
      <c r="C367" s="66">
        <f>SUM(C368:C374)</f>
        <v>0</v>
      </c>
      <c r="D367" s="76">
        <f>SUM(D368:D374)</f>
        <v>0</v>
      </c>
      <c r="E367" s="72"/>
      <c r="F367" s="77">
        <f t="shared" si="6"/>
        <v>0</v>
      </c>
    </row>
    <row r="368" ht="20.25" customHeight="1" spans="1:6">
      <c r="A368" s="73" t="s">
        <v>692</v>
      </c>
      <c r="B368" s="74" t="s">
        <v>119</v>
      </c>
      <c r="C368" s="75">
        <f>IFERROR(VLOOKUP(A368,[1]Sheet2!A:D,4,0),0)</f>
        <v>0</v>
      </c>
      <c r="D368" s="67">
        <f>IFERROR(VLOOKUP(B368,[1]Sheet2!B:E,4,0),0)</f>
        <v>0</v>
      </c>
      <c r="E368" s="72"/>
      <c r="F368" s="77">
        <f t="shared" si="6"/>
        <v>0</v>
      </c>
    </row>
    <row r="369" ht="20.25" customHeight="1" spans="1:6">
      <c r="A369" s="73" t="s">
        <v>693</v>
      </c>
      <c r="B369" s="74" t="s">
        <v>121</v>
      </c>
      <c r="C369" s="75">
        <f>IFERROR(VLOOKUP(A369,[1]Sheet2!A:D,4,0),0)</f>
        <v>0</v>
      </c>
      <c r="D369" s="76">
        <f>IFERROR(VLOOKUP(B369,[1]Sheet2!B:E,4,0),0)</f>
        <v>0</v>
      </c>
      <c r="E369" s="72"/>
      <c r="F369" s="77">
        <f t="shared" si="6"/>
        <v>0</v>
      </c>
    </row>
    <row r="370" ht="20.25" customHeight="1" spans="1:6">
      <c r="A370" s="73" t="s">
        <v>694</v>
      </c>
      <c r="B370" s="74" t="s">
        <v>123</v>
      </c>
      <c r="C370" s="75">
        <f>IFERROR(VLOOKUP(A370,[1]Sheet2!A:D,4,0),0)</f>
        <v>0</v>
      </c>
      <c r="D370" s="76">
        <f>IFERROR(VLOOKUP(B370,[1]Sheet2!B:E,4,0),0)</f>
        <v>0</v>
      </c>
      <c r="E370" s="72"/>
      <c r="F370" s="77">
        <f t="shared" si="6"/>
        <v>0</v>
      </c>
    </row>
    <row r="371" ht="20.25" customHeight="1" spans="1:6">
      <c r="A371" s="73" t="s">
        <v>695</v>
      </c>
      <c r="B371" s="74" t="s">
        <v>696</v>
      </c>
      <c r="C371" s="75">
        <f>IFERROR(VLOOKUP(A371,[1]Sheet2!A:D,4,0),0)</f>
        <v>0</v>
      </c>
      <c r="D371" s="76">
        <f>IFERROR(VLOOKUP(B371,[1]Sheet2!B:E,4,0),0)</f>
        <v>0</v>
      </c>
      <c r="E371" s="72"/>
      <c r="F371" s="77">
        <f t="shared" si="6"/>
        <v>0</v>
      </c>
    </row>
    <row r="372" ht="20.25" customHeight="1" spans="1:6">
      <c r="A372" s="73" t="s">
        <v>697</v>
      </c>
      <c r="B372" s="74" t="s">
        <v>698</v>
      </c>
      <c r="C372" s="75">
        <f>IFERROR(VLOOKUP(A372,[1]Sheet2!A:D,4,0),0)</f>
        <v>0</v>
      </c>
      <c r="D372" s="76">
        <f>IFERROR(VLOOKUP(B372,[1]Sheet2!B:E,4,0),0)</f>
        <v>0</v>
      </c>
      <c r="E372" s="72"/>
      <c r="F372" s="77">
        <f t="shared" si="6"/>
        <v>0</v>
      </c>
    </row>
    <row r="373" ht="20.25" customHeight="1" spans="1:6">
      <c r="A373" s="73" t="s">
        <v>699</v>
      </c>
      <c r="B373" s="74" t="s">
        <v>137</v>
      </c>
      <c r="C373" s="75">
        <f>IFERROR(VLOOKUP(A373,[1]Sheet2!A:D,4,0),0)</f>
        <v>0</v>
      </c>
      <c r="D373" s="76">
        <f>IFERROR(VLOOKUP(B373,[1]Sheet2!B:E,4,0),0)</f>
        <v>0</v>
      </c>
      <c r="E373" s="72"/>
      <c r="F373" s="77">
        <f t="shared" si="6"/>
        <v>0</v>
      </c>
    </row>
    <row r="374" ht="20.25" customHeight="1" spans="1:6">
      <c r="A374" s="73" t="s">
        <v>700</v>
      </c>
      <c r="B374" s="74" t="s">
        <v>701</v>
      </c>
      <c r="C374" s="75">
        <f>IFERROR(VLOOKUP(A374,[1]Sheet2!A:D,4,0),0)</f>
        <v>0</v>
      </c>
      <c r="D374" s="76">
        <f>IFERROR(VLOOKUP(B374,[1]Sheet2!B:E,4,0),0)</f>
        <v>0</v>
      </c>
      <c r="E374" s="72"/>
      <c r="F374" s="77">
        <f t="shared" si="6"/>
        <v>0</v>
      </c>
    </row>
    <row r="375" ht="20.25" customHeight="1" spans="1:6">
      <c r="A375" s="70" t="s">
        <v>702</v>
      </c>
      <c r="B375" s="71" t="s">
        <v>703</v>
      </c>
      <c r="C375" s="66">
        <f>SUM(C376:C380)</f>
        <v>0</v>
      </c>
      <c r="D375" s="76">
        <f>SUM(D376:D380)</f>
        <v>0</v>
      </c>
      <c r="E375" s="72"/>
      <c r="F375" s="77">
        <f t="shared" si="6"/>
        <v>0</v>
      </c>
    </row>
    <row r="376" ht="20.25" customHeight="1" spans="1:6">
      <c r="A376" s="73" t="s">
        <v>704</v>
      </c>
      <c r="B376" s="74" t="s">
        <v>119</v>
      </c>
      <c r="C376" s="75">
        <f>IFERROR(VLOOKUP(A376,[1]Sheet2!A:D,4,0),0)</f>
        <v>0</v>
      </c>
      <c r="D376" s="67">
        <f>IFERROR(VLOOKUP(B376,[1]Sheet2!B:E,4,0),0)</f>
        <v>0</v>
      </c>
      <c r="E376" s="72"/>
      <c r="F376" s="77">
        <f t="shared" si="6"/>
        <v>0</v>
      </c>
    </row>
    <row r="377" ht="20.25" customHeight="1" spans="1:6">
      <c r="A377" s="73" t="s">
        <v>705</v>
      </c>
      <c r="B377" s="74" t="s">
        <v>121</v>
      </c>
      <c r="C377" s="75">
        <f>IFERROR(VLOOKUP(A377,[1]Sheet2!A:D,4,0),0)</f>
        <v>0</v>
      </c>
      <c r="D377" s="76">
        <f>IFERROR(VLOOKUP(B377,[1]Sheet2!B:E,4,0),0)</f>
        <v>0</v>
      </c>
      <c r="E377" s="72"/>
      <c r="F377" s="77">
        <f t="shared" si="6"/>
        <v>0</v>
      </c>
    </row>
    <row r="378" ht="20.25" customHeight="1" spans="1:6">
      <c r="A378" s="73" t="s">
        <v>706</v>
      </c>
      <c r="B378" s="74" t="s">
        <v>218</v>
      </c>
      <c r="C378" s="75">
        <f>IFERROR(VLOOKUP(A378,[1]Sheet2!A:D,4,0),0)</f>
        <v>0</v>
      </c>
      <c r="D378" s="76">
        <f>IFERROR(VLOOKUP(B378,[1]Sheet2!B:E,4,0),0)</f>
        <v>0</v>
      </c>
      <c r="E378" s="72"/>
      <c r="F378" s="77">
        <f t="shared" si="6"/>
        <v>0</v>
      </c>
    </row>
    <row r="379" ht="20.25" customHeight="1" spans="1:6">
      <c r="A379" s="73" t="s">
        <v>707</v>
      </c>
      <c r="B379" s="74" t="s">
        <v>708</v>
      </c>
      <c r="C379" s="75">
        <f>IFERROR(VLOOKUP(A379,[1]Sheet2!A:D,4,0),0)</f>
        <v>0</v>
      </c>
      <c r="D379" s="76">
        <f>IFERROR(VLOOKUP(B379,[1]Sheet2!B:E,4,0),0)</f>
        <v>0</v>
      </c>
      <c r="E379" s="72"/>
      <c r="F379" s="77">
        <f t="shared" si="6"/>
        <v>0</v>
      </c>
    </row>
    <row r="380" ht="20.25" customHeight="1" spans="1:6">
      <c r="A380" s="73" t="s">
        <v>709</v>
      </c>
      <c r="B380" s="74" t="s">
        <v>710</v>
      </c>
      <c r="C380" s="75">
        <f>IFERROR(VLOOKUP(A380,[1]Sheet2!A:D,4,0),0)</f>
        <v>0</v>
      </c>
      <c r="D380" s="76">
        <f>IFERROR(VLOOKUP(B380,[1]Sheet2!B:E,4,0),0)</f>
        <v>0</v>
      </c>
      <c r="E380" s="72"/>
      <c r="F380" s="77">
        <f t="shared" si="6"/>
        <v>0</v>
      </c>
    </row>
    <row r="381" s="50" customFormat="1" ht="20.25" customHeight="1" spans="1:6">
      <c r="A381" s="70" t="s">
        <v>711</v>
      </c>
      <c r="B381" s="71" t="s">
        <v>712</v>
      </c>
      <c r="C381" s="66">
        <f>SUM(C382:C383)</f>
        <v>30</v>
      </c>
      <c r="D381" s="41">
        <f>SUM(D382:D383)</f>
        <v>0.82</v>
      </c>
      <c r="E381" s="68">
        <f>D381/C381</f>
        <v>0.0273333333333333</v>
      </c>
      <c r="F381" s="69">
        <f t="shared" si="6"/>
        <v>-14.18</v>
      </c>
    </row>
    <row r="382" ht="20.25" customHeight="1" spans="1:6">
      <c r="A382" s="80" t="s">
        <v>713</v>
      </c>
      <c r="B382" s="81" t="s">
        <v>714</v>
      </c>
      <c r="C382" s="75">
        <f>IFERROR(VLOOKUP(A382,[1]Sheet2!A:D,4,0),0)</f>
        <v>0</v>
      </c>
      <c r="D382" s="67">
        <f>IFERROR(VLOOKUP(B382,[1]Sheet2!B:E,4,0),0)</f>
        <v>0</v>
      </c>
      <c r="E382" s="72"/>
      <c r="F382" s="77">
        <f t="shared" si="6"/>
        <v>0</v>
      </c>
    </row>
    <row r="383" s="51" customFormat="1" ht="20.25" customHeight="1" spans="1:6">
      <c r="A383" s="73" t="s">
        <v>715</v>
      </c>
      <c r="B383" s="74" t="s">
        <v>716</v>
      </c>
      <c r="C383" s="75">
        <v>30</v>
      </c>
      <c r="D383" s="76">
        <v>0.82</v>
      </c>
      <c r="E383" s="79">
        <f>D383/C383</f>
        <v>0.0273333333333333</v>
      </c>
      <c r="F383" s="77">
        <f t="shared" si="6"/>
        <v>-14.18</v>
      </c>
    </row>
    <row r="384" s="50" customFormat="1" ht="20.25" customHeight="1" spans="1:6">
      <c r="A384" s="70" t="s">
        <v>717</v>
      </c>
      <c r="B384" s="71" t="s">
        <v>19</v>
      </c>
      <c r="C384" s="66">
        <f>C385+C390+C397+C403+C409+C413+C417+C421+C427+C434</f>
        <v>5111</v>
      </c>
      <c r="D384" s="41">
        <f>D385+D390+D397+D403+D409+D413+D417+D421+D427+D434</f>
        <v>2563.268879</v>
      </c>
      <c r="E384" s="68">
        <f>D384/C384</f>
        <v>0.501520031109372</v>
      </c>
      <c r="F384" s="69">
        <f t="shared" si="6"/>
        <v>7.7688790000002</v>
      </c>
    </row>
    <row r="385" ht="20.25" customHeight="1" spans="1:6">
      <c r="A385" s="70" t="s">
        <v>718</v>
      </c>
      <c r="B385" s="71" t="s">
        <v>719</v>
      </c>
      <c r="C385" s="66">
        <f>SUM(C386:C389)</f>
        <v>0</v>
      </c>
      <c r="D385" s="67">
        <f>SUM(D386:D389)</f>
        <v>0</v>
      </c>
      <c r="E385" s="72"/>
      <c r="F385" s="77">
        <f t="shared" si="6"/>
        <v>0</v>
      </c>
    </row>
    <row r="386" ht="20.25" customHeight="1" spans="1:6">
      <c r="A386" s="73" t="s">
        <v>720</v>
      </c>
      <c r="B386" s="74" t="s">
        <v>119</v>
      </c>
      <c r="C386" s="75">
        <f>IFERROR(VLOOKUP(A386,[1]Sheet2!A:D,4,0),0)</f>
        <v>0</v>
      </c>
      <c r="D386" s="67">
        <f>IFERROR(VLOOKUP(B386,[1]Sheet2!B:E,4,0),0)</f>
        <v>0</v>
      </c>
      <c r="E386" s="72"/>
      <c r="F386" s="77">
        <f t="shared" si="6"/>
        <v>0</v>
      </c>
    </row>
    <row r="387" ht="20.25" customHeight="1" spans="1:6">
      <c r="A387" s="73" t="s">
        <v>721</v>
      </c>
      <c r="B387" s="74" t="s">
        <v>121</v>
      </c>
      <c r="C387" s="75">
        <f>IFERROR(VLOOKUP(A387,[1]Sheet2!A:D,4,0),0)</f>
        <v>0</v>
      </c>
      <c r="D387" s="76">
        <f>IFERROR(VLOOKUP(B387,[1]Sheet2!B:E,4,0),0)</f>
        <v>0</v>
      </c>
      <c r="E387" s="72"/>
      <c r="F387" s="77">
        <f t="shared" si="6"/>
        <v>0</v>
      </c>
    </row>
    <row r="388" ht="20.25" customHeight="1" spans="1:6">
      <c r="A388" s="73" t="s">
        <v>722</v>
      </c>
      <c r="B388" s="74" t="s">
        <v>123</v>
      </c>
      <c r="C388" s="75">
        <f>IFERROR(VLOOKUP(A388,[1]Sheet2!A:D,4,0),0)</f>
        <v>0</v>
      </c>
      <c r="D388" s="76">
        <f>IFERROR(VLOOKUP(B388,[1]Sheet2!B:E,4,0),0)</f>
        <v>0</v>
      </c>
      <c r="E388" s="72"/>
      <c r="F388" s="77">
        <f t="shared" si="6"/>
        <v>0</v>
      </c>
    </row>
    <row r="389" ht="20.25" customHeight="1" spans="1:6">
      <c r="A389" s="73" t="s">
        <v>723</v>
      </c>
      <c r="B389" s="74" t="s">
        <v>724</v>
      </c>
      <c r="C389" s="75">
        <f>IFERROR(VLOOKUP(A389,[1]Sheet2!A:D,4,0),0)</f>
        <v>0</v>
      </c>
      <c r="D389" s="76">
        <f>IFERROR(VLOOKUP(B389,[1]Sheet2!B:E,4,0),0)</f>
        <v>0</v>
      </c>
      <c r="E389" s="72"/>
      <c r="F389" s="77">
        <f t="shared" si="6"/>
        <v>0</v>
      </c>
    </row>
    <row r="390" s="50" customFormat="1" ht="20.25" customHeight="1" spans="1:6">
      <c r="A390" s="70" t="s">
        <v>725</v>
      </c>
      <c r="B390" s="71" t="s">
        <v>726</v>
      </c>
      <c r="C390" s="66">
        <f>SUM(C391:C396)</f>
        <v>4663</v>
      </c>
      <c r="D390" s="41">
        <f>SUM(D391:D396)</f>
        <v>2559.968879</v>
      </c>
      <c r="E390" s="68">
        <f>D390/C390</f>
        <v>0.548996113875188</v>
      </c>
      <c r="F390" s="69">
        <f t="shared" si="6"/>
        <v>228.468879</v>
      </c>
    </row>
    <row r="391" s="53" customFormat="1" ht="20.25" customHeight="1" spans="1:6">
      <c r="A391" s="73" t="s">
        <v>727</v>
      </c>
      <c r="B391" s="74" t="s">
        <v>728</v>
      </c>
      <c r="C391" s="75">
        <v>90</v>
      </c>
      <c r="D391" s="78">
        <v>44.5908</v>
      </c>
      <c r="E391" s="82">
        <f>D391/C391</f>
        <v>0.495453333333333</v>
      </c>
      <c r="F391" s="77">
        <f t="shared" ref="F391:F454" si="7">D391-C391/2</f>
        <v>-0.409199999999998</v>
      </c>
    </row>
    <row r="392" ht="20.25" customHeight="1" spans="1:6">
      <c r="A392" s="73" t="s">
        <v>729</v>
      </c>
      <c r="B392" s="74" t="s">
        <v>730</v>
      </c>
      <c r="C392" s="75">
        <v>1699</v>
      </c>
      <c r="D392" s="76">
        <v>1195.355703</v>
      </c>
      <c r="E392" s="82">
        <f>D392/C392</f>
        <v>0.703564274867569</v>
      </c>
      <c r="F392" s="77">
        <f t="shared" si="7"/>
        <v>345.855703</v>
      </c>
    </row>
    <row r="393" ht="20.25" customHeight="1" spans="1:6">
      <c r="A393" s="73" t="s">
        <v>731</v>
      </c>
      <c r="B393" s="74" t="s">
        <v>732</v>
      </c>
      <c r="C393" s="75">
        <v>1487</v>
      </c>
      <c r="D393" s="76">
        <v>981.21838</v>
      </c>
      <c r="E393" s="82">
        <f>D393/C393</f>
        <v>0.659864411566913</v>
      </c>
      <c r="F393" s="77">
        <f t="shared" si="7"/>
        <v>237.71838</v>
      </c>
    </row>
    <row r="394" ht="20.25" customHeight="1" spans="1:6">
      <c r="A394" s="73" t="s">
        <v>733</v>
      </c>
      <c r="B394" s="74" t="s">
        <v>734</v>
      </c>
      <c r="C394" s="75">
        <v>26</v>
      </c>
      <c r="D394" s="76">
        <v>0.45</v>
      </c>
      <c r="E394" s="82">
        <f t="shared" ref="E394:E399" si="8">D394/C394</f>
        <v>0.0173076923076923</v>
      </c>
      <c r="F394" s="77">
        <f t="shared" si="7"/>
        <v>-12.55</v>
      </c>
    </row>
    <row r="395" ht="20.25" customHeight="1" spans="1:6">
      <c r="A395" s="73" t="s">
        <v>735</v>
      </c>
      <c r="B395" s="74" t="s">
        <v>736</v>
      </c>
      <c r="C395" s="75">
        <f>IFERROR(VLOOKUP(A395,[1]Sheet2!A:D,4,0),0)</f>
        <v>0</v>
      </c>
      <c r="D395" s="76">
        <v>1.8</v>
      </c>
      <c r="E395" s="82" t="e">
        <f t="shared" si="8"/>
        <v>#DIV/0!</v>
      </c>
      <c r="F395" s="77">
        <f t="shared" si="7"/>
        <v>1.8</v>
      </c>
    </row>
    <row r="396" ht="20.25" customHeight="1" spans="1:6">
      <c r="A396" s="73" t="s">
        <v>737</v>
      </c>
      <c r="B396" s="74" t="s">
        <v>738</v>
      </c>
      <c r="C396" s="75">
        <v>1361</v>
      </c>
      <c r="D396" s="76">
        <v>336.553996</v>
      </c>
      <c r="E396" s="82">
        <f t="shared" si="8"/>
        <v>0.247284346803821</v>
      </c>
      <c r="F396" s="77">
        <f t="shared" si="7"/>
        <v>-343.946004</v>
      </c>
    </row>
    <row r="397" s="50" customFormat="1" ht="20.25" customHeight="1" spans="1:6">
      <c r="A397" s="70" t="s">
        <v>739</v>
      </c>
      <c r="B397" s="71" t="s">
        <v>740</v>
      </c>
      <c r="C397" s="66">
        <f>SUM(C398:C402)</f>
        <v>19</v>
      </c>
      <c r="D397" s="41">
        <f>SUM(D398:D402)</f>
        <v>0.9</v>
      </c>
      <c r="E397" s="68">
        <f t="shared" si="8"/>
        <v>0.0473684210526316</v>
      </c>
      <c r="F397" s="69">
        <f t="shared" si="7"/>
        <v>-8.6</v>
      </c>
    </row>
    <row r="398" ht="20.25" customHeight="1" spans="1:6">
      <c r="A398" s="73" t="s">
        <v>741</v>
      </c>
      <c r="B398" s="74" t="s">
        <v>742</v>
      </c>
      <c r="C398" s="75">
        <f>IFERROR(VLOOKUP(A398,[1]Sheet2!A:D,4,0),0)</f>
        <v>0</v>
      </c>
      <c r="D398" s="67">
        <f>IFERROR(VLOOKUP(B398,[1]Sheet2!B:E,4,0),0)</f>
        <v>0</v>
      </c>
      <c r="E398" s="72"/>
      <c r="F398" s="77">
        <f t="shared" si="7"/>
        <v>0</v>
      </c>
    </row>
    <row r="399" ht="20.25" customHeight="1" spans="1:6">
      <c r="A399" s="73" t="s">
        <v>743</v>
      </c>
      <c r="B399" s="74" t="s">
        <v>744</v>
      </c>
      <c r="C399" s="75">
        <v>19</v>
      </c>
      <c r="D399" s="76">
        <v>0.3</v>
      </c>
      <c r="E399" s="72">
        <f t="shared" si="8"/>
        <v>0.0157894736842105</v>
      </c>
      <c r="F399" s="77">
        <f t="shared" si="7"/>
        <v>-9.2</v>
      </c>
    </row>
    <row r="400" ht="20.25" customHeight="1" spans="1:6">
      <c r="A400" s="73" t="s">
        <v>745</v>
      </c>
      <c r="B400" s="74" t="s">
        <v>746</v>
      </c>
      <c r="C400" s="75">
        <f>IFERROR(VLOOKUP(A400,[1]Sheet2!A:D,4,0),0)</f>
        <v>0</v>
      </c>
      <c r="D400" s="76">
        <f>IFERROR(VLOOKUP(B400,[1]Sheet2!B:E,4,0),0)</f>
        <v>0</v>
      </c>
      <c r="E400" s="72"/>
      <c r="F400" s="77">
        <f t="shared" si="7"/>
        <v>0</v>
      </c>
    </row>
    <row r="401" ht="20.25" customHeight="1" spans="1:6">
      <c r="A401" s="73" t="s">
        <v>747</v>
      </c>
      <c r="B401" s="74" t="s">
        <v>748</v>
      </c>
      <c r="C401" s="75">
        <f>IFERROR(VLOOKUP(A401,[1]Sheet2!A:D,4,0),0)</f>
        <v>0</v>
      </c>
      <c r="D401" s="76">
        <v>0.6</v>
      </c>
      <c r="E401" s="72" t="e">
        <f>D401/C401</f>
        <v>#DIV/0!</v>
      </c>
      <c r="F401" s="77">
        <f t="shared" si="7"/>
        <v>0.6</v>
      </c>
    </row>
    <row r="402" ht="20.25" customHeight="1" spans="1:6">
      <c r="A402" s="73" t="s">
        <v>749</v>
      </c>
      <c r="B402" s="74" t="s">
        <v>750</v>
      </c>
      <c r="C402" s="75">
        <f>IFERROR(VLOOKUP(A402,[1]Sheet2!A:D,4,0),0)</f>
        <v>0</v>
      </c>
      <c r="D402" s="76">
        <f>IFERROR(VLOOKUP(B402,[1]Sheet2!B:E,4,0),0)</f>
        <v>0</v>
      </c>
      <c r="E402" s="72"/>
      <c r="F402" s="77">
        <f t="shared" si="7"/>
        <v>0</v>
      </c>
    </row>
    <row r="403" ht="20.25" customHeight="1" spans="1:6">
      <c r="A403" s="70" t="s">
        <v>751</v>
      </c>
      <c r="B403" s="71" t="s">
        <v>752</v>
      </c>
      <c r="C403" s="66">
        <f>SUM(C404:C408)</f>
        <v>0</v>
      </c>
      <c r="D403" s="76">
        <f>SUM(D404:D408)</f>
        <v>0</v>
      </c>
      <c r="E403" s="72"/>
      <c r="F403" s="77">
        <f t="shared" si="7"/>
        <v>0</v>
      </c>
    </row>
    <row r="404" ht="20.25" customHeight="1" spans="1:6">
      <c r="A404" s="73" t="s">
        <v>753</v>
      </c>
      <c r="B404" s="74" t="s">
        <v>754</v>
      </c>
      <c r="C404" s="75">
        <f>IFERROR(VLOOKUP(A404,[1]Sheet2!A:D,4,0),0)</f>
        <v>0</v>
      </c>
      <c r="D404" s="67">
        <f>IFERROR(VLOOKUP(B404,[1]Sheet2!B:E,4,0),0)</f>
        <v>0</v>
      </c>
      <c r="E404" s="72"/>
      <c r="F404" s="77">
        <f t="shared" si="7"/>
        <v>0</v>
      </c>
    </row>
    <row r="405" ht="20.25" customHeight="1" spans="1:6">
      <c r="A405" s="73" t="s">
        <v>755</v>
      </c>
      <c r="B405" s="74" t="s">
        <v>756</v>
      </c>
      <c r="C405" s="75">
        <f>IFERROR(VLOOKUP(A405,[1]Sheet2!A:D,4,0),0)</f>
        <v>0</v>
      </c>
      <c r="D405" s="76">
        <f>IFERROR(VLOOKUP(B405,[1]Sheet2!B:E,4,0),0)</f>
        <v>0</v>
      </c>
      <c r="E405" s="72"/>
      <c r="F405" s="77">
        <f t="shared" si="7"/>
        <v>0</v>
      </c>
    </row>
    <row r="406" ht="20.25" customHeight="1" spans="1:6">
      <c r="A406" s="73" t="s">
        <v>757</v>
      </c>
      <c r="B406" s="74" t="s">
        <v>758</v>
      </c>
      <c r="C406" s="75">
        <f>IFERROR(VLOOKUP(A406,[1]Sheet2!A:D,4,0),0)</f>
        <v>0</v>
      </c>
      <c r="D406" s="76">
        <f>IFERROR(VLOOKUP(B406,[1]Sheet2!B:E,4,0),0)</f>
        <v>0</v>
      </c>
      <c r="E406" s="72"/>
      <c r="F406" s="77">
        <f t="shared" si="7"/>
        <v>0</v>
      </c>
    </row>
    <row r="407" ht="20.25" customHeight="1" spans="1:6">
      <c r="A407" s="73" t="s">
        <v>759</v>
      </c>
      <c r="B407" s="74" t="s">
        <v>760</v>
      </c>
      <c r="C407" s="75">
        <f>IFERROR(VLOOKUP(A407,[1]Sheet2!A:D,4,0),0)</f>
        <v>0</v>
      </c>
      <c r="D407" s="76">
        <f>IFERROR(VLOOKUP(B407,[1]Sheet2!B:E,4,0),0)</f>
        <v>0</v>
      </c>
      <c r="E407" s="72"/>
      <c r="F407" s="77">
        <f t="shared" si="7"/>
        <v>0</v>
      </c>
    </row>
    <row r="408" ht="20.25" customHeight="1" spans="1:6">
      <c r="A408" s="73" t="s">
        <v>761</v>
      </c>
      <c r="B408" s="74" t="s">
        <v>762</v>
      </c>
      <c r="C408" s="75">
        <f>IFERROR(VLOOKUP(A408,[1]Sheet2!A:D,4,0),0)</f>
        <v>0</v>
      </c>
      <c r="D408" s="76">
        <f>IFERROR(VLOOKUP(B408,[1]Sheet2!B:E,4,0),0)</f>
        <v>0</v>
      </c>
      <c r="E408" s="72"/>
      <c r="F408" s="77">
        <f t="shared" si="7"/>
        <v>0</v>
      </c>
    </row>
    <row r="409" ht="20.25" customHeight="1" spans="1:6">
      <c r="A409" s="70" t="s">
        <v>763</v>
      </c>
      <c r="B409" s="71" t="s">
        <v>764</v>
      </c>
      <c r="C409" s="66">
        <f>SUM(C410:C412)</f>
        <v>0</v>
      </c>
      <c r="D409" s="76">
        <f>SUM(D410:D412)</f>
        <v>0</v>
      </c>
      <c r="E409" s="72"/>
      <c r="F409" s="77">
        <f t="shared" si="7"/>
        <v>0</v>
      </c>
    </row>
    <row r="410" ht="20.25" customHeight="1" spans="1:6">
      <c r="A410" s="73" t="s">
        <v>765</v>
      </c>
      <c r="B410" s="74" t="s">
        <v>766</v>
      </c>
      <c r="C410" s="75">
        <f>IFERROR(VLOOKUP(A410,[1]Sheet2!A:D,4,0),0)</f>
        <v>0</v>
      </c>
      <c r="D410" s="67">
        <f>IFERROR(VLOOKUP(B410,[1]Sheet2!B:E,4,0),0)</f>
        <v>0</v>
      </c>
      <c r="E410" s="72"/>
      <c r="F410" s="77">
        <f t="shared" si="7"/>
        <v>0</v>
      </c>
    </row>
    <row r="411" ht="20.25" customHeight="1" spans="1:6">
      <c r="A411" s="73" t="s">
        <v>767</v>
      </c>
      <c r="B411" s="74" t="s">
        <v>768</v>
      </c>
      <c r="C411" s="75">
        <f>IFERROR(VLOOKUP(A411,[1]Sheet2!A:D,4,0),0)</f>
        <v>0</v>
      </c>
      <c r="D411" s="76">
        <f>IFERROR(VLOOKUP(B411,[1]Sheet2!B:E,4,0),0)</f>
        <v>0</v>
      </c>
      <c r="E411" s="72"/>
      <c r="F411" s="77">
        <f t="shared" si="7"/>
        <v>0</v>
      </c>
    </row>
    <row r="412" ht="20.25" customHeight="1" spans="1:6">
      <c r="A412" s="73" t="s">
        <v>769</v>
      </c>
      <c r="B412" s="74" t="s">
        <v>770</v>
      </c>
      <c r="C412" s="75">
        <f>IFERROR(VLOOKUP(A412,[1]Sheet2!A:D,4,0),0)</f>
        <v>0</v>
      </c>
      <c r="D412" s="76">
        <f>IFERROR(VLOOKUP(B412,[1]Sheet2!B:E,4,0),0)</f>
        <v>0</v>
      </c>
      <c r="E412" s="72"/>
      <c r="F412" s="77">
        <f t="shared" si="7"/>
        <v>0</v>
      </c>
    </row>
    <row r="413" ht="20.25" customHeight="1" spans="1:6">
      <c r="A413" s="70" t="s">
        <v>771</v>
      </c>
      <c r="B413" s="71" t="s">
        <v>772</v>
      </c>
      <c r="C413" s="66">
        <f>SUM(C414:C416)</f>
        <v>0</v>
      </c>
      <c r="D413" s="76">
        <f>SUM(D414:D416)</f>
        <v>0</v>
      </c>
      <c r="E413" s="72"/>
      <c r="F413" s="77">
        <f t="shared" si="7"/>
        <v>0</v>
      </c>
    </row>
    <row r="414" ht="20.25" customHeight="1" spans="1:6">
      <c r="A414" s="73" t="s">
        <v>773</v>
      </c>
      <c r="B414" s="74" t="s">
        <v>774</v>
      </c>
      <c r="C414" s="75">
        <f>IFERROR(VLOOKUP(A414,[1]Sheet2!A:D,4,0),0)</f>
        <v>0</v>
      </c>
      <c r="D414" s="67">
        <f>IFERROR(VLOOKUP(B414,[1]Sheet2!B:E,4,0),0)</f>
        <v>0</v>
      </c>
      <c r="E414" s="72"/>
      <c r="F414" s="77">
        <f t="shared" si="7"/>
        <v>0</v>
      </c>
    </row>
    <row r="415" ht="20.25" customHeight="1" spans="1:6">
      <c r="A415" s="73" t="s">
        <v>775</v>
      </c>
      <c r="B415" s="74" t="s">
        <v>776</v>
      </c>
      <c r="C415" s="75">
        <f>IFERROR(VLOOKUP(A415,[1]Sheet2!A:D,4,0),0)</f>
        <v>0</v>
      </c>
      <c r="D415" s="76">
        <f>IFERROR(VLOOKUP(B415,[1]Sheet2!B:E,4,0),0)</f>
        <v>0</v>
      </c>
      <c r="E415" s="72"/>
      <c r="F415" s="77">
        <f t="shared" si="7"/>
        <v>0</v>
      </c>
    </row>
    <row r="416" ht="20.25" customHeight="1" spans="1:6">
      <c r="A416" s="73" t="s">
        <v>777</v>
      </c>
      <c r="B416" s="74" t="s">
        <v>778</v>
      </c>
      <c r="C416" s="75">
        <f>IFERROR(VLOOKUP(A416,[1]Sheet2!A:D,4,0),0)</f>
        <v>0</v>
      </c>
      <c r="D416" s="76">
        <f>IFERROR(VLOOKUP(B416,[1]Sheet2!B:E,4,0),0)</f>
        <v>0</v>
      </c>
      <c r="E416" s="72"/>
      <c r="F416" s="77">
        <f t="shared" si="7"/>
        <v>0</v>
      </c>
    </row>
    <row r="417" s="50" customFormat="1" ht="20.25" customHeight="1" spans="1:6">
      <c r="A417" s="70" t="s">
        <v>779</v>
      </c>
      <c r="B417" s="71" t="s">
        <v>780</v>
      </c>
      <c r="C417" s="66">
        <f>SUM(C418:C420)</f>
        <v>8</v>
      </c>
      <c r="D417" s="41">
        <f>SUM(D418:D420)</f>
        <v>2.4</v>
      </c>
      <c r="E417" s="68">
        <f>D417/C417</f>
        <v>0.3</v>
      </c>
      <c r="F417" s="69">
        <f t="shared" si="7"/>
        <v>-1.6</v>
      </c>
    </row>
    <row r="418" ht="20.25" customHeight="1" spans="1:6">
      <c r="A418" s="73" t="s">
        <v>781</v>
      </c>
      <c r="B418" s="74" t="s">
        <v>782</v>
      </c>
      <c r="C418" s="75">
        <v>8</v>
      </c>
      <c r="D418" s="78">
        <v>2.4</v>
      </c>
      <c r="E418" s="72">
        <f>D418/C418</f>
        <v>0.3</v>
      </c>
      <c r="F418" s="77">
        <f t="shared" si="7"/>
        <v>-1.6</v>
      </c>
    </row>
    <row r="419" ht="20.25" customHeight="1" spans="1:6">
      <c r="A419" s="73" t="s">
        <v>783</v>
      </c>
      <c r="B419" s="74" t="s">
        <v>784</v>
      </c>
      <c r="C419" s="75">
        <f>IFERROR(VLOOKUP(A419,[1]Sheet2!A:D,4,0),0)</f>
        <v>0</v>
      </c>
      <c r="D419" s="76">
        <f>IFERROR(VLOOKUP(B419,[1]Sheet2!B:E,4,0),0)</f>
        <v>0</v>
      </c>
      <c r="E419" s="72"/>
      <c r="F419" s="77">
        <f t="shared" si="7"/>
        <v>0</v>
      </c>
    </row>
    <row r="420" ht="20.25" customHeight="1" spans="1:6">
      <c r="A420" s="73" t="s">
        <v>785</v>
      </c>
      <c r="B420" s="74" t="s">
        <v>786</v>
      </c>
      <c r="C420" s="75">
        <f>IFERROR(VLOOKUP(A420,[1]Sheet2!A:D,4,0),0)</f>
        <v>0</v>
      </c>
      <c r="D420" s="76">
        <f>IFERROR(VLOOKUP(B420,[1]Sheet2!B:E,4,0),0)</f>
        <v>0</v>
      </c>
      <c r="E420" s="72"/>
      <c r="F420" s="77">
        <f t="shared" si="7"/>
        <v>0</v>
      </c>
    </row>
    <row r="421" s="50" customFormat="1" ht="20.25" customHeight="1" spans="1:6">
      <c r="A421" s="70" t="s">
        <v>787</v>
      </c>
      <c r="B421" s="71" t="s">
        <v>788</v>
      </c>
      <c r="C421" s="66">
        <f>SUM(C422:C426)</f>
        <v>0</v>
      </c>
      <c r="D421" s="41">
        <f>SUM(D422:D426)</f>
        <v>0</v>
      </c>
      <c r="E421" s="68" t="e">
        <f>D421/C421</f>
        <v>#DIV/0!</v>
      </c>
      <c r="F421" s="69">
        <f t="shared" si="7"/>
        <v>0</v>
      </c>
    </row>
    <row r="422" ht="20.25" customHeight="1" spans="1:6">
      <c r="A422" s="73" t="s">
        <v>789</v>
      </c>
      <c r="B422" s="74" t="s">
        <v>790</v>
      </c>
      <c r="C422" s="75">
        <f>IFERROR(VLOOKUP(A422,[1]Sheet2!A:D,4,0),0)</f>
        <v>0</v>
      </c>
      <c r="D422" s="67">
        <f>IFERROR(VLOOKUP(B422,[1]Sheet2!B:E,4,0),0)</f>
        <v>0</v>
      </c>
      <c r="E422" s="72"/>
      <c r="F422" s="77">
        <f t="shared" si="7"/>
        <v>0</v>
      </c>
    </row>
    <row r="423" ht="20.25" customHeight="1" spans="1:6">
      <c r="A423" s="73" t="s">
        <v>791</v>
      </c>
      <c r="B423" s="74" t="s">
        <v>792</v>
      </c>
      <c r="C423" s="75">
        <f>IFERROR(VLOOKUP(A423,[1]Sheet2!A:D,4,0),0)</f>
        <v>0</v>
      </c>
      <c r="D423" s="76">
        <f>IFERROR(VLOOKUP(B423,[1]Sheet2!B:E,4,0),0)</f>
        <v>0</v>
      </c>
      <c r="E423" s="72"/>
      <c r="F423" s="77">
        <f t="shared" si="7"/>
        <v>0</v>
      </c>
    </row>
    <row r="424" ht="20.25" customHeight="1" spans="1:6">
      <c r="A424" s="73" t="s">
        <v>793</v>
      </c>
      <c r="B424" s="74" t="s">
        <v>794</v>
      </c>
      <c r="C424" s="75"/>
      <c r="D424" s="76"/>
      <c r="E424" s="72"/>
      <c r="F424" s="77">
        <f t="shared" si="7"/>
        <v>0</v>
      </c>
    </row>
    <row r="425" ht="20.25" customHeight="1" spans="1:6">
      <c r="A425" s="73" t="s">
        <v>795</v>
      </c>
      <c r="B425" s="74" t="s">
        <v>796</v>
      </c>
      <c r="C425" s="75">
        <f>IFERROR(VLOOKUP(A425,[1]Sheet2!A:D,4,0),0)</f>
        <v>0</v>
      </c>
      <c r="D425" s="76">
        <f>IFERROR(VLOOKUP(B425,[1]Sheet2!B:E,4,0),0)</f>
        <v>0</v>
      </c>
      <c r="E425" s="72"/>
      <c r="F425" s="77">
        <f t="shared" si="7"/>
        <v>0</v>
      </c>
    </row>
    <row r="426" ht="20.25" customHeight="1" spans="1:6">
      <c r="A426" s="73" t="s">
        <v>797</v>
      </c>
      <c r="B426" s="74" t="s">
        <v>798</v>
      </c>
      <c r="C426" s="75">
        <f>IFERROR(VLOOKUP(A426,[1]Sheet2!A:D,4,0),0)</f>
        <v>0</v>
      </c>
      <c r="D426" s="76">
        <f>IFERROR(VLOOKUP(B426,[1]Sheet2!B:E,4,0),0)</f>
        <v>0</v>
      </c>
      <c r="E426" s="72"/>
      <c r="F426" s="77">
        <f t="shared" si="7"/>
        <v>0</v>
      </c>
    </row>
    <row r="427" s="50" customFormat="1" ht="20.25" customHeight="1" spans="1:6">
      <c r="A427" s="70" t="s">
        <v>799</v>
      </c>
      <c r="B427" s="71" t="s">
        <v>800</v>
      </c>
      <c r="C427" s="66">
        <f>SUM(C428:C433)</f>
        <v>354</v>
      </c>
      <c r="D427" s="41">
        <f>SUM(D428:D433)</f>
        <v>0</v>
      </c>
      <c r="E427" s="68">
        <f>D427/C427</f>
        <v>0</v>
      </c>
      <c r="F427" s="69">
        <f t="shared" si="7"/>
        <v>-177</v>
      </c>
    </row>
    <row r="428" ht="20.25" customHeight="1" spans="1:6">
      <c r="A428" s="73" t="s">
        <v>801</v>
      </c>
      <c r="B428" s="74" t="s">
        <v>802</v>
      </c>
      <c r="C428" s="75">
        <v>57</v>
      </c>
      <c r="D428" s="67">
        <f>IFERROR(VLOOKUP(B428,[1]Sheet2!B:E,4,0),0)</f>
        <v>0</v>
      </c>
      <c r="E428" s="72">
        <f>D428/C428</f>
        <v>0</v>
      </c>
      <c r="F428" s="77">
        <f t="shared" si="7"/>
        <v>-28.5</v>
      </c>
    </row>
    <row r="429" ht="20.25" customHeight="1" spans="1:6">
      <c r="A429" s="73" t="s">
        <v>803</v>
      </c>
      <c r="B429" s="74" t="s">
        <v>804</v>
      </c>
      <c r="C429" s="75">
        <f>IFERROR(VLOOKUP(A429,[1]Sheet2!A:D,4,0),0)</f>
        <v>0</v>
      </c>
      <c r="D429" s="76">
        <f>IFERROR(VLOOKUP(B429,[1]Sheet2!B:E,4,0),0)</f>
        <v>0</v>
      </c>
      <c r="E429" s="72"/>
      <c r="F429" s="77">
        <f t="shared" si="7"/>
        <v>0</v>
      </c>
    </row>
    <row r="430" ht="20.25" customHeight="1" spans="1:6">
      <c r="A430" s="73" t="s">
        <v>805</v>
      </c>
      <c r="B430" s="74" t="s">
        <v>806</v>
      </c>
      <c r="C430" s="75">
        <f>IFERROR(VLOOKUP(A430,[1]Sheet2!A:D,4,0),0)</f>
        <v>0</v>
      </c>
      <c r="D430" s="76">
        <f>IFERROR(VLOOKUP(B430,[1]Sheet2!B:E,4,0),0)</f>
        <v>0</v>
      </c>
      <c r="E430" s="72"/>
      <c r="F430" s="77">
        <f t="shared" si="7"/>
        <v>0</v>
      </c>
    </row>
    <row r="431" ht="20.25" customHeight="1" spans="1:6">
      <c r="A431" s="73" t="s">
        <v>807</v>
      </c>
      <c r="B431" s="74" t="s">
        <v>808</v>
      </c>
      <c r="C431" s="75">
        <f>IFERROR(VLOOKUP(A431,[1]Sheet2!A:D,4,0),0)</f>
        <v>0</v>
      </c>
      <c r="D431" s="76">
        <f>IFERROR(VLOOKUP(B431,[1]Sheet2!B:E,4,0),0)</f>
        <v>0</v>
      </c>
      <c r="E431" s="72"/>
      <c r="F431" s="77">
        <f t="shared" si="7"/>
        <v>0</v>
      </c>
    </row>
    <row r="432" ht="20.25" customHeight="1" spans="1:6">
      <c r="A432" s="73" t="s">
        <v>809</v>
      </c>
      <c r="B432" s="74" t="s">
        <v>810</v>
      </c>
      <c r="C432" s="75">
        <f>IFERROR(VLOOKUP(A432,[1]Sheet2!A:D,4,0),0)</f>
        <v>0</v>
      </c>
      <c r="D432" s="76">
        <f>IFERROR(VLOOKUP(B432,[1]Sheet2!B:E,4,0),0)</f>
        <v>0</v>
      </c>
      <c r="E432" s="72"/>
      <c r="F432" s="77">
        <f t="shared" si="7"/>
        <v>0</v>
      </c>
    </row>
    <row r="433" ht="20.25" customHeight="1" spans="1:6">
      <c r="A433" s="73" t="s">
        <v>811</v>
      </c>
      <c r="B433" s="74" t="s">
        <v>812</v>
      </c>
      <c r="C433" s="75">
        <v>297</v>
      </c>
      <c r="D433" s="76"/>
      <c r="E433" s="72">
        <f>D433/C433</f>
        <v>0</v>
      </c>
      <c r="F433" s="77">
        <f t="shared" si="7"/>
        <v>-148.5</v>
      </c>
    </row>
    <row r="434" s="50" customFormat="1" ht="20.25" customHeight="1" spans="1:6">
      <c r="A434" s="70" t="s">
        <v>813</v>
      </c>
      <c r="B434" s="71" t="s">
        <v>814</v>
      </c>
      <c r="C434" s="66">
        <f>C435</f>
        <v>67</v>
      </c>
      <c r="D434" s="41"/>
      <c r="E434" s="68">
        <f>D434/C434</f>
        <v>0</v>
      </c>
      <c r="F434" s="69">
        <f t="shared" si="7"/>
        <v>-33.5</v>
      </c>
    </row>
    <row r="435" ht="20.25" customHeight="1" spans="1:6">
      <c r="A435" s="73" t="s">
        <v>815</v>
      </c>
      <c r="B435" s="74" t="s">
        <v>816</v>
      </c>
      <c r="C435" s="75">
        <v>67</v>
      </c>
      <c r="D435" s="67">
        <f>IFERROR(VLOOKUP(B435,[1]Sheet2!B:E,4,0),0)</f>
        <v>0</v>
      </c>
      <c r="E435" s="72">
        <f t="shared" ref="E434:E437" si="9">D435/C435</f>
        <v>0</v>
      </c>
      <c r="F435" s="77">
        <f t="shared" si="7"/>
        <v>-33.5</v>
      </c>
    </row>
    <row r="436" s="50" customFormat="1" ht="20.25" customHeight="1" spans="1:6">
      <c r="A436" s="70" t="s">
        <v>817</v>
      </c>
      <c r="B436" s="71" t="s">
        <v>21</v>
      </c>
      <c r="C436" s="66">
        <f>C437+C442+C451+C457+C462+C467+C472+C479+C483+C487</f>
        <v>0</v>
      </c>
      <c r="D436" s="41">
        <f>D437+D442+D451+D457+D462+D467+D472+D479+D483+D487</f>
        <v>0</v>
      </c>
      <c r="E436" s="68" t="e">
        <f t="shared" si="9"/>
        <v>#DIV/0!</v>
      </c>
      <c r="F436" s="69">
        <f t="shared" si="7"/>
        <v>0</v>
      </c>
    </row>
    <row r="437" ht="20.25" customHeight="1" spans="1:6">
      <c r="A437" s="70" t="s">
        <v>818</v>
      </c>
      <c r="B437" s="71" t="s">
        <v>819</v>
      </c>
      <c r="C437" s="66">
        <f>SUM(C438:C441)</f>
        <v>0</v>
      </c>
      <c r="D437" s="67">
        <f>SUM(D438:D441)</f>
        <v>0</v>
      </c>
      <c r="E437" s="72"/>
      <c r="F437" s="77">
        <f t="shared" si="7"/>
        <v>0</v>
      </c>
    </row>
    <row r="438" ht="20.25" customHeight="1" spans="1:6">
      <c r="A438" s="73" t="s">
        <v>820</v>
      </c>
      <c r="B438" s="74" t="s">
        <v>119</v>
      </c>
      <c r="C438" s="75">
        <f>IFERROR(VLOOKUP(A438,[1]Sheet2!A:D,4,0),0)</f>
        <v>0</v>
      </c>
      <c r="D438" s="67">
        <f>IFERROR(VLOOKUP(B438,[1]Sheet2!B:E,4,0),0)</f>
        <v>0</v>
      </c>
      <c r="E438" s="72"/>
      <c r="F438" s="77">
        <f t="shared" si="7"/>
        <v>0</v>
      </c>
    </row>
    <row r="439" ht="20.25" customHeight="1" spans="1:6">
      <c r="A439" s="73" t="s">
        <v>821</v>
      </c>
      <c r="B439" s="74" t="s">
        <v>121</v>
      </c>
      <c r="C439" s="75">
        <f>IFERROR(VLOOKUP(A439,[1]Sheet2!A:D,4,0),0)</f>
        <v>0</v>
      </c>
      <c r="D439" s="76">
        <f>IFERROR(VLOOKUP(B439,[1]Sheet2!B:E,4,0),0)</f>
        <v>0</v>
      </c>
      <c r="E439" s="72"/>
      <c r="F439" s="77">
        <f t="shared" si="7"/>
        <v>0</v>
      </c>
    </row>
    <row r="440" ht="20.25" customHeight="1" spans="1:6">
      <c r="A440" s="73" t="s">
        <v>822</v>
      </c>
      <c r="B440" s="74" t="s">
        <v>123</v>
      </c>
      <c r="C440" s="75">
        <f>IFERROR(VLOOKUP(A440,[1]Sheet2!A:D,4,0),0)</f>
        <v>0</v>
      </c>
      <c r="D440" s="76">
        <f>IFERROR(VLOOKUP(B440,[1]Sheet2!B:E,4,0),0)</f>
        <v>0</v>
      </c>
      <c r="E440" s="72"/>
      <c r="F440" s="77">
        <f t="shared" si="7"/>
        <v>0</v>
      </c>
    </row>
    <row r="441" ht="20.25" customHeight="1" spans="1:6">
      <c r="A441" s="73" t="s">
        <v>823</v>
      </c>
      <c r="B441" s="74" t="s">
        <v>824</v>
      </c>
      <c r="C441" s="75">
        <f>IFERROR(VLOOKUP(A441,[1]Sheet2!A:D,4,0),0)</f>
        <v>0</v>
      </c>
      <c r="D441" s="76">
        <f>IFERROR(VLOOKUP(B441,[1]Sheet2!B:E,4,0),0)</f>
        <v>0</v>
      </c>
      <c r="E441" s="72"/>
      <c r="F441" s="77">
        <f t="shared" si="7"/>
        <v>0</v>
      </c>
    </row>
    <row r="442" ht="20.25" customHeight="1" spans="1:6">
      <c r="A442" s="70" t="s">
        <v>825</v>
      </c>
      <c r="B442" s="71" t="s">
        <v>826</v>
      </c>
      <c r="C442" s="66">
        <f>SUM(C443:C450)</f>
        <v>0</v>
      </c>
      <c r="D442" s="76">
        <f>SUM(D443:D450)</f>
        <v>0</v>
      </c>
      <c r="E442" s="72"/>
      <c r="F442" s="77">
        <f t="shared" si="7"/>
        <v>0</v>
      </c>
    </row>
    <row r="443" ht="20.25" customHeight="1" spans="1:6">
      <c r="A443" s="73" t="s">
        <v>827</v>
      </c>
      <c r="B443" s="74" t="s">
        <v>828</v>
      </c>
      <c r="C443" s="75">
        <f>IFERROR(VLOOKUP(A443,[1]Sheet2!A:D,4,0),0)</f>
        <v>0</v>
      </c>
      <c r="D443" s="67">
        <f>IFERROR(VLOOKUP(B443,[1]Sheet2!B:E,4,0),0)</f>
        <v>0</v>
      </c>
      <c r="E443" s="72"/>
      <c r="F443" s="77">
        <f t="shared" si="7"/>
        <v>0</v>
      </c>
    </row>
    <row r="444" ht="20.25" customHeight="1" spans="1:6">
      <c r="A444" s="73" t="s">
        <v>829</v>
      </c>
      <c r="B444" s="74" t="s">
        <v>830</v>
      </c>
      <c r="C444" s="75">
        <f>IFERROR(VLOOKUP(A444,[1]Sheet2!A:D,4,0),0)</f>
        <v>0</v>
      </c>
      <c r="D444" s="76">
        <f>IFERROR(VLOOKUP(B444,[1]Sheet2!B:E,4,0),0)</f>
        <v>0</v>
      </c>
      <c r="E444" s="72"/>
      <c r="F444" s="77">
        <f t="shared" si="7"/>
        <v>0</v>
      </c>
    </row>
    <row r="445" ht="20.25" customHeight="1" spans="1:6">
      <c r="A445" s="73" t="s">
        <v>831</v>
      </c>
      <c r="B445" s="74" t="s">
        <v>832</v>
      </c>
      <c r="C445" s="75">
        <f>IFERROR(VLOOKUP(A445,[1]Sheet2!A:D,4,0),0)</f>
        <v>0</v>
      </c>
      <c r="D445" s="76">
        <f>IFERROR(VLOOKUP(B445,[1]Sheet2!B:E,4,0),0)</f>
        <v>0</v>
      </c>
      <c r="E445" s="72"/>
      <c r="F445" s="77">
        <f t="shared" si="7"/>
        <v>0</v>
      </c>
    </row>
    <row r="446" ht="20.25" customHeight="1" spans="1:6">
      <c r="A446" s="73" t="s">
        <v>833</v>
      </c>
      <c r="B446" s="74" t="s">
        <v>834</v>
      </c>
      <c r="C446" s="75">
        <f>IFERROR(VLOOKUP(A446,[1]Sheet2!A:D,4,0),0)</f>
        <v>0</v>
      </c>
      <c r="D446" s="76">
        <f>IFERROR(VLOOKUP(B446,[1]Sheet2!B:E,4,0),0)</f>
        <v>0</v>
      </c>
      <c r="E446" s="72"/>
      <c r="F446" s="77">
        <f t="shared" si="7"/>
        <v>0</v>
      </c>
    </row>
    <row r="447" ht="20.25" customHeight="1" spans="1:6">
      <c r="A447" s="73" t="s">
        <v>835</v>
      </c>
      <c r="B447" s="74" t="s">
        <v>836</v>
      </c>
      <c r="C447" s="75">
        <f>IFERROR(VLOOKUP(A447,[1]Sheet2!A:D,4,0),0)</f>
        <v>0</v>
      </c>
      <c r="D447" s="76">
        <f>IFERROR(VLOOKUP(B447,[1]Sheet2!B:E,4,0),0)</f>
        <v>0</v>
      </c>
      <c r="E447" s="72"/>
      <c r="F447" s="77">
        <f t="shared" si="7"/>
        <v>0</v>
      </c>
    </row>
    <row r="448" ht="20.25" customHeight="1" spans="1:6">
      <c r="A448" s="73" t="s">
        <v>837</v>
      </c>
      <c r="B448" s="74" t="s">
        <v>838</v>
      </c>
      <c r="C448" s="75">
        <f>IFERROR(VLOOKUP(A448,[1]Sheet2!A:D,4,0),0)</f>
        <v>0</v>
      </c>
      <c r="D448" s="76">
        <f>IFERROR(VLOOKUP(B448,[1]Sheet2!B:E,4,0),0)</f>
        <v>0</v>
      </c>
      <c r="E448" s="72"/>
      <c r="F448" s="77">
        <f t="shared" si="7"/>
        <v>0</v>
      </c>
    </row>
    <row r="449" ht="20.25" customHeight="1" spans="1:6">
      <c r="A449" s="80" t="s">
        <v>839</v>
      </c>
      <c r="B449" s="81" t="s">
        <v>840</v>
      </c>
      <c r="C449" s="75">
        <f>IFERROR(VLOOKUP(A449,[1]Sheet2!A:D,4,0),0)</f>
        <v>0</v>
      </c>
      <c r="D449" s="76">
        <f>IFERROR(VLOOKUP(B449,[1]Sheet2!B:E,4,0),0)</f>
        <v>0</v>
      </c>
      <c r="E449" s="72"/>
      <c r="F449" s="77">
        <f t="shared" si="7"/>
        <v>0</v>
      </c>
    </row>
    <row r="450" s="51" customFormat="1" ht="20.25" customHeight="1" spans="1:6">
      <c r="A450" s="73" t="s">
        <v>841</v>
      </c>
      <c r="B450" s="74" t="s">
        <v>842</v>
      </c>
      <c r="C450" s="75">
        <f>IFERROR(VLOOKUP(A450,[1]Sheet2!A:D,4,0),0)</f>
        <v>0</v>
      </c>
      <c r="D450" s="76">
        <f>IFERROR(VLOOKUP(B450,[1]Sheet2!B:E,4,0),0)</f>
        <v>0</v>
      </c>
      <c r="E450" s="79"/>
      <c r="F450" s="77">
        <f t="shared" si="7"/>
        <v>0</v>
      </c>
    </row>
    <row r="451" ht="20.25" customHeight="1" spans="1:6">
      <c r="A451" s="70" t="s">
        <v>843</v>
      </c>
      <c r="B451" s="71" t="s">
        <v>844</v>
      </c>
      <c r="C451" s="66">
        <f>SUM(C452:C456)</f>
        <v>0</v>
      </c>
      <c r="D451" s="76">
        <f>SUM(D452:D456)</f>
        <v>0</v>
      </c>
      <c r="E451" s="72"/>
      <c r="F451" s="77">
        <f t="shared" si="7"/>
        <v>0</v>
      </c>
    </row>
    <row r="452" ht="20.25" customHeight="1" spans="1:6">
      <c r="A452" s="73" t="s">
        <v>845</v>
      </c>
      <c r="B452" s="74" t="s">
        <v>828</v>
      </c>
      <c r="C452" s="75">
        <f>IFERROR(VLOOKUP(A452,[1]Sheet2!A:D,4,0),0)</f>
        <v>0</v>
      </c>
      <c r="D452" s="67">
        <f>IFERROR(VLOOKUP(B452,[1]Sheet2!B:E,4,0),0)</f>
        <v>0</v>
      </c>
      <c r="E452" s="72"/>
      <c r="F452" s="77">
        <f t="shared" si="7"/>
        <v>0</v>
      </c>
    </row>
    <row r="453" ht="20.25" customHeight="1" spans="1:6">
      <c r="A453" s="73" t="s">
        <v>846</v>
      </c>
      <c r="B453" s="74" t="s">
        <v>847</v>
      </c>
      <c r="C453" s="75">
        <f>IFERROR(VLOOKUP(A453,[1]Sheet2!A:D,4,0),0)</f>
        <v>0</v>
      </c>
      <c r="D453" s="76">
        <f>IFERROR(VLOOKUP(B453,[1]Sheet2!B:E,4,0),0)</f>
        <v>0</v>
      </c>
      <c r="E453" s="72"/>
      <c r="F453" s="77">
        <f t="shared" si="7"/>
        <v>0</v>
      </c>
    </row>
    <row r="454" ht="20.25" customHeight="1" spans="1:6">
      <c r="A454" s="73" t="s">
        <v>848</v>
      </c>
      <c r="B454" s="74" t="s">
        <v>849</v>
      </c>
      <c r="C454" s="75">
        <f>IFERROR(VLOOKUP(A454,[1]Sheet2!A:D,4,0),0)</f>
        <v>0</v>
      </c>
      <c r="D454" s="76">
        <f>IFERROR(VLOOKUP(B454,[1]Sheet2!B:E,4,0),0)</f>
        <v>0</v>
      </c>
      <c r="E454" s="72"/>
      <c r="F454" s="77">
        <f t="shared" si="7"/>
        <v>0</v>
      </c>
    </row>
    <row r="455" ht="20.25" customHeight="1" spans="1:6">
      <c r="A455" s="73" t="s">
        <v>850</v>
      </c>
      <c r="B455" s="74" t="s">
        <v>851</v>
      </c>
      <c r="C455" s="75">
        <f>IFERROR(VLOOKUP(A455,[1]Sheet2!A:D,4,0),0)</f>
        <v>0</v>
      </c>
      <c r="D455" s="76">
        <f>IFERROR(VLOOKUP(B455,[1]Sheet2!B:E,4,0),0)</f>
        <v>0</v>
      </c>
      <c r="E455" s="72"/>
      <c r="F455" s="77">
        <f t="shared" ref="F455:F518" si="10">D455-C455/2</f>
        <v>0</v>
      </c>
    </row>
    <row r="456" ht="20.25" customHeight="1" spans="1:6">
      <c r="A456" s="73" t="s">
        <v>852</v>
      </c>
      <c r="B456" s="74" t="s">
        <v>853</v>
      </c>
      <c r="C456" s="75">
        <f>IFERROR(VLOOKUP(A456,[1]Sheet2!A:D,4,0),0)</f>
        <v>0</v>
      </c>
      <c r="D456" s="76">
        <f>IFERROR(VLOOKUP(B456,[1]Sheet2!B:E,4,0),0)</f>
        <v>0</v>
      </c>
      <c r="E456" s="72"/>
      <c r="F456" s="77">
        <f t="shared" si="10"/>
        <v>0</v>
      </c>
    </row>
    <row r="457" ht="20.25" customHeight="1" spans="1:6">
      <c r="A457" s="70" t="s">
        <v>854</v>
      </c>
      <c r="B457" s="71" t="s">
        <v>855</v>
      </c>
      <c r="C457" s="66">
        <f>SUM(C458:C461)</f>
        <v>0</v>
      </c>
      <c r="D457" s="76">
        <f>SUM(D458:D461)</f>
        <v>0</v>
      </c>
      <c r="E457" s="72"/>
      <c r="F457" s="77">
        <f t="shared" si="10"/>
        <v>0</v>
      </c>
    </row>
    <row r="458" ht="20.25" customHeight="1" spans="1:6">
      <c r="A458" s="73" t="s">
        <v>856</v>
      </c>
      <c r="B458" s="74" t="s">
        <v>828</v>
      </c>
      <c r="C458" s="75">
        <f>IFERROR(VLOOKUP(A458,[1]Sheet2!A:D,4,0),0)</f>
        <v>0</v>
      </c>
      <c r="D458" s="67">
        <f>IFERROR(VLOOKUP(B458,[1]Sheet2!B:E,4,0),0)</f>
        <v>0</v>
      </c>
      <c r="E458" s="72"/>
      <c r="F458" s="77">
        <f t="shared" si="10"/>
        <v>0</v>
      </c>
    </row>
    <row r="459" ht="20.25" customHeight="1" spans="1:6">
      <c r="A459" s="73" t="s">
        <v>857</v>
      </c>
      <c r="B459" s="74" t="s">
        <v>858</v>
      </c>
      <c r="C459" s="75">
        <f>IFERROR(VLOOKUP(A459,[1]Sheet2!A:D,4,0),0)</f>
        <v>0</v>
      </c>
      <c r="D459" s="76">
        <f>IFERROR(VLOOKUP(B459,[1]Sheet2!B:E,4,0),0)</f>
        <v>0</v>
      </c>
      <c r="E459" s="72"/>
      <c r="F459" s="77">
        <f t="shared" si="10"/>
        <v>0</v>
      </c>
    </row>
    <row r="460" ht="20.25" customHeight="1" spans="1:6">
      <c r="A460" s="80" t="s">
        <v>859</v>
      </c>
      <c r="B460" s="81" t="s">
        <v>860</v>
      </c>
      <c r="C460" s="75">
        <f>IFERROR(VLOOKUP(A460,[1]Sheet2!A:D,4,0),0)</f>
        <v>0</v>
      </c>
      <c r="D460" s="76">
        <f>IFERROR(VLOOKUP(B460,[1]Sheet2!B:E,4,0),0)</f>
        <v>0</v>
      </c>
      <c r="E460" s="72"/>
      <c r="F460" s="77">
        <f t="shared" si="10"/>
        <v>0</v>
      </c>
    </row>
    <row r="461" s="51" customFormat="1" ht="20.25" customHeight="1" spans="1:6">
      <c r="A461" s="73" t="s">
        <v>861</v>
      </c>
      <c r="B461" s="74" t="s">
        <v>862</v>
      </c>
      <c r="C461" s="75">
        <f>IFERROR(VLOOKUP(A461,[1]Sheet2!A:D,4,0),0)</f>
        <v>0</v>
      </c>
      <c r="D461" s="76">
        <f>IFERROR(VLOOKUP(B461,[1]Sheet2!B:E,4,0),0)</f>
        <v>0</v>
      </c>
      <c r="E461" s="79"/>
      <c r="F461" s="77">
        <f t="shared" si="10"/>
        <v>0</v>
      </c>
    </row>
    <row r="462" ht="20.25" customHeight="1" spans="1:6">
      <c r="A462" s="70" t="s">
        <v>863</v>
      </c>
      <c r="B462" s="71" t="s">
        <v>864</v>
      </c>
      <c r="C462" s="66">
        <f>SUM(C463:C466)</f>
        <v>0</v>
      </c>
      <c r="D462" s="76">
        <f>SUM(D463:D466)</f>
        <v>0</v>
      </c>
      <c r="E462" s="72"/>
      <c r="F462" s="77">
        <f t="shared" si="10"/>
        <v>0</v>
      </c>
    </row>
    <row r="463" ht="20.25" customHeight="1" spans="1:6">
      <c r="A463" s="73" t="s">
        <v>865</v>
      </c>
      <c r="B463" s="74" t="s">
        <v>828</v>
      </c>
      <c r="C463" s="75">
        <f>IFERROR(VLOOKUP(A463,[1]Sheet2!A:D,4,0),0)</f>
        <v>0</v>
      </c>
      <c r="D463" s="67">
        <f>IFERROR(VLOOKUP(B463,[1]Sheet2!B:E,4,0),0)</f>
        <v>0</v>
      </c>
      <c r="E463" s="72"/>
      <c r="F463" s="77">
        <f t="shared" si="10"/>
        <v>0</v>
      </c>
    </row>
    <row r="464" ht="20.25" customHeight="1" spans="1:6">
      <c r="A464" s="73" t="s">
        <v>866</v>
      </c>
      <c r="B464" s="74" t="s">
        <v>867</v>
      </c>
      <c r="C464" s="75">
        <f>IFERROR(VLOOKUP(A464,[1]Sheet2!A:D,4,0),0)</f>
        <v>0</v>
      </c>
      <c r="D464" s="76">
        <f>IFERROR(VLOOKUP(B464,[1]Sheet2!B:E,4,0),0)</f>
        <v>0</v>
      </c>
      <c r="E464" s="72"/>
      <c r="F464" s="77">
        <f t="shared" si="10"/>
        <v>0</v>
      </c>
    </row>
    <row r="465" ht="20.25" customHeight="1" spans="1:6">
      <c r="A465" s="73" t="s">
        <v>868</v>
      </c>
      <c r="B465" s="74" t="s">
        <v>869</v>
      </c>
      <c r="C465" s="75">
        <f>IFERROR(VLOOKUP(A465,[1]Sheet2!A:D,4,0),0)</f>
        <v>0</v>
      </c>
      <c r="D465" s="76">
        <f>IFERROR(VLOOKUP(B465,[1]Sheet2!B:E,4,0),0)</f>
        <v>0</v>
      </c>
      <c r="E465" s="72"/>
      <c r="F465" s="77">
        <f t="shared" si="10"/>
        <v>0</v>
      </c>
    </row>
    <row r="466" ht="20.25" customHeight="1" spans="1:6">
      <c r="A466" s="73" t="s">
        <v>870</v>
      </c>
      <c r="B466" s="74" t="s">
        <v>871</v>
      </c>
      <c r="C466" s="75">
        <f>IFERROR(VLOOKUP(A466,[1]Sheet2!A:D,4,0),0)</f>
        <v>0</v>
      </c>
      <c r="D466" s="76">
        <f>IFERROR(VLOOKUP(B466,[1]Sheet2!B:E,4,0),0)</f>
        <v>0</v>
      </c>
      <c r="E466" s="72"/>
      <c r="F466" s="77">
        <f t="shared" si="10"/>
        <v>0</v>
      </c>
    </row>
    <row r="467" ht="20.25" customHeight="1" spans="1:6">
      <c r="A467" s="70" t="s">
        <v>872</v>
      </c>
      <c r="B467" s="71" t="s">
        <v>873</v>
      </c>
      <c r="C467" s="66">
        <f>SUM(C468:C471)</f>
        <v>0</v>
      </c>
      <c r="D467" s="76">
        <f>SUM(D468:D471)</f>
        <v>0</v>
      </c>
      <c r="E467" s="72"/>
      <c r="F467" s="77">
        <f t="shared" si="10"/>
        <v>0</v>
      </c>
    </row>
    <row r="468" ht="20.25" customHeight="1" spans="1:6">
      <c r="A468" s="73" t="s">
        <v>874</v>
      </c>
      <c r="B468" s="74" t="s">
        <v>875</v>
      </c>
      <c r="C468" s="75">
        <f>IFERROR(VLOOKUP(A468,[1]Sheet2!A:D,4,0),0)</f>
        <v>0</v>
      </c>
      <c r="D468" s="67">
        <f>IFERROR(VLOOKUP(B468,[1]Sheet2!B:E,4,0),0)</f>
        <v>0</v>
      </c>
      <c r="E468" s="72"/>
      <c r="F468" s="77">
        <f t="shared" si="10"/>
        <v>0</v>
      </c>
    </row>
    <row r="469" ht="20.25" customHeight="1" spans="1:6">
      <c r="A469" s="73" t="s">
        <v>876</v>
      </c>
      <c r="B469" s="74" t="s">
        <v>877</v>
      </c>
      <c r="C469" s="75">
        <f>IFERROR(VLOOKUP(A469,[1]Sheet2!A:D,4,0),0)</f>
        <v>0</v>
      </c>
      <c r="D469" s="76">
        <f>IFERROR(VLOOKUP(B469,[1]Sheet2!B:E,4,0),0)</f>
        <v>0</v>
      </c>
      <c r="E469" s="72"/>
      <c r="F469" s="77">
        <f t="shared" si="10"/>
        <v>0</v>
      </c>
    </row>
    <row r="470" ht="20.25" customHeight="1" spans="1:6">
      <c r="A470" s="73" t="s">
        <v>878</v>
      </c>
      <c r="B470" s="74" t="s">
        <v>879</v>
      </c>
      <c r="C470" s="75">
        <f>IFERROR(VLOOKUP(A470,[1]Sheet2!A:D,4,0),0)</f>
        <v>0</v>
      </c>
      <c r="D470" s="76">
        <f>IFERROR(VLOOKUP(B470,[1]Sheet2!B:E,4,0),0)</f>
        <v>0</v>
      </c>
      <c r="E470" s="72"/>
      <c r="F470" s="77">
        <f t="shared" si="10"/>
        <v>0</v>
      </c>
    </row>
    <row r="471" ht="20.25" customHeight="1" spans="1:6">
      <c r="A471" s="73" t="s">
        <v>880</v>
      </c>
      <c r="B471" s="74" t="s">
        <v>881</v>
      </c>
      <c r="C471" s="75">
        <f>IFERROR(VLOOKUP(A471,[1]Sheet2!A:D,4,0),0)</f>
        <v>0</v>
      </c>
      <c r="D471" s="76">
        <f>IFERROR(VLOOKUP(B471,[1]Sheet2!B:E,4,0),0)</f>
        <v>0</v>
      </c>
      <c r="E471" s="72"/>
      <c r="F471" s="77">
        <f t="shared" si="10"/>
        <v>0</v>
      </c>
    </row>
    <row r="472" ht="20.25" customHeight="1" spans="1:6">
      <c r="A472" s="70" t="s">
        <v>882</v>
      </c>
      <c r="B472" s="71" t="s">
        <v>883</v>
      </c>
      <c r="C472" s="66">
        <f>SUM(C473:C478)</f>
        <v>0</v>
      </c>
      <c r="D472" s="76">
        <f>SUM(D473:D478)</f>
        <v>0</v>
      </c>
      <c r="E472" s="72"/>
      <c r="F472" s="77">
        <f t="shared" si="10"/>
        <v>0</v>
      </c>
    </row>
    <row r="473" ht="20.25" customHeight="1" spans="1:6">
      <c r="A473" s="73" t="s">
        <v>884</v>
      </c>
      <c r="B473" s="74" t="s">
        <v>828</v>
      </c>
      <c r="C473" s="75">
        <f>IFERROR(VLOOKUP(A473,[1]Sheet2!A:D,4,0),0)</f>
        <v>0</v>
      </c>
      <c r="D473" s="67">
        <f>IFERROR(VLOOKUP(B473,[1]Sheet2!B:E,4,0),0)</f>
        <v>0</v>
      </c>
      <c r="E473" s="72"/>
      <c r="F473" s="77">
        <f t="shared" si="10"/>
        <v>0</v>
      </c>
    </row>
    <row r="474" ht="20.25" customHeight="1" spans="1:6">
      <c r="A474" s="73" t="s">
        <v>885</v>
      </c>
      <c r="B474" s="74" t="s">
        <v>886</v>
      </c>
      <c r="C474" s="75">
        <f>IFERROR(VLOOKUP(A474,[1]Sheet2!A:D,4,0),0)</f>
        <v>0</v>
      </c>
      <c r="D474" s="76">
        <f>IFERROR(VLOOKUP(B474,[1]Sheet2!B:E,4,0),0)</f>
        <v>0</v>
      </c>
      <c r="E474" s="72"/>
      <c r="F474" s="77">
        <f t="shared" si="10"/>
        <v>0</v>
      </c>
    </row>
    <row r="475" ht="20.25" customHeight="1" spans="1:6">
      <c r="A475" s="73" t="s">
        <v>887</v>
      </c>
      <c r="B475" s="74" t="s">
        <v>888</v>
      </c>
      <c r="C475" s="75">
        <f>IFERROR(VLOOKUP(A475,[1]Sheet2!A:D,4,0),0)</f>
        <v>0</v>
      </c>
      <c r="D475" s="76">
        <f>IFERROR(VLOOKUP(B475,[1]Sheet2!B:E,4,0),0)</f>
        <v>0</v>
      </c>
      <c r="E475" s="72"/>
      <c r="F475" s="77">
        <f t="shared" si="10"/>
        <v>0</v>
      </c>
    </row>
    <row r="476" ht="20.25" customHeight="1" spans="1:6">
      <c r="A476" s="73" t="s">
        <v>889</v>
      </c>
      <c r="B476" s="74" t="s">
        <v>890</v>
      </c>
      <c r="C476" s="75">
        <f>IFERROR(VLOOKUP(A476,[1]Sheet2!A:D,4,0),0)</f>
        <v>0</v>
      </c>
      <c r="D476" s="76">
        <f>IFERROR(VLOOKUP(B476,[1]Sheet2!B:E,4,0),0)</f>
        <v>0</v>
      </c>
      <c r="E476" s="72"/>
      <c r="F476" s="77">
        <f t="shared" si="10"/>
        <v>0</v>
      </c>
    </row>
    <row r="477" ht="20.25" customHeight="1" spans="1:6">
      <c r="A477" s="73" t="s">
        <v>891</v>
      </c>
      <c r="B477" s="74" t="s">
        <v>892</v>
      </c>
      <c r="C477" s="75">
        <f>IFERROR(VLOOKUP(A477,[1]Sheet2!A:D,4,0),0)</f>
        <v>0</v>
      </c>
      <c r="D477" s="76">
        <f>IFERROR(VLOOKUP(B477,[1]Sheet2!B:E,4,0),0)</f>
        <v>0</v>
      </c>
      <c r="E477" s="72"/>
      <c r="F477" s="77">
        <f t="shared" si="10"/>
        <v>0</v>
      </c>
    </row>
    <row r="478" ht="20.25" customHeight="1" spans="1:6">
      <c r="A478" s="73" t="s">
        <v>893</v>
      </c>
      <c r="B478" s="74" t="s">
        <v>894</v>
      </c>
      <c r="C478" s="75">
        <f>IFERROR(VLOOKUP(A478,[1]Sheet2!A:D,4,0),0)</f>
        <v>0</v>
      </c>
      <c r="D478" s="76">
        <f>IFERROR(VLOOKUP(B478,[1]Sheet2!B:E,4,0),0)</f>
        <v>0</v>
      </c>
      <c r="E478" s="72"/>
      <c r="F478" s="77">
        <f t="shared" si="10"/>
        <v>0</v>
      </c>
    </row>
    <row r="479" ht="20.25" customHeight="1" spans="1:6">
      <c r="A479" s="70" t="s">
        <v>895</v>
      </c>
      <c r="B479" s="71" t="s">
        <v>896</v>
      </c>
      <c r="C479" s="66">
        <f>SUM(C480:C482)</f>
        <v>0</v>
      </c>
      <c r="D479" s="76">
        <f>SUM(D480:D482)</f>
        <v>0</v>
      </c>
      <c r="E479" s="72"/>
      <c r="F479" s="77">
        <f t="shared" si="10"/>
        <v>0</v>
      </c>
    </row>
    <row r="480" ht="20.25" customHeight="1" spans="1:6">
      <c r="A480" s="73" t="s">
        <v>897</v>
      </c>
      <c r="B480" s="74" t="s">
        <v>898</v>
      </c>
      <c r="C480" s="75">
        <f>IFERROR(VLOOKUP(A480,[1]Sheet2!A:D,4,0),0)</f>
        <v>0</v>
      </c>
      <c r="D480" s="67">
        <f>IFERROR(VLOOKUP(B480,[1]Sheet2!B:E,4,0),0)</f>
        <v>0</v>
      </c>
      <c r="E480" s="72"/>
      <c r="F480" s="77">
        <f t="shared" si="10"/>
        <v>0</v>
      </c>
    </row>
    <row r="481" ht="20.25" customHeight="1" spans="1:6">
      <c r="A481" s="73" t="s">
        <v>899</v>
      </c>
      <c r="B481" s="74" t="s">
        <v>900</v>
      </c>
      <c r="C481" s="75">
        <f>IFERROR(VLOOKUP(A481,[1]Sheet2!A:D,4,0),0)</f>
        <v>0</v>
      </c>
      <c r="D481" s="76">
        <f>IFERROR(VLOOKUP(B481,[1]Sheet2!B:E,4,0),0)</f>
        <v>0</v>
      </c>
      <c r="E481" s="72"/>
      <c r="F481" s="77">
        <f t="shared" si="10"/>
        <v>0</v>
      </c>
    </row>
    <row r="482" ht="20.25" customHeight="1" spans="1:6">
      <c r="A482" s="73" t="s">
        <v>901</v>
      </c>
      <c r="B482" s="74" t="s">
        <v>902</v>
      </c>
      <c r="C482" s="75">
        <f>IFERROR(VLOOKUP(A482,[1]Sheet2!A:D,4,0),0)</f>
        <v>0</v>
      </c>
      <c r="D482" s="76">
        <f>IFERROR(VLOOKUP(B482,[1]Sheet2!B:E,4,0),0)</f>
        <v>0</v>
      </c>
      <c r="E482" s="72"/>
      <c r="F482" s="77">
        <f t="shared" si="10"/>
        <v>0</v>
      </c>
    </row>
    <row r="483" ht="20.25" customHeight="1" spans="1:6">
      <c r="A483" s="70" t="s">
        <v>903</v>
      </c>
      <c r="B483" s="71" t="s">
        <v>904</v>
      </c>
      <c r="C483" s="66">
        <f>SUM(C484:C486)</f>
        <v>0</v>
      </c>
      <c r="D483" s="76">
        <f>SUM(D484:D486)</f>
        <v>0</v>
      </c>
      <c r="E483" s="72"/>
      <c r="F483" s="77">
        <f t="shared" si="10"/>
        <v>0</v>
      </c>
    </row>
    <row r="484" ht="20.25" customHeight="1" spans="1:6">
      <c r="A484" s="73" t="s">
        <v>905</v>
      </c>
      <c r="B484" s="74" t="s">
        <v>906</v>
      </c>
      <c r="C484" s="75">
        <f>IFERROR(VLOOKUP(A484,[1]Sheet2!A:D,4,0),0)</f>
        <v>0</v>
      </c>
      <c r="D484" s="67">
        <f>IFERROR(VLOOKUP(B484,[1]Sheet2!B:E,4,0),0)</f>
        <v>0</v>
      </c>
      <c r="E484" s="72"/>
      <c r="F484" s="77">
        <f t="shared" si="10"/>
        <v>0</v>
      </c>
    </row>
    <row r="485" ht="20.25" customHeight="1" spans="1:6">
      <c r="A485" s="73" t="s">
        <v>907</v>
      </c>
      <c r="B485" s="74" t="s">
        <v>908</v>
      </c>
      <c r="C485" s="75">
        <f>IFERROR(VLOOKUP(A485,[1]Sheet2!A:D,4,0),0)</f>
        <v>0</v>
      </c>
      <c r="D485" s="76">
        <f>IFERROR(VLOOKUP(B485,[1]Sheet2!B:E,4,0),0)</f>
        <v>0</v>
      </c>
      <c r="E485" s="72"/>
      <c r="F485" s="77">
        <f t="shared" si="10"/>
        <v>0</v>
      </c>
    </row>
    <row r="486" ht="20.25" customHeight="1" spans="1:6">
      <c r="A486" s="73" t="s">
        <v>909</v>
      </c>
      <c r="B486" s="74" t="s">
        <v>910</v>
      </c>
      <c r="C486" s="75">
        <f>IFERROR(VLOOKUP(A486,[1]Sheet2!A:D,4,0),0)</f>
        <v>0</v>
      </c>
      <c r="D486" s="76">
        <f>IFERROR(VLOOKUP(B486,[1]Sheet2!B:E,4,0),0)</f>
        <v>0</v>
      </c>
      <c r="E486" s="72"/>
      <c r="F486" s="77">
        <f t="shared" si="10"/>
        <v>0</v>
      </c>
    </row>
    <row r="487" ht="20.25" customHeight="1" spans="1:6">
      <c r="A487" s="70" t="s">
        <v>911</v>
      </c>
      <c r="B487" s="71" t="s">
        <v>912</v>
      </c>
      <c r="C487" s="66">
        <f>SUM(C488:C491)</f>
        <v>0</v>
      </c>
      <c r="D487" s="76">
        <f>SUM(D488:D491)</f>
        <v>0</v>
      </c>
      <c r="E487" s="72"/>
      <c r="F487" s="69">
        <f t="shared" si="10"/>
        <v>0</v>
      </c>
    </row>
    <row r="488" ht="20.25" customHeight="1" spans="1:6">
      <c r="A488" s="73" t="s">
        <v>913</v>
      </c>
      <c r="B488" s="74" t="s">
        <v>914</v>
      </c>
      <c r="C488" s="75">
        <f>IFERROR(VLOOKUP(A488,[1]Sheet2!A:D,4,0),0)</f>
        <v>0</v>
      </c>
      <c r="D488" s="67">
        <f>IFERROR(VLOOKUP(B488,[1]Sheet2!B:E,4,0),0)</f>
        <v>0</v>
      </c>
      <c r="E488" s="72"/>
      <c r="F488" s="77">
        <f t="shared" si="10"/>
        <v>0</v>
      </c>
    </row>
    <row r="489" ht="20.25" customHeight="1" spans="1:6">
      <c r="A489" s="73" t="s">
        <v>915</v>
      </c>
      <c r="B489" s="74" t="s">
        <v>916</v>
      </c>
      <c r="C489" s="75">
        <f>IFERROR(VLOOKUP(A489,[1]Sheet2!A:D,4,0),0)</f>
        <v>0</v>
      </c>
      <c r="D489" s="76">
        <f>IFERROR(VLOOKUP(B489,[1]Sheet2!B:E,4,0),0)</f>
        <v>0</v>
      </c>
      <c r="E489" s="72"/>
      <c r="F489" s="77">
        <f t="shared" si="10"/>
        <v>0</v>
      </c>
    </row>
    <row r="490" ht="20.25" customHeight="1" spans="1:6">
      <c r="A490" s="73" t="s">
        <v>917</v>
      </c>
      <c r="B490" s="74" t="s">
        <v>918</v>
      </c>
      <c r="C490" s="75">
        <f>IFERROR(VLOOKUP(A490,[1]Sheet2!A:D,4,0),0)</f>
        <v>0</v>
      </c>
      <c r="D490" s="76">
        <f>IFERROR(VLOOKUP(B490,[1]Sheet2!B:E,4,0),0)</f>
        <v>0</v>
      </c>
      <c r="E490" s="72"/>
      <c r="F490" s="77">
        <f t="shared" si="10"/>
        <v>0</v>
      </c>
    </row>
    <row r="491" ht="20.25" customHeight="1" spans="1:6">
      <c r="A491" s="73" t="s">
        <v>919</v>
      </c>
      <c r="B491" s="74" t="s">
        <v>920</v>
      </c>
      <c r="C491" s="75"/>
      <c r="D491" s="76">
        <f>IFERROR(VLOOKUP(B491,[1]Sheet2!B:E,4,0),0)</f>
        <v>0</v>
      </c>
      <c r="E491" s="72"/>
      <c r="F491" s="77">
        <f t="shared" si="10"/>
        <v>0</v>
      </c>
    </row>
    <row r="492" s="50" customFormat="1" ht="20.25" customHeight="1" spans="1:6">
      <c r="A492" s="70" t="s">
        <v>921</v>
      </c>
      <c r="B492" s="71" t="s">
        <v>23</v>
      </c>
      <c r="C492" s="66">
        <f>C493+C509+C517+C528+C537+C545</f>
        <v>5</v>
      </c>
      <c r="D492" s="41">
        <f>D493+D509+D517+D528+D537+D545</f>
        <v>10.6161</v>
      </c>
      <c r="E492" s="68">
        <f>D492/C492</f>
        <v>2.12322</v>
      </c>
      <c r="F492" s="69">
        <f t="shared" si="10"/>
        <v>8.1161</v>
      </c>
    </row>
    <row r="493" ht="20.25" customHeight="1" spans="1:6">
      <c r="A493" s="70" t="s">
        <v>922</v>
      </c>
      <c r="B493" s="71" t="s">
        <v>923</v>
      </c>
      <c r="C493" s="66">
        <f>SUM(C494:C508)</f>
        <v>0</v>
      </c>
      <c r="D493" s="67">
        <f>SUM(D494:D508)</f>
        <v>4.075</v>
      </c>
      <c r="E493" s="68" t="e">
        <f>D493/C493</f>
        <v>#DIV/0!</v>
      </c>
      <c r="F493" s="69">
        <f t="shared" si="10"/>
        <v>4.075</v>
      </c>
    </row>
    <row r="494" ht="20.25" customHeight="1" spans="1:6">
      <c r="A494" s="73" t="s">
        <v>924</v>
      </c>
      <c r="B494" s="74" t="s">
        <v>119</v>
      </c>
      <c r="C494" s="75">
        <f>IFERROR(VLOOKUP(A494,[1]Sheet2!A:D,4,0),0)</f>
        <v>0</v>
      </c>
      <c r="D494" s="67">
        <f>IFERROR(VLOOKUP(B494,[1]Sheet2!B:E,4,0),0)</f>
        <v>0</v>
      </c>
      <c r="E494" s="72"/>
      <c r="F494" s="77">
        <f t="shared" si="10"/>
        <v>0</v>
      </c>
    </row>
    <row r="495" ht="20.25" customHeight="1" spans="1:6">
      <c r="A495" s="73" t="s">
        <v>925</v>
      </c>
      <c r="B495" s="74" t="s">
        <v>121</v>
      </c>
      <c r="C495" s="75">
        <f>IFERROR(VLOOKUP(A495,[1]Sheet2!A:D,4,0),0)</f>
        <v>0</v>
      </c>
      <c r="D495" s="76">
        <f>IFERROR(VLOOKUP(B495,[1]Sheet2!B:E,4,0),0)</f>
        <v>0</v>
      </c>
      <c r="E495" s="72"/>
      <c r="F495" s="77">
        <f t="shared" si="10"/>
        <v>0</v>
      </c>
    </row>
    <row r="496" ht="20.25" customHeight="1" spans="1:6">
      <c r="A496" s="73" t="s">
        <v>926</v>
      </c>
      <c r="B496" s="74" t="s">
        <v>123</v>
      </c>
      <c r="C496" s="75">
        <f>IFERROR(VLOOKUP(A496,[1]Sheet2!A:D,4,0),0)</f>
        <v>0</v>
      </c>
      <c r="D496" s="76">
        <f>IFERROR(VLOOKUP(B496,[1]Sheet2!B:E,4,0),0)</f>
        <v>0</v>
      </c>
      <c r="E496" s="72"/>
      <c r="F496" s="77">
        <f t="shared" si="10"/>
        <v>0</v>
      </c>
    </row>
    <row r="497" ht="20.25" customHeight="1" spans="1:6">
      <c r="A497" s="73" t="s">
        <v>927</v>
      </c>
      <c r="B497" s="74" t="s">
        <v>928</v>
      </c>
      <c r="C497" s="75">
        <f>IFERROR(VLOOKUP(A497,[1]Sheet2!A:D,4,0),0)</f>
        <v>0</v>
      </c>
      <c r="D497" s="76">
        <f>IFERROR(VLOOKUP(B497,[1]Sheet2!B:E,4,0),0)</f>
        <v>0</v>
      </c>
      <c r="E497" s="72"/>
      <c r="F497" s="77">
        <f t="shared" si="10"/>
        <v>0</v>
      </c>
    </row>
    <row r="498" ht="20.25" customHeight="1" spans="1:6">
      <c r="A498" s="73" t="s">
        <v>929</v>
      </c>
      <c r="B498" s="74" t="s">
        <v>930</v>
      </c>
      <c r="C498" s="75">
        <f>IFERROR(VLOOKUP(A498,[1]Sheet2!A:D,4,0),0)</f>
        <v>0</v>
      </c>
      <c r="D498" s="76">
        <f>IFERROR(VLOOKUP(B498,[1]Sheet2!B:E,4,0),0)</f>
        <v>0</v>
      </c>
      <c r="E498" s="72"/>
      <c r="F498" s="77">
        <f t="shared" si="10"/>
        <v>0</v>
      </c>
    </row>
    <row r="499" ht="20.25" customHeight="1" spans="1:6">
      <c r="A499" s="73" t="s">
        <v>931</v>
      </c>
      <c r="B499" s="74" t="s">
        <v>932</v>
      </c>
      <c r="C499" s="75">
        <f>IFERROR(VLOOKUP(A499,[1]Sheet2!A:D,4,0),0)</f>
        <v>0</v>
      </c>
      <c r="D499" s="76">
        <f>IFERROR(VLOOKUP(B499,[1]Sheet2!B:E,4,0),0)</f>
        <v>0</v>
      </c>
      <c r="E499" s="72"/>
      <c r="F499" s="77">
        <f t="shared" si="10"/>
        <v>0</v>
      </c>
    </row>
    <row r="500" ht="20.25" customHeight="1" spans="1:6">
      <c r="A500" s="73" t="s">
        <v>933</v>
      </c>
      <c r="B500" s="74" t="s">
        <v>934</v>
      </c>
      <c r="C500" s="75">
        <f>IFERROR(VLOOKUP(A500,[1]Sheet2!A:D,4,0),0)</f>
        <v>0</v>
      </c>
      <c r="D500" s="76">
        <f>IFERROR(VLOOKUP(B500,[1]Sheet2!B:E,4,0),0)</f>
        <v>0</v>
      </c>
      <c r="E500" s="72"/>
      <c r="F500" s="77">
        <f t="shared" si="10"/>
        <v>0</v>
      </c>
    </row>
    <row r="501" ht="20.25" customHeight="1" spans="1:6">
      <c r="A501" s="73" t="s">
        <v>935</v>
      </c>
      <c r="B501" s="74" t="s">
        <v>936</v>
      </c>
      <c r="C501" s="75">
        <f>IFERROR(VLOOKUP(A501,[1]Sheet2!A:D,4,0),0)</f>
        <v>0</v>
      </c>
      <c r="D501" s="76">
        <f>IFERROR(VLOOKUP(B501,[1]Sheet2!B:E,4,0),0)</f>
        <v>0</v>
      </c>
      <c r="E501" s="72"/>
      <c r="F501" s="77">
        <f t="shared" si="10"/>
        <v>0</v>
      </c>
    </row>
    <row r="502" ht="20.25" customHeight="1" spans="1:6">
      <c r="A502" s="73" t="s">
        <v>937</v>
      </c>
      <c r="B502" s="74" t="s">
        <v>938</v>
      </c>
      <c r="C502" s="75">
        <f>IFERROR(VLOOKUP(A502,[1]Sheet2!A:D,4,0),0)</f>
        <v>0</v>
      </c>
      <c r="D502" s="76">
        <v>4.075</v>
      </c>
      <c r="E502" s="82" t="e">
        <f>D502/C502</f>
        <v>#DIV/0!</v>
      </c>
      <c r="F502" s="77">
        <f t="shared" si="10"/>
        <v>4.075</v>
      </c>
    </row>
    <row r="503" ht="20.25" customHeight="1" spans="1:6">
      <c r="A503" s="73" t="s">
        <v>939</v>
      </c>
      <c r="B503" s="74" t="s">
        <v>940</v>
      </c>
      <c r="C503" s="75">
        <f>IFERROR(VLOOKUP(A503,[1]Sheet2!A:D,4,0),0)</f>
        <v>0</v>
      </c>
      <c r="D503" s="76">
        <f>IFERROR(VLOOKUP(B503,[1]Sheet2!B:E,4,0),0)</f>
        <v>0</v>
      </c>
      <c r="E503" s="72"/>
      <c r="F503" s="77">
        <f t="shared" si="10"/>
        <v>0</v>
      </c>
    </row>
    <row r="504" ht="20.25" customHeight="1" spans="1:6">
      <c r="A504" s="73" t="s">
        <v>941</v>
      </c>
      <c r="B504" s="74" t="s">
        <v>942</v>
      </c>
      <c r="C504" s="75">
        <f>IFERROR(VLOOKUP(A504,[1]Sheet2!A:D,4,0),0)</f>
        <v>0</v>
      </c>
      <c r="D504" s="76">
        <f>IFERROR(VLOOKUP(B504,[1]Sheet2!B:E,4,0),0)</f>
        <v>0</v>
      </c>
      <c r="E504" s="72"/>
      <c r="F504" s="77">
        <f t="shared" si="10"/>
        <v>0</v>
      </c>
    </row>
    <row r="505" ht="20.25" customHeight="1" spans="1:6">
      <c r="A505" s="73" t="s">
        <v>943</v>
      </c>
      <c r="B505" s="74" t="s">
        <v>944</v>
      </c>
      <c r="C505" s="75">
        <f>IFERROR(VLOOKUP(A505,[1]Sheet2!A:D,4,0),0)</f>
        <v>0</v>
      </c>
      <c r="D505" s="76">
        <f>IFERROR(VLOOKUP(B505,[1]Sheet2!B:E,4,0),0)</f>
        <v>0</v>
      </c>
      <c r="E505" s="72"/>
      <c r="F505" s="77">
        <f t="shared" si="10"/>
        <v>0</v>
      </c>
    </row>
    <row r="506" ht="20.25" customHeight="1" spans="1:6">
      <c r="A506" s="73" t="s">
        <v>945</v>
      </c>
      <c r="B506" s="74" t="s">
        <v>946</v>
      </c>
      <c r="C506" s="75">
        <f>IFERROR(VLOOKUP(A506,[1]Sheet2!A:D,4,0),0)</f>
        <v>0</v>
      </c>
      <c r="D506" s="76">
        <f>IFERROR(VLOOKUP(B506,[1]Sheet2!B:E,4,0),0)</f>
        <v>0</v>
      </c>
      <c r="E506" s="72"/>
      <c r="F506" s="77">
        <f t="shared" si="10"/>
        <v>0</v>
      </c>
    </row>
    <row r="507" ht="20.25" customHeight="1" spans="1:6">
      <c r="A507" s="73" t="s">
        <v>947</v>
      </c>
      <c r="B507" s="74" t="s">
        <v>948</v>
      </c>
      <c r="C507" s="75">
        <f>IFERROR(VLOOKUP(A507,[1]Sheet2!A:D,4,0),0)</f>
        <v>0</v>
      </c>
      <c r="D507" s="76">
        <f>IFERROR(VLOOKUP(B507,[1]Sheet2!B:E,4,0),0)</f>
        <v>0</v>
      </c>
      <c r="E507" s="72"/>
      <c r="F507" s="77">
        <f t="shared" si="10"/>
        <v>0</v>
      </c>
    </row>
    <row r="508" ht="20.25" customHeight="1" spans="1:6">
      <c r="A508" s="73" t="s">
        <v>949</v>
      </c>
      <c r="B508" s="74" t="s">
        <v>950</v>
      </c>
      <c r="C508" s="75">
        <f>IFERROR(VLOOKUP(A508,[1]Sheet2!A:D,4,0),0)</f>
        <v>0</v>
      </c>
      <c r="D508" s="76">
        <f>IFERROR(VLOOKUP(B508,[1]Sheet2!B:E,4,0),0)</f>
        <v>0</v>
      </c>
      <c r="E508" s="72"/>
      <c r="F508" s="77">
        <f t="shared" si="10"/>
        <v>0</v>
      </c>
    </row>
    <row r="509" ht="20.25" customHeight="1" spans="1:6">
      <c r="A509" s="70" t="s">
        <v>951</v>
      </c>
      <c r="B509" s="71" t="s">
        <v>952</v>
      </c>
      <c r="C509" s="66">
        <f>SUM(C510:C516)</f>
        <v>0</v>
      </c>
      <c r="D509" s="76">
        <f>SUM(D510:D516)</f>
        <v>0</v>
      </c>
      <c r="E509" s="72"/>
      <c r="F509" s="77">
        <f t="shared" si="10"/>
        <v>0</v>
      </c>
    </row>
    <row r="510" ht="20.25" customHeight="1" spans="1:6">
      <c r="A510" s="73" t="s">
        <v>953</v>
      </c>
      <c r="B510" s="74" t="s">
        <v>119</v>
      </c>
      <c r="C510" s="75">
        <f>IFERROR(VLOOKUP(A510,[1]Sheet2!A:D,4,0),0)</f>
        <v>0</v>
      </c>
      <c r="D510" s="67">
        <f>IFERROR(VLOOKUP(B510,[1]Sheet2!B:E,4,0),0)</f>
        <v>0</v>
      </c>
      <c r="E510" s="72"/>
      <c r="F510" s="77">
        <f t="shared" si="10"/>
        <v>0</v>
      </c>
    </row>
    <row r="511" ht="20.25" customHeight="1" spans="1:6">
      <c r="A511" s="73" t="s">
        <v>954</v>
      </c>
      <c r="B511" s="74" t="s">
        <v>121</v>
      </c>
      <c r="C511" s="75">
        <f>IFERROR(VLOOKUP(A511,[1]Sheet2!A:D,4,0),0)</f>
        <v>0</v>
      </c>
      <c r="D511" s="76">
        <f>IFERROR(VLOOKUP(B511,[1]Sheet2!B:E,4,0),0)</f>
        <v>0</v>
      </c>
      <c r="E511" s="72"/>
      <c r="F511" s="77">
        <f t="shared" si="10"/>
        <v>0</v>
      </c>
    </row>
    <row r="512" ht="20.25" customHeight="1" spans="1:6">
      <c r="A512" s="73" t="s">
        <v>955</v>
      </c>
      <c r="B512" s="74" t="s">
        <v>123</v>
      </c>
      <c r="C512" s="75">
        <f>IFERROR(VLOOKUP(A512,[1]Sheet2!A:D,4,0),0)</f>
        <v>0</v>
      </c>
      <c r="D512" s="76">
        <f>IFERROR(VLOOKUP(B512,[1]Sheet2!B:E,4,0),0)</f>
        <v>0</v>
      </c>
      <c r="E512" s="72"/>
      <c r="F512" s="77">
        <f t="shared" si="10"/>
        <v>0</v>
      </c>
    </row>
    <row r="513" ht="20.25" customHeight="1" spans="1:6">
      <c r="A513" s="73" t="s">
        <v>956</v>
      </c>
      <c r="B513" s="74" t="s">
        <v>957</v>
      </c>
      <c r="C513" s="75">
        <f>IFERROR(VLOOKUP(A513,[1]Sheet2!A:D,4,0),0)</f>
        <v>0</v>
      </c>
      <c r="D513" s="76">
        <f>IFERROR(VLOOKUP(B513,[1]Sheet2!B:E,4,0),0)</f>
        <v>0</v>
      </c>
      <c r="E513" s="72"/>
      <c r="F513" s="77">
        <f t="shared" si="10"/>
        <v>0</v>
      </c>
    </row>
    <row r="514" ht="20.25" customHeight="1" spans="1:6">
      <c r="A514" s="73" t="s">
        <v>958</v>
      </c>
      <c r="B514" s="74" t="s">
        <v>959</v>
      </c>
      <c r="C514" s="75">
        <f>IFERROR(VLOOKUP(A514,[1]Sheet2!A:D,4,0),0)</f>
        <v>0</v>
      </c>
      <c r="D514" s="76">
        <f>IFERROR(VLOOKUP(B514,[1]Sheet2!B:E,4,0),0)</f>
        <v>0</v>
      </c>
      <c r="E514" s="72"/>
      <c r="F514" s="77">
        <f t="shared" si="10"/>
        <v>0</v>
      </c>
    </row>
    <row r="515" ht="20.25" customHeight="1" spans="1:6">
      <c r="A515" s="73" t="s">
        <v>960</v>
      </c>
      <c r="B515" s="74" t="s">
        <v>961</v>
      </c>
      <c r="C515" s="75">
        <f>IFERROR(VLOOKUP(A515,[1]Sheet2!A:D,4,0),0)</f>
        <v>0</v>
      </c>
      <c r="D515" s="76">
        <f>IFERROR(VLOOKUP(B515,[1]Sheet2!B:E,4,0),0)</f>
        <v>0</v>
      </c>
      <c r="E515" s="72"/>
      <c r="F515" s="77">
        <f t="shared" si="10"/>
        <v>0</v>
      </c>
    </row>
    <row r="516" ht="20.25" customHeight="1" spans="1:6">
      <c r="A516" s="73" t="s">
        <v>962</v>
      </c>
      <c r="B516" s="74" t="s">
        <v>963</v>
      </c>
      <c r="C516" s="75">
        <f>IFERROR(VLOOKUP(A516,[1]Sheet2!A:D,4,0),0)</f>
        <v>0</v>
      </c>
      <c r="D516" s="76">
        <f>IFERROR(VLOOKUP(B516,[1]Sheet2!B:E,4,0),0)</f>
        <v>0</v>
      </c>
      <c r="E516" s="72"/>
      <c r="F516" s="77">
        <f t="shared" si="10"/>
        <v>0</v>
      </c>
    </row>
    <row r="517" ht="20.25" customHeight="1" spans="1:6">
      <c r="A517" s="70" t="s">
        <v>964</v>
      </c>
      <c r="B517" s="71" t="s">
        <v>965</v>
      </c>
      <c r="C517" s="66">
        <f>SUM(C518:C527)</f>
        <v>0</v>
      </c>
      <c r="D517" s="76">
        <f>SUM(D518:D527)</f>
        <v>0</v>
      </c>
      <c r="E517" s="72"/>
      <c r="F517" s="77">
        <f t="shared" si="10"/>
        <v>0</v>
      </c>
    </row>
    <row r="518" ht="20.25" customHeight="1" spans="1:6">
      <c r="A518" s="73" t="s">
        <v>966</v>
      </c>
      <c r="B518" s="74" t="s">
        <v>119</v>
      </c>
      <c r="C518" s="75">
        <f>IFERROR(VLOOKUP(A518,[1]Sheet2!A:D,4,0),0)</f>
        <v>0</v>
      </c>
      <c r="D518" s="67">
        <f>IFERROR(VLOOKUP(B518,[1]Sheet2!B:E,4,0),0)</f>
        <v>0</v>
      </c>
      <c r="E518" s="72"/>
      <c r="F518" s="77">
        <f t="shared" si="10"/>
        <v>0</v>
      </c>
    </row>
    <row r="519" ht="20.25" customHeight="1" spans="1:6">
      <c r="A519" s="73" t="s">
        <v>967</v>
      </c>
      <c r="B519" s="74" t="s">
        <v>121</v>
      </c>
      <c r="C519" s="75">
        <f>IFERROR(VLOOKUP(A519,[1]Sheet2!A:D,4,0),0)</f>
        <v>0</v>
      </c>
      <c r="D519" s="76">
        <f>IFERROR(VLOOKUP(B519,[1]Sheet2!B:E,4,0),0)</f>
        <v>0</v>
      </c>
      <c r="E519" s="72"/>
      <c r="F519" s="77">
        <f t="shared" ref="F519:F582" si="11">D519-C519/2</f>
        <v>0</v>
      </c>
    </row>
    <row r="520" ht="20.25" customHeight="1" spans="1:6">
      <c r="A520" s="73" t="s">
        <v>968</v>
      </c>
      <c r="B520" s="74" t="s">
        <v>123</v>
      </c>
      <c r="C520" s="75">
        <f>IFERROR(VLOOKUP(A520,[1]Sheet2!A:D,4,0),0)</f>
        <v>0</v>
      </c>
      <c r="D520" s="76">
        <f>IFERROR(VLOOKUP(B520,[1]Sheet2!B:E,4,0),0)</f>
        <v>0</v>
      </c>
      <c r="E520" s="72"/>
      <c r="F520" s="77">
        <f t="shared" si="11"/>
        <v>0</v>
      </c>
    </row>
    <row r="521" ht="20.25" customHeight="1" spans="1:6">
      <c r="A521" s="73" t="s">
        <v>969</v>
      </c>
      <c r="B521" s="74" t="s">
        <v>970</v>
      </c>
      <c r="C521" s="75">
        <f>IFERROR(VLOOKUP(A521,[1]Sheet2!A:D,4,0),0)</f>
        <v>0</v>
      </c>
      <c r="D521" s="76">
        <f>IFERROR(VLOOKUP(B521,[1]Sheet2!B:E,4,0),0)</f>
        <v>0</v>
      </c>
      <c r="E521" s="72"/>
      <c r="F521" s="77">
        <f t="shared" si="11"/>
        <v>0</v>
      </c>
    </row>
    <row r="522" ht="20.25" customHeight="1" spans="1:6">
      <c r="A522" s="73" t="s">
        <v>971</v>
      </c>
      <c r="B522" s="74" t="s">
        <v>972</v>
      </c>
      <c r="C522" s="75">
        <f>IFERROR(VLOOKUP(A522,[1]Sheet2!A:D,4,0),0)</f>
        <v>0</v>
      </c>
      <c r="D522" s="76">
        <f>IFERROR(VLOOKUP(B522,[1]Sheet2!B:E,4,0),0)</f>
        <v>0</v>
      </c>
      <c r="E522" s="72"/>
      <c r="F522" s="77">
        <f t="shared" si="11"/>
        <v>0</v>
      </c>
    </row>
    <row r="523" ht="20.25" customHeight="1" spans="1:6">
      <c r="A523" s="73" t="s">
        <v>973</v>
      </c>
      <c r="B523" s="74" t="s">
        <v>974</v>
      </c>
      <c r="C523" s="75">
        <f>IFERROR(VLOOKUP(A523,[1]Sheet2!A:D,4,0),0)</f>
        <v>0</v>
      </c>
      <c r="D523" s="76">
        <f>IFERROR(VLOOKUP(B523,[1]Sheet2!B:E,4,0),0)</f>
        <v>0</v>
      </c>
      <c r="E523" s="72"/>
      <c r="F523" s="77">
        <f t="shared" si="11"/>
        <v>0</v>
      </c>
    </row>
    <row r="524" ht="20.25" customHeight="1" spans="1:6">
      <c r="A524" s="73" t="s">
        <v>975</v>
      </c>
      <c r="B524" s="74" t="s">
        <v>976</v>
      </c>
      <c r="C524" s="75">
        <f>IFERROR(VLOOKUP(A524,[1]Sheet2!A:D,4,0),0)</f>
        <v>0</v>
      </c>
      <c r="D524" s="76">
        <f>IFERROR(VLOOKUP(B524,[1]Sheet2!B:E,4,0),0)</f>
        <v>0</v>
      </c>
      <c r="E524" s="72"/>
      <c r="F524" s="77">
        <f t="shared" si="11"/>
        <v>0</v>
      </c>
    </row>
    <row r="525" ht="20.25" customHeight="1" spans="1:6">
      <c r="A525" s="73" t="s">
        <v>977</v>
      </c>
      <c r="B525" s="74" t="s">
        <v>978</v>
      </c>
      <c r="C525" s="75">
        <f>IFERROR(VLOOKUP(A525,[1]Sheet2!A:D,4,0),0)</f>
        <v>0</v>
      </c>
      <c r="D525" s="76">
        <f>IFERROR(VLOOKUP(B525,[1]Sheet2!B:E,4,0),0)</f>
        <v>0</v>
      </c>
      <c r="E525" s="72"/>
      <c r="F525" s="77">
        <f t="shared" si="11"/>
        <v>0</v>
      </c>
    </row>
    <row r="526" ht="20.25" customHeight="1" spans="1:6">
      <c r="A526" s="73" t="s">
        <v>979</v>
      </c>
      <c r="B526" s="74" t="s">
        <v>980</v>
      </c>
      <c r="C526" s="75">
        <f>IFERROR(VLOOKUP(A526,[1]Sheet2!A:D,4,0),0)</f>
        <v>0</v>
      </c>
      <c r="D526" s="76">
        <f>IFERROR(VLOOKUP(B526,[1]Sheet2!B:E,4,0),0)</f>
        <v>0</v>
      </c>
      <c r="E526" s="72"/>
      <c r="F526" s="77">
        <f t="shared" si="11"/>
        <v>0</v>
      </c>
    </row>
    <row r="527" ht="20.25" customHeight="1" spans="1:6">
      <c r="A527" s="73" t="s">
        <v>981</v>
      </c>
      <c r="B527" s="74" t="s">
        <v>982</v>
      </c>
      <c r="C527" s="75">
        <f>IFERROR(VLOOKUP(A527,[1]Sheet2!A:D,4,0),0)</f>
        <v>0</v>
      </c>
      <c r="D527" s="76">
        <f>IFERROR(VLOOKUP(B527,[1]Sheet2!B:E,4,0),0)</f>
        <v>0</v>
      </c>
      <c r="E527" s="72"/>
      <c r="F527" s="77">
        <f t="shared" si="11"/>
        <v>0</v>
      </c>
    </row>
    <row r="528" ht="20.25" customHeight="1" spans="1:6">
      <c r="A528" s="70" t="s">
        <v>983</v>
      </c>
      <c r="B528" s="71" t="s">
        <v>984</v>
      </c>
      <c r="C528" s="66">
        <f>SUM(C529:C536)</f>
        <v>0</v>
      </c>
      <c r="D528" s="76">
        <f>SUM(D529:D536)</f>
        <v>0</v>
      </c>
      <c r="E528" s="72"/>
      <c r="F528" s="77">
        <f t="shared" si="11"/>
        <v>0</v>
      </c>
    </row>
    <row r="529" ht="20.25" customHeight="1" spans="1:6">
      <c r="A529" s="73" t="s">
        <v>985</v>
      </c>
      <c r="B529" s="74" t="s">
        <v>119</v>
      </c>
      <c r="C529" s="75">
        <f>IFERROR(VLOOKUP(A529,[1]Sheet2!A:D,4,0),0)</f>
        <v>0</v>
      </c>
      <c r="D529" s="67">
        <f>IFERROR(VLOOKUP(B529,[1]Sheet2!B:E,4,0),0)</f>
        <v>0</v>
      </c>
      <c r="E529" s="72"/>
      <c r="F529" s="77">
        <f t="shared" si="11"/>
        <v>0</v>
      </c>
    </row>
    <row r="530" ht="20.25" customHeight="1" spans="1:6">
      <c r="A530" s="73" t="s">
        <v>986</v>
      </c>
      <c r="B530" s="74" t="s">
        <v>121</v>
      </c>
      <c r="C530" s="75">
        <f>IFERROR(VLOOKUP(A530,[1]Sheet2!A:D,4,0),0)</f>
        <v>0</v>
      </c>
      <c r="D530" s="76">
        <f>IFERROR(VLOOKUP(B530,[1]Sheet2!B:E,4,0),0)</f>
        <v>0</v>
      </c>
      <c r="E530" s="72"/>
      <c r="F530" s="77">
        <f t="shared" si="11"/>
        <v>0</v>
      </c>
    </row>
    <row r="531" ht="20.25" customHeight="1" spans="1:6">
      <c r="A531" s="73" t="s">
        <v>987</v>
      </c>
      <c r="B531" s="74" t="s">
        <v>123</v>
      </c>
      <c r="C531" s="75">
        <f>IFERROR(VLOOKUP(A531,[1]Sheet2!A:D,4,0),0)</f>
        <v>0</v>
      </c>
      <c r="D531" s="76">
        <f>IFERROR(VLOOKUP(B531,[1]Sheet2!B:E,4,0),0)</f>
        <v>0</v>
      </c>
      <c r="E531" s="72"/>
      <c r="F531" s="77">
        <f t="shared" si="11"/>
        <v>0</v>
      </c>
    </row>
    <row r="532" ht="20.25" customHeight="1" spans="1:6">
      <c r="A532" s="73" t="s">
        <v>988</v>
      </c>
      <c r="B532" s="74" t="s">
        <v>989</v>
      </c>
      <c r="C532" s="75">
        <f>IFERROR(VLOOKUP(A532,[1]Sheet2!A:D,4,0),0)</f>
        <v>0</v>
      </c>
      <c r="D532" s="76">
        <f>IFERROR(VLOOKUP(B532,[1]Sheet2!B:E,4,0),0)</f>
        <v>0</v>
      </c>
      <c r="E532" s="72"/>
      <c r="F532" s="77">
        <f t="shared" si="11"/>
        <v>0</v>
      </c>
    </row>
    <row r="533" ht="20.25" customHeight="1" spans="1:6">
      <c r="A533" s="73" t="s">
        <v>990</v>
      </c>
      <c r="B533" s="74" t="s">
        <v>991</v>
      </c>
      <c r="C533" s="75">
        <f>IFERROR(VLOOKUP(A533,[1]Sheet2!A:D,4,0),0)</f>
        <v>0</v>
      </c>
      <c r="D533" s="76">
        <f>IFERROR(VLOOKUP(B533,[1]Sheet2!B:E,4,0),0)</f>
        <v>0</v>
      </c>
      <c r="E533" s="72"/>
      <c r="F533" s="77">
        <f t="shared" si="11"/>
        <v>0</v>
      </c>
    </row>
    <row r="534" ht="20.25" customHeight="1" spans="1:6">
      <c r="A534" s="73" t="s">
        <v>992</v>
      </c>
      <c r="B534" s="74" t="s">
        <v>993</v>
      </c>
      <c r="C534" s="75">
        <f>IFERROR(VLOOKUP(A534,[1]Sheet2!A:D,4,0),0)</f>
        <v>0</v>
      </c>
      <c r="D534" s="76">
        <f>IFERROR(VLOOKUP(B534,[1]Sheet2!B:E,4,0),0)</f>
        <v>0</v>
      </c>
      <c r="E534" s="72"/>
      <c r="F534" s="77">
        <f t="shared" si="11"/>
        <v>0</v>
      </c>
    </row>
    <row r="535" ht="20.25" customHeight="1" spans="1:6">
      <c r="A535" s="73" t="s">
        <v>994</v>
      </c>
      <c r="B535" s="74" t="s">
        <v>995</v>
      </c>
      <c r="C535" s="75">
        <f>IFERROR(VLOOKUP(A535,[1]Sheet2!A:D,4,0),0)</f>
        <v>0</v>
      </c>
      <c r="D535" s="76">
        <f>IFERROR(VLOOKUP(B535,[1]Sheet2!B:E,4,0),0)</f>
        <v>0</v>
      </c>
      <c r="E535" s="72"/>
      <c r="F535" s="77">
        <f t="shared" si="11"/>
        <v>0</v>
      </c>
    </row>
    <row r="536" ht="20.25" customHeight="1" spans="1:6">
      <c r="A536" s="73" t="s">
        <v>996</v>
      </c>
      <c r="B536" s="74" t="s">
        <v>997</v>
      </c>
      <c r="C536" s="75">
        <f>IFERROR(VLOOKUP(A536,[1]Sheet2!A:D,4,0),0)</f>
        <v>0</v>
      </c>
      <c r="D536" s="76">
        <f>IFERROR(VLOOKUP(B536,[1]Sheet2!B:E,4,0),0)</f>
        <v>0</v>
      </c>
      <c r="E536" s="72"/>
      <c r="F536" s="77">
        <f t="shared" si="11"/>
        <v>0</v>
      </c>
    </row>
    <row r="537" ht="20.25" customHeight="1" spans="1:6">
      <c r="A537" s="70" t="s">
        <v>998</v>
      </c>
      <c r="B537" s="71" t="s">
        <v>999</v>
      </c>
      <c r="C537" s="66">
        <f>SUM(C538:C544)</f>
        <v>0</v>
      </c>
      <c r="D537" s="76">
        <f>SUM(D538:D544)</f>
        <v>0</v>
      </c>
      <c r="E537" s="72"/>
      <c r="F537" s="77">
        <f t="shared" si="11"/>
        <v>0</v>
      </c>
    </row>
    <row r="538" ht="20.25" customHeight="1" spans="1:6">
      <c r="A538" s="73" t="s">
        <v>1000</v>
      </c>
      <c r="B538" s="74" t="s">
        <v>119</v>
      </c>
      <c r="C538" s="75">
        <f>IFERROR(VLOOKUP(A538,[1]Sheet2!A:D,4,0),0)</f>
        <v>0</v>
      </c>
      <c r="D538" s="67">
        <f>IFERROR(VLOOKUP(B538,[1]Sheet2!B:E,4,0),0)</f>
        <v>0</v>
      </c>
      <c r="E538" s="72"/>
      <c r="F538" s="77">
        <f t="shared" si="11"/>
        <v>0</v>
      </c>
    </row>
    <row r="539" ht="20.25" customHeight="1" spans="1:6">
      <c r="A539" s="73" t="s">
        <v>1001</v>
      </c>
      <c r="B539" s="74" t="s">
        <v>121</v>
      </c>
      <c r="C539" s="75">
        <f>IFERROR(VLOOKUP(A539,[1]Sheet2!A:D,4,0),0)</f>
        <v>0</v>
      </c>
      <c r="D539" s="76">
        <f>IFERROR(VLOOKUP(B539,[1]Sheet2!B:E,4,0),0)</f>
        <v>0</v>
      </c>
      <c r="E539" s="72"/>
      <c r="F539" s="77">
        <f t="shared" si="11"/>
        <v>0</v>
      </c>
    </row>
    <row r="540" ht="20.25" customHeight="1" spans="1:6">
      <c r="A540" s="73" t="s">
        <v>1002</v>
      </c>
      <c r="B540" s="74" t="s">
        <v>123</v>
      </c>
      <c r="C540" s="75">
        <f>IFERROR(VLOOKUP(A540,[1]Sheet2!A:D,4,0),0)</f>
        <v>0</v>
      </c>
      <c r="D540" s="76">
        <f>IFERROR(VLOOKUP(B540,[1]Sheet2!B:E,4,0),0)</f>
        <v>0</v>
      </c>
      <c r="E540" s="72"/>
      <c r="F540" s="77">
        <f t="shared" si="11"/>
        <v>0</v>
      </c>
    </row>
    <row r="541" ht="20.25" customHeight="1" spans="1:6">
      <c r="A541" s="73" t="s">
        <v>1003</v>
      </c>
      <c r="B541" s="74" t="s">
        <v>1004</v>
      </c>
      <c r="C541" s="75">
        <f>IFERROR(VLOOKUP(A541,[1]Sheet2!A:D,4,0),0)</f>
        <v>0</v>
      </c>
      <c r="D541" s="76">
        <f>IFERROR(VLOOKUP(B541,[1]Sheet2!B:E,4,0),0)</f>
        <v>0</v>
      </c>
      <c r="E541" s="72"/>
      <c r="F541" s="77">
        <f t="shared" si="11"/>
        <v>0</v>
      </c>
    </row>
    <row r="542" ht="20.25" customHeight="1" spans="1:6">
      <c r="A542" s="80" t="s">
        <v>1005</v>
      </c>
      <c r="B542" s="81" t="s">
        <v>1006</v>
      </c>
      <c r="C542" s="75">
        <f>IFERROR(VLOOKUP(A542,[1]Sheet2!A:D,4,0),0)</f>
        <v>0</v>
      </c>
      <c r="D542" s="76">
        <f>IFERROR(VLOOKUP(B542,[1]Sheet2!B:E,4,0),0)</f>
        <v>0</v>
      </c>
      <c r="E542" s="72"/>
      <c r="F542" s="77">
        <f t="shared" si="11"/>
        <v>0</v>
      </c>
    </row>
    <row r="543" s="51" customFormat="1" ht="20.25" customHeight="1" spans="1:6">
      <c r="A543" s="73" t="s">
        <v>1007</v>
      </c>
      <c r="B543" s="74" t="s">
        <v>1008</v>
      </c>
      <c r="C543" s="75">
        <f>IFERROR(VLOOKUP(A543,[1]Sheet2!A:D,4,0),0)</f>
        <v>0</v>
      </c>
      <c r="D543" s="76">
        <f>IFERROR(VLOOKUP(B543,[1]Sheet2!B:E,4,0),0)</f>
        <v>0</v>
      </c>
      <c r="E543" s="79"/>
      <c r="F543" s="77">
        <f t="shared" si="11"/>
        <v>0</v>
      </c>
    </row>
    <row r="544" ht="20.25" customHeight="1" spans="1:6">
      <c r="A544" s="73" t="s">
        <v>1009</v>
      </c>
      <c r="B544" s="74" t="s">
        <v>1010</v>
      </c>
      <c r="C544" s="75">
        <f>IFERROR(VLOOKUP(A544,[1]Sheet2!A:D,4,0),0)</f>
        <v>0</v>
      </c>
      <c r="D544" s="76">
        <f>IFERROR(VLOOKUP(B544,[1]Sheet2!B:E,4,0),0)</f>
        <v>0</v>
      </c>
      <c r="E544" s="72"/>
      <c r="F544" s="77">
        <f t="shared" si="11"/>
        <v>0</v>
      </c>
    </row>
    <row r="545" ht="20.25" customHeight="1" spans="1:6">
      <c r="A545" s="70" t="s">
        <v>1011</v>
      </c>
      <c r="B545" s="71" t="s">
        <v>1012</v>
      </c>
      <c r="C545" s="66">
        <f>SUM(C546:C548)</f>
        <v>5</v>
      </c>
      <c r="D545" s="41">
        <f>SUM(D546:D548)</f>
        <v>6.5411</v>
      </c>
      <c r="E545" s="68">
        <f>D545/C545</f>
        <v>1.30822</v>
      </c>
      <c r="F545" s="77">
        <f t="shared" si="11"/>
        <v>4.0411</v>
      </c>
    </row>
    <row r="546" ht="20.25" customHeight="1" spans="1:6">
      <c r="A546" s="73" t="s">
        <v>1013</v>
      </c>
      <c r="B546" s="74" t="s">
        <v>1014</v>
      </c>
      <c r="C546" s="75">
        <f>IFERROR(VLOOKUP(A546,[1]Sheet2!A:D,4,0),0)</f>
        <v>0</v>
      </c>
      <c r="D546" s="67">
        <f>IFERROR(VLOOKUP(B546,[1]Sheet2!B:E,4,0),0)</f>
        <v>0</v>
      </c>
      <c r="E546" s="72"/>
      <c r="F546" s="77">
        <f t="shared" si="11"/>
        <v>0</v>
      </c>
    </row>
    <row r="547" ht="20.25" customHeight="1" spans="1:6">
      <c r="A547" s="73" t="s">
        <v>1015</v>
      </c>
      <c r="B547" s="74" t="s">
        <v>1016</v>
      </c>
      <c r="C547" s="75">
        <f>IFERROR(VLOOKUP(A547,[1]Sheet2!A:D,4,0),0)</f>
        <v>0</v>
      </c>
      <c r="D547" s="76">
        <f>IFERROR(VLOOKUP(B547,[1]Sheet2!B:E,4,0),0)</f>
        <v>0</v>
      </c>
      <c r="E547" s="72"/>
      <c r="F547" s="77">
        <f t="shared" si="11"/>
        <v>0</v>
      </c>
    </row>
    <row r="548" ht="20.25" customHeight="1" spans="1:6">
      <c r="A548" s="73" t="s">
        <v>1017</v>
      </c>
      <c r="B548" s="74" t="s">
        <v>1018</v>
      </c>
      <c r="C548" s="75">
        <v>5</v>
      </c>
      <c r="D548" s="76">
        <v>6.5411</v>
      </c>
      <c r="E548" s="82">
        <f>D548/C548</f>
        <v>1.30822</v>
      </c>
      <c r="F548" s="77">
        <f t="shared" si="11"/>
        <v>4.0411</v>
      </c>
    </row>
    <row r="549" s="50" customFormat="1" ht="20.25" customHeight="1" spans="1:6">
      <c r="A549" s="70" t="s">
        <v>1019</v>
      </c>
      <c r="B549" s="71" t="s">
        <v>25</v>
      </c>
      <c r="C549" s="66">
        <f>C550+C569+C577+C579+C588+C592+C602+C610+C617+C625+C634+C639+C642+C645+C648+C651+C654+C658+C662+C670+C673</f>
        <v>2990</v>
      </c>
      <c r="D549" s="41">
        <f>D550+D569+D577+D579+D588+D592+D602+D610+D617+D625+D634+D639+D642+D645+D648+D651+D654+D658+D662+D670+D673</f>
        <v>1236.269638</v>
      </c>
      <c r="E549" s="68">
        <f>D549/C549</f>
        <v>0.413468106354515</v>
      </c>
      <c r="F549" s="69">
        <f t="shared" si="11"/>
        <v>-258.730362</v>
      </c>
    </row>
    <row r="550" s="50" customFormat="1" ht="20.25" customHeight="1" spans="1:6">
      <c r="A550" s="70" t="s">
        <v>1020</v>
      </c>
      <c r="B550" s="71" t="s">
        <v>1021</v>
      </c>
      <c r="C550" s="66">
        <f>SUM(C551:C568)</f>
        <v>0</v>
      </c>
      <c r="D550" s="67">
        <f>SUM(D551:D568)</f>
        <v>0</v>
      </c>
      <c r="E550" s="68" t="e">
        <f>D550/C550</f>
        <v>#DIV/0!</v>
      </c>
      <c r="F550" s="69">
        <f t="shared" si="11"/>
        <v>0</v>
      </c>
    </row>
    <row r="551" ht="20.25" customHeight="1" spans="1:6">
      <c r="A551" s="73" t="s">
        <v>1022</v>
      </c>
      <c r="B551" s="74" t="s">
        <v>119</v>
      </c>
      <c r="C551" s="75">
        <f>IFERROR(VLOOKUP(A551,[1]Sheet2!A:D,4,0),0)</f>
        <v>0</v>
      </c>
      <c r="D551" s="67">
        <f>IFERROR(VLOOKUP(B551,[1]Sheet2!B:E,4,0),0)</f>
        <v>0</v>
      </c>
      <c r="E551" s="72"/>
      <c r="F551" s="77">
        <f t="shared" si="11"/>
        <v>0</v>
      </c>
    </row>
    <row r="552" ht="20.25" customHeight="1" spans="1:6">
      <c r="A552" s="73" t="s">
        <v>1023</v>
      </c>
      <c r="B552" s="74" t="s">
        <v>121</v>
      </c>
      <c r="C552" s="75">
        <f>IFERROR(VLOOKUP(A552,[1]Sheet2!A:D,4,0),0)</f>
        <v>0</v>
      </c>
      <c r="D552" s="76">
        <f>IFERROR(VLOOKUP(B552,[1]Sheet2!B:E,4,0),0)</f>
        <v>0</v>
      </c>
      <c r="E552" s="72"/>
      <c r="F552" s="77">
        <f t="shared" si="11"/>
        <v>0</v>
      </c>
    </row>
    <row r="553" ht="20.25" customHeight="1" spans="1:6">
      <c r="A553" s="73" t="s">
        <v>1024</v>
      </c>
      <c r="B553" s="74" t="s">
        <v>123</v>
      </c>
      <c r="C553" s="75">
        <f>IFERROR(VLOOKUP(A553,[1]Sheet2!A:D,4,0),0)</f>
        <v>0</v>
      </c>
      <c r="D553" s="76">
        <f>IFERROR(VLOOKUP(B553,[1]Sheet2!B:E,4,0),0)</f>
        <v>0</v>
      </c>
      <c r="E553" s="72"/>
      <c r="F553" s="77">
        <f t="shared" si="11"/>
        <v>0</v>
      </c>
    </row>
    <row r="554" ht="20.25" customHeight="1" spans="1:6">
      <c r="A554" s="73" t="s">
        <v>1025</v>
      </c>
      <c r="B554" s="74" t="s">
        <v>1026</v>
      </c>
      <c r="C554" s="75">
        <f>IFERROR(VLOOKUP(A554,[1]Sheet2!A:D,4,0),0)</f>
        <v>0</v>
      </c>
      <c r="D554" s="76">
        <f>IFERROR(VLOOKUP(B554,[1]Sheet2!B:E,4,0),0)</f>
        <v>0</v>
      </c>
      <c r="E554" s="72"/>
      <c r="F554" s="77">
        <f t="shared" si="11"/>
        <v>0</v>
      </c>
    </row>
    <row r="555" ht="20.25" customHeight="1" spans="1:6">
      <c r="A555" s="73" t="s">
        <v>1027</v>
      </c>
      <c r="B555" s="74" t="s">
        <v>1028</v>
      </c>
      <c r="C555" s="75">
        <f>IFERROR(VLOOKUP(A555,[1]Sheet2!A:D,4,0),0)</f>
        <v>0</v>
      </c>
      <c r="D555" s="76">
        <f>IFERROR(VLOOKUP(B555,[1]Sheet2!B:E,4,0),0)</f>
        <v>0</v>
      </c>
      <c r="E555" s="72"/>
      <c r="F555" s="77">
        <f t="shared" si="11"/>
        <v>0</v>
      </c>
    </row>
    <row r="556" ht="20.25" customHeight="1" spans="1:6">
      <c r="A556" s="73" t="s">
        <v>1029</v>
      </c>
      <c r="B556" s="74" t="s">
        <v>1030</v>
      </c>
      <c r="C556" s="75"/>
      <c r="D556" s="76"/>
      <c r="E556" s="72"/>
      <c r="F556" s="77">
        <f t="shared" si="11"/>
        <v>0</v>
      </c>
    </row>
    <row r="557" ht="20.25" customHeight="1" spans="1:6">
      <c r="A557" s="73" t="s">
        <v>1031</v>
      </c>
      <c r="B557" s="74" t="s">
        <v>1032</v>
      </c>
      <c r="C557" s="75">
        <f>IFERROR(VLOOKUP(A557,[1]Sheet2!A:D,4,0),0)</f>
        <v>0</v>
      </c>
      <c r="D557" s="76">
        <f>IFERROR(VLOOKUP(B557,[1]Sheet2!B:E,4,0),0)</f>
        <v>0</v>
      </c>
      <c r="E557" s="72"/>
      <c r="F557" s="77">
        <f t="shared" si="11"/>
        <v>0</v>
      </c>
    </row>
    <row r="558" ht="20.25" customHeight="1" spans="1:6">
      <c r="A558" s="73" t="s">
        <v>1033</v>
      </c>
      <c r="B558" s="74" t="s">
        <v>218</v>
      </c>
      <c r="C558" s="75">
        <f>IFERROR(VLOOKUP(A558,[1]Sheet2!A:D,4,0),0)</f>
        <v>0</v>
      </c>
      <c r="D558" s="76">
        <f>IFERROR(VLOOKUP(B558,[1]Sheet2!B:E,4,0),0)</f>
        <v>0</v>
      </c>
      <c r="E558" s="72"/>
      <c r="F558" s="77">
        <f t="shared" si="11"/>
        <v>0</v>
      </c>
    </row>
    <row r="559" ht="20.25" customHeight="1" spans="1:6">
      <c r="A559" s="73" t="s">
        <v>1034</v>
      </c>
      <c r="B559" s="74" t="s">
        <v>1035</v>
      </c>
      <c r="C559" s="75">
        <f>IFERROR(VLOOKUP(A559,[1]Sheet2!A:D,4,0),0)</f>
        <v>0</v>
      </c>
      <c r="D559" s="76">
        <f>IFERROR(VLOOKUP(B559,[1]Sheet2!B:E,4,0),0)</f>
        <v>0</v>
      </c>
      <c r="E559" s="72"/>
      <c r="F559" s="77">
        <f t="shared" si="11"/>
        <v>0</v>
      </c>
    </row>
    <row r="560" ht="20.25" customHeight="1" spans="1:6">
      <c r="A560" s="73" t="s">
        <v>1036</v>
      </c>
      <c r="B560" s="74" t="s">
        <v>1037</v>
      </c>
      <c r="C560" s="75">
        <f>IFERROR(VLOOKUP(A560,[1]Sheet2!A:D,4,0),0)</f>
        <v>0</v>
      </c>
      <c r="D560" s="76">
        <f>IFERROR(VLOOKUP(B560,[1]Sheet2!B:E,4,0),0)</f>
        <v>0</v>
      </c>
      <c r="E560" s="72"/>
      <c r="F560" s="77">
        <f t="shared" si="11"/>
        <v>0</v>
      </c>
    </row>
    <row r="561" ht="20.25" customHeight="1" spans="1:6">
      <c r="A561" s="73" t="s">
        <v>1038</v>
      </c>
      <c r="B561" s="74" t="s">
        <v>1039</v>
      </c>
      <c r="C561" s="75">
        <f>IFERROR(VLOOKUP(A561,[1]Sheet2!A:D,4,0),0)</f>
        <v>0</v>
      </c>
      <c r="D561" s="76">
        <f>IFERROR(VLOOKUP(B561,[1]Sheet2!B:E,4,0),0)</f>
        <v>0</v>
      </c>
      <c r="E561" s="72"/>
      <c r="F561" s="77">
        <f t="shared" si="11"/>
        <v>0</v>
      </c>
    </row>
    <row r="562" ht="20.25" customHeight="1" spans="1:6">
      <c r="A562" s="73" t="s">
        <v>1040</v>
      </c>
      <c r="B562" s="74" t="s">
        <v>1041</v>
      </c>
      <c r="C562" s="75">
        <f>IFERROR(VLOOKUP(A562,[1]Sheet2!A:D,4,0),0)</f>
        <v>0</v>
      </c>
      <c r="D562" s="76">
        <f>IFERROR(VLOOKUP(B562,[1]Sheet2!B:E,4,0),0)</f>
        <v>0</v>
      </c>
      <c r="E562" s="72"/>
      <c r="F562" s="77">
        <f t="shared" si="11"/>
        <v>0</v>
      </c>
    </row>
    <row r="563" ht="19.5" customHeight="1" spans="1:6">
      <c r="A563" s="73" t="s">
        <v>1042</v>
      </c>
      <c r="B563" s="74" t="s">
        <v>1043</v>
      </c>
      <c r="C563" s="75">
        <f>IFERROR(VLOOKUP(A563,[1]Sheet2!A:D,4,0),0)</f>
        <v>0</v>
      </c>
      <c r="D563" s="76">
        <f>IFERROR(VLOOKUP(B563,[1]Sheet2!B:E,4,0),0)</f>
        <v>0</v>
      </c>
      <c r="E563" s="72"/>
      <c r="F563" s="77">
        <f t="shared" si="11"/>
        <v>0</v>
      </c>
    </row>
    <row r="564" ht="19.5" customHeight="1" spans="1:6">
      <c r="A564" s="73" t="s">
        <v>1044</v>
      </c>
      <c r="B564" s="74" t="s">
        <v>1045</v>
      </c>
      <c r="C564" s="75">
        <f>IFERROR(VLOOKUP(A564,[1]Sheet2!A:D,4,0),0)</f>
        <v>0</v>
      </c>
      <c r="D564" s="76">
        <f>IFERROR(VLOOKUP(B564,[1]Sheet2!B:E,4,0),0)</f>
        <v>0</v>
      </c>
      <c r="E564" s="72"/>
      <c r="F564" s="77">
        <f t="shared" si="11"/>
        <v>0</v>
      </c>
    </row>
    <row r="565" ht="19.5" customHeight="1" spans="1:6">
      <c r="A565" s="73" t="s">
        <v>1046</v>
      </c>
      <c r="B565" s="74" t="s">
        <v>1047</v>
      </c>
      <c r="C565" s="75">
        <f>IFERROR(VLOOKUP(A565,[1]Sheet2!A:D,4,0),0)</f>
        <v>0</v>
      </c>
      <c r="D565" s="76">
        <f>IFERROR(VLOOKUP(B565,[1]Sheet2!B:E,4,0),0)</f>
        <v>0</v>
      </c>
      <c r="E565" s="72"/>
      <c r="F565" s="77">
        <f t="shared" si="11"/>
        <v>0</v>
      </c>
    </row>
    <row r="566" ht="19.5" customHeight="1" spans="1:6">
      <c r="A566" s="73" t="s">
        <v>1048</v>
      </c>
      <c r="B566" s="74" t="s">
        <v>1049</v>
      </c>
      <c r="C566" s="75">
        <f>IFERROR(VLOOKUP(A566,[1]Sheet2!A:D,4,0),0)</f>
        <v>0</v>
      </c>
      <c r="D566" s="76">
        <f>IFERROR(VLOOKUP(B566,[1]Sheet2!B:E,4,0),0)</f>
        <v>0</v>
      </c>
      <c r="E566" s="72"/>
      <c r="F566" s="77">
        <f t="shared" si="11"/>
        <v>0</v>
      </c>
    </row>
    <row r="567" ht="19.5" customHeight="1" spans="1:6">
      <c r="A567" s="73" t="s">
        <v>1050</v>
      </c>
      <c r="B567" s="74" t="s">
        <v>137</v>
      </c>
      <c r="C567" s="75">
        <f>IFERROR(VLOOKUP(A567,[1]Sheet2!A:D,4,0),0)</f>
        <v>0</v>
      </c>
      <c r="D567" s="76">
        <f>IFERROR(VLOOKUP(B567,[1]Sheet2!B:E,4,0),0)</f>
        <v>0</v>
      </c>
      <c r="E567" s="72"/>
      <c r="F567" s="77">
        <f t="shared" si="11"/>
        <v>0</v>
      </c>
    </row>
    <row r="568" ht="19.5" customHeight="1" spans="1:6">
      <c r="A568" s="73" t="s">
        <v>1051</v>
      </c>
      <c r="B568" s="74" t="s">
        <v>1052</v>
      </c>
      <c r="C568" s="75">
        <f>IFERROR(VLOOKUP(A568,[1]Sheet2!A:D,4,0),0)</f>
        <v>0</v>
      </c>
      <c r="D568" s="76">
        <f>IFERROR(VLOOKUP(B568,[1]Sheet2!B:E,4,0),0)</f>
        <v>0</v>
      </c>
      <c r="E568" s="72"/>
      <c r="F568" s="77">
        <f t="shared" si="11"/>
        <v>0</v>
      </c>
    </row>
    <row r="569" s="50" customFormat="1" ht="20.25" customHeight="1" spans="1:6">
      <c r="A569" s="70" t="s">
        <v>1053</v>
      </c>
      <c r="B569" s="71" t="s">
        <v>1054</v>
      </c>
      <c r="C569" s="66">
        <f>SUM(C570:C576)</f>
        <v>25</v>
      </c>
      <c r="D569" s="41">
        <f>SUM(D570:D576)</f>
        <v>13.65</v>
      </c>
      <c r="E569" s="68">
        <f>D569/C569</f>
        <v>0.546</v>
      </c>
      <c r="F569" s="69">
        <f t="shared" si="11"/>
        <v>1.15</v>
      </c>
    </row>
    <row r="570" ht="20.25" customHeight="1" spans="1:6">
      <c r="A570" s="73" t="s">
        <v>1055</v>
      </c>
      <c r="B570" s="74" t="s">
        <v>119</v>
      </c>
      <c r="C570" s="75">
        <f>IFERROR(VLOOKUP(A570,[1]Sheet2!A:D,4,0),0)</f>
        <v>0</v>
      </c>
      <c r="D570" s="67">
        <f>IFERROR(VLOOKUP(B570,[1]Sheet2!B:E,4,0),0)</f>
        <v>0</v>
      </c>
      <c r="E570" s="72"/>
      <c r="F570" s="77">
        <f t="shared" si="11"/>
        <v>0</v>
      </c>
    </row>
    <row r="571" ht="20.25" customHeight="1" spans="1:6">
      <c r="A571" s="73" t="s">
        <v>1056</v>
      </c>
      <c r="B571" s="74" t="s">
        <v>121</v>
      </c>
      <c r="C571" s="75">
        <f>IFERROR(VLOOKUP(A571,[1]Sheet2!A:D,4,0),0)</f>
        <v>0</v>
      </c>
      <c r="D571" s="76">
        <f>IFERROR(VLOOKUP(B571,[1]Sheet2!B:E,4,0),0)</f>
        <v>0</v>
      </c>
      <c r="E571" s="72"/>
      <c r="F571" s="77">
        <f t="shared" si="11"/>
        <v>0</v>
      </c>
    </row>
    <row r="572" ht="20.25" customHeight="1" spans="1:6">
      <c r="A572" s="73" t="s">
        <v>1057</v>
      </c>
      <c r="B572" s="74" t="s">
        <v>123</v>
      </c>
      <c r="C572" s="75">
        <f>IFERROR(VLOOKUP(A572,[1]Sheet2!A:D,4,0),0)</f>
        <v>0</v>
      </c>
      <c r="D572" s="76">
        <f>IFERROR(VLOOKUP(B572,[1]Sheet2!B:E,4,0),0)</f>
        <v>0</v>
      </c>
      <c r="E572" s="72"/>
      <c r="F572" s="77">
        <f t="shared" si="11"/>
        <v>0</v>
      </c>
    </row>
    <row r="573" ht="20.25" customHeight="1" spans="1:6">
      <c r="A573" s="73" t="s">
        <v>1058</v>
      </c>
      <c r="B573" s="74" t="s">
        <v>1059</v>
      </c>
      <c r="C573" s="75">
        <f>IFERROR(VLOOKUP(A573,[1]Sheet2!A:D,4,0),0)</f>
        <v>0</v>
      </c>
      <c r="D573" s="76">
        <f>IFERROR(VLOOKUP(B573,[1]Sheet2!B:E,4,0),0)</f>
        <v>0</v>
      </c>
      <c r="E573" s="72"/>
      <c r="F573" s="77">
        <f t="shared" si="11"/>
        <v>0</v>
      </c>
    </row>
    <row r="574" ht="20.25" customHeight="1" spans="1:6">
      <c r="A574" s="73" t="s">
        <v>1060</v>
      </c>
      <c r="B574" s="74" t="s">
        <v>1061</v>
      </c>
      <c r="C574" s="75">
        <f>IFERROR(VLOOKUP(A574,[1]Sheet2!A:D,4,0),0)</f>
        <v>0</v>
      </c>
      <c r="D574" s="76">
        <f>IFERROR(VLOOKUP(B574,[1]Sheet2!B:E,4,0),0)</f>
        <v>0</v>
      </c>
      <c r="E574" s="72"/>
      <c r="F574" s="77">
        <f t="shared" si="11"/>
        <v>0</v>
      </c>
    </row>
    <row r="575" spans="1:6">
      <c r="A575" s="73" t="s">
        <v>1062</v>
      </c>
      <c r="B575" s="74" t="s">
        <v>1063</v>
      </c>
      <c r="C575" s="75"/>
      <c r="D575" s="76"/>
      <c r="E575" s="72"/>
      <c r="F575" s="77">
        <f t="shared" si="11"/>
        <v>0</v>
      </c>
    </row>
    <row r="576" spans="1:6">
      <c r="A576" s="73" t="s">
        <v>1064</v>
      </c>
      <c r="B576" s="74" t="s">
        <v>1065</v>
      </c>
      <c r="C576" s="75">
        <v>25</v>
      </c>
      <c r="D576" s="76">
        <v>13.65</v>
      </c>
      <c r="E576" s="72">
        <f t="shared" ref="E575:E579" si="12">D576/C576</f>
        <v>0.546</v>
      </c>
      <c r="F576" s="77">
        <f t="shared" si="11"/>
        <v>1.15</v>
      </c>
    </row>
    <row r="577" s="50" customFormat="1" spans="1:6">
      <c r="A577" s="70" t="s">
        <v>1066</v>
      </c>
      <c r="B577" s="71" t="s">
        <v>1067</v>
      </c>
      <c r="C577" s="66">
        <f>SUM(C578)</f>
        <v>0</v>
      </c>
      <c r="D577" s="41">
        <f>SUM(D578)</f>
        <v>0</v>
      </c>
      <c r="E577" s="68"/>
      <c r="F577" s="69">
        <f t="shared" si="11"/>
        <v>0</v>
      </c>
    </row>
    <row r="578" spans="1:6">
      <c r="A578" s="73" t="s">
        <v>1068</v>
      </c>
      <c r="B578" s="74" t="s">
        <v>1069</v>
      </c>
      <c r="C578" s="75">
        <f>IFERROR(VLOOKUP(A578,[1]Sheet2!A:D,4,0),0)</f>
        <v>0</v>
      </c>
      <c r="D578" s="67">
        <f>IFERROR(VLOOKUP(B578,[1]Sheet2!B:E,4,0),0)</f>
        <v>0</v>
      </c>
      <c r="E578" s="72"/>
      <c r="F578" s="77">
        <f t="shared" si="11"/>
        <v>0</v>
      </c>
    </row>
    <row r="579" s="50" customFormat="1" ht="20.25" customHeight="1" spans="1:6">
      <c r="A579" s="70" t="s">
        <v>1070</v>
      </c>
      <c r="B579" s="71" t="s">
        <v>1071</v>
      </c>
      <c r="C579" s="66">
        <f>SUM(C580:C587)</f>
        <v>1764</v>
      </c>
      <c r="D579" s="41">
        <f>SUM(D580:D587)</f>
        <v>850.913178</v>
      </c>
      <c r="E579" s="68">
        <f t="shared" si="12"/>
        <v>0.482377085034014</v>
      </c>
      <c r="F579" s="69">
        <f t="shared" si="11"/>
        <v>-31.086822</v>
      </c>
    </row>
    <row r="580" s="53" customFormat="1" ht="20.25" customHeight="1" spans="1:6">
      <c r="A580" s="73" t="s">
        <v>1072</v>
      </c>
      <c r="B580" s="74" t="s">
        <v>1073</v>
      </c>
      <c r="C580" s="75">
        <v>125</v>
      </c>
      <c r="D580" s="78">
        <v>63.745</v>
      </c>
      <c r="E580" s="82">
        <f t="shared" ref="E580:E584" si="13">D580/C580</f>
        <v>0.50996</v>
      </c>
      <c r="F580" s="84">
        <f t="shared" si="11"/>
        <v>1.245</v>
      </c>
    </row>
    <row r="581" ht="20.25" customHeight="1" spans="1:6">
      <c r="A581" s="73" t="s">
        <v>1074</v>
      </c>
      <c r="B581" s="74" t="s">
        <v>1075</v>
      </c>
      <c r="C581" s="75">
        <v>553</v>
      </c>
      <c r="D581" s="76">
        <v>243.0213</v>
      </c>
      <c r="E581" s="72">
        <f t="shared" si="13"/>
        <v>0.439459855334539</v>
      </c>
      <c r="F581" s="77">
        <f t="shared" si="11"/>
        <v>-33.4787</v>
      </c>
    </row>
    <row r="582" ht="20.25" customHeight="1" spans="1:6">
      <c r="A582" s="73" t="s">
        <v>1076</v>
      </c>
      <c r="B582" s="74" t="s">
        <v>1077</v>
      </c>
      <c r="C582" s="75">
        <f>IFERROR(VLOOKUP(A582,[1]Sheet2!A:D,4,0),0)</f>
        <v>0</v>
      </c>
      <c r="D582" s="76">
        <f>IFERROR(VLOOKUP(B582,[1]Sheet2!B:E,4,0),0)</f>
        <v>0</v>
      </c>
      <c r="E582" s="72"/>
      <c r="F582" s="77">
        <f t="shared" si="11"/>
        <v>0</v>
      </c>
    </row>
    <row r="583" ht="20.25" customHeight="1" spans="1:6">
      <c r="A583" s="73" t="s">
        <v>1078</v>
      </c>
      <c r="B583" s="74" t="s">
        <v>1079</v>
      </c>
      <c r="C583" s="75">
        <v>719</v>
      </c>
      <c r="D583" s="76">
        <v>362.764592</v>
      </c>
      <c r="E583" s="72">
        <f t="shared" si="13"/>
        <v>0.504540461752434</v>
      </c>
      <c r="F583" s="77">
        <f t="shared" ref="F583:F602" si="14">D583-C583/2</f>
        <v>3.26459199999999</v>
      </c>
    </row>
    <row r="584" spans="1:6">
      <c r="A584" s="73" t="s">
        <v>1080</v>
      </c>
      <c r="B584" s="74" t="s">
        <v>1081</v>
      </c>
      <c r="C584" s="75">
        <v>367</v>
      </c>
      <c r="D584" s="76">
        <v>181.382286</v>
      </c>
      <c r="E584" s="72">
        <f t="shared" si="13"/>
        <v>0.494229662125341</v>
      </c>
      <c r="F584" s="77">
        <f t="shared" si="14"/>
        <v>-2.11771400000001</v>
      </c>
    </row>
    <row r="585" ht="20.25" customHeight="1" spans="1:6">
      <c r="A585" s="73" t="s">
        <v>1082</v>
      </c>
      <c r="B585" s="74" t="s">
        <v>1083</v>
      </c>
      <c r="C585" s="75">
        <f>IFERROR(VLOOKUP(A585,[1]Sheet2!A:D,4,0),0)</f>
        <v>0</v>
      </c>
      <c r="D585" s="76">
        <f>IFERROR(VLOOKUP(B585,[1]Sheet2!B:E,4,0),0)</f>
        <v>0</v>
      </c>
      <c r="E585" s="72"/>
      <c r="F585" s="77">
        <f t="shared" si="14"/>
        <v>0</v>
      </c>
    </row>
    <row r="586" ht="20.25" customHeight="1" spans="1:6">
      <c r="A586" s="73" t="s">
        <v>1084</v>
      </c>
      <c r="B586" s="74" t="s">
        <v>1085</v>
      </c>
      <c r="C586" s="75">
        <f>IFERROR(VLOOKUP(A586,[1]Sheet2!A:D,4,0),0)</f>
        <v>0</v>
      </c>
      <c r="D586" s="76">
        <f>IFERROR(VLOOKUP(B586,[1]Sheet2!B:E,4,0),0)</f>
        <v>0</v>
      </c>
      <c r="E586" s="72"/>
      <c r="F586" s="77">
        <f t="shared" si="14"/>
        <v>0</v>
      </c>
    </row>
    <row r="587" spans="1:6">
      <c r="A587" s="73" t="s">
        <v>1086</v>
      </c>
      <c r="B587" s="74" t="s">
        <v>1087</v>
      </c>
      <c r="C587" s="75">
        <f>IFERROR(VLOOKUP(A587,[1]Sheet2!A:D,4,0),0)</f>
        <v>0</v>
      </c>
      <c r="D587" s="76">
        <f>IFERROR(VLOOKUP(B587,[1]Sheet2!B:E,4,0),0)</f>
        <v>0</v>
      </c>
      <c r="E587" s="72"/>
      <c r="F587" s="77">
        <f t="shared" si="14"/>
        <v>0</v>
      </c>
    </row>
    <row r="588" spans="1:6">
      <c r="A588" s="70" t="s">
        <v>1088</v>
      </c>
      <c r="B588" s="71" t="s">
        <v>1089</v>
      </c>
      <c r="C588" s="66">
        <f>SUM(C589:C591)</f>
        <v>0</v>
      </c>
      <c r="D588" s="76">
        <f>SUM(D589:D591)</f>
        <v>0</v>
      </c>
      <c r="E588" s="72"/>
      <c r="F588" s="77">
        <f t="shared" si="14"/>
        <v>0</v>
      </c>
    </row>
    <row r="589" spans="1:6">
      <c r="A589" s="73" t="s">
        <v>1090</v>
      </c>
      <c r="B589" s="74" t="s">
        <v>1091</v>
      </c>
      <c r="C589" s="75">
        <f>IFERROR(VLOOKUP(A589,[1]Sheet2!A:D,4,0),0)</f>
        <v>0</v>
      </c>
      <c r="D589" s="76">
        <f>IFERROR(VLOOKUP(B589,[1]Sheet2!B:E,4,0),0)</f>
        <v>0</v>
      </c>
      <c r="E589" s="72"/>
      <c r="F589" s="77">
        <f t="shared" si="14"/>
        <v>0</v>
      </c>
    </row>
    <row r="590" spans="1:6">
      <c r="A590" s="73" t="s">
        <v>1092</v>
      </c>
      <c r="B590" s="74" t="s">
        <v>1093</v>
      </c>
      <c r="C590" s="75">
        <f>IFERROR(VLOOKUP(A590,[1]Sheet2!A:D,4,0),0)</f>
        <v>0</v>
      </c>
      <c r="D590" s="76">
        <f>IFERROR(VLOOKUP(B590,[1]Sheet2!B:E,4,0),0)</f>
        <v>0</v>
      </c>
      <c r="E590" s="72"/>
      <c r="F590" s="77">
        <f t="shared" si="14"/>
        <v>0</v>
      </c>
    </row>
    <row r="591" spans="1:6">
      <c r="A591" s="73" t="s">
        <v>1094</v>
      </c>
      <c r="B591" s="74" t="s">
        <v>1095</v>
      </c>
      <c r="C591" s="75">
        <f>IFERROR(VLOOKUP(A591,[1]Sheet2!A:D,4,0),0)</f>
        <v>0</v>
      </c>
      <c r="D591" s="67">
        <f>IFERROR(VLOOKUP(B591,[1]Sheet2!B:E,4,0),0)</f>
        <v>0</v>
      </c>
      <c r="E591" s="72"/>
      <c r="F591" s="77">
        <f t="shared" si="14"/>
        <v>0</v>
      </c>
    </row>
    <row r="592" spans="1:6">
      <c r="A592" s="70" t="s">
        <v>1096</v>
      </c>
      <c r="B592" s="71" t="s">
        <v>1097</v>
      </c>
      <c r="C592" s="66">
        <f>SUM(C593:C601)</f>
        <v>0</v>
      </c>
      <c r="D592" s="76">
        <f>SUM(D593:D601)</f>
        <v>0</v>
      </c>
      <c r="E592" s="72"/>
      <c r="F592" s="77">
        <f t="shared" si="14"/>
        <v>0</v>
      </c>
    </row>
    <row r="593" spans="1:6">
      <c r="A593" s="73" t="s">
        <v>1098</v>
      </c>
      <c r="B593" s="74" t="s">
        <v>1099</v>
      </c>
      <c r="C593" s="75">
        <f>IFERROR(VLOOKUP(A593,[1]Sheet2!A:D,4,0),0)</f>
        <v>0</v>
      </c>
      <c r="D593" s="76">
        <f>IFERROR(VLOOKUP(B593,[1]Sheet2!B:E,4,0),0)</f>
        <v>0</v>
      </c>
      <c r="E593" s="72"/>
      <c r="F593" s="77">
        <f t="shared" si="14"/>
        <v>0</v>
      </c>
    </row>
    <row r="594" spans="1:6">
      <c r="A594" s="73" t="s">
        <v>1100</v>
      </c>
      <c r="B594" s="74" t="s">
        <v>1101</v>
      </c>
      <c r="C594" s="75">
        <f>IFERROR(VLOOKUP(A594,[1]Sheet2!A:D,4,0),0)</f>
        <v>0</v>
      </c>
      <c r="D594" s="76">
        <f>IFERROR(VLOOKUP(B594,[1]Sheet2!B:E,4,0),0)</f>
        <v>0</v>
      </c>
      <c r="E594" s="72"/>
      <c r="F594" s="77">
        <f t="shared" si="14"/>
        <v>0</v>
      </c>
    </row>
    <row r="595" spans="1:6">
      <c r="A595" s="73" t="s">
        <v>1102</v>
      </c>
      <c r="B595" s="74" t="s">
        <v>1103</v>
      </c>
      <c r="C595" s="75">
        <f>IFERROR(VLOOKUP(A595,[1]Sheet2!A:D,4,0),0)</f>
        <v>0</v>
      </c>
      <c r="D595" s="67">
        <f>IFERROR(VLOOKUP(B595,[1]Sheet2!B:E,4,0),0)</f>
        <v>0</v>
      </c>
      <c r="E595" s="72"/>
      <c r="F595" s="77">
        <f t="shared" si="14"/>
        <v>0</v>
      </c>
    </row>
    <row r="596" spans="1:6">
      <c r="A596" s="73" t="s">
        <v>1104</v>
      </c>
      <c r="B596" s="74" t="s">
        <v>1105</v>
      </c>
      <c r="C596" s="75">
        <f>IFERROR(VLOOKUP(A596,[1]Sheet2!A:D,4,0),0)</f>
        <v>0</v>
      </c>
      <c r="D596" s="76">
        <f>IFERROR(VLOOKUP(B596,[1]Sheet2!B:E,4,0),0)</f>
        <v>0</v>
      </c>
      <c r="E596" s="72"/>
      <c r="F596" s="77">
        <f t="shared" si="14"/>
        <v>0</v>
      </c>
    </row>
    <row r="597" spans="1:6">
      <c r="A597" s="73" t="s">
        <v>1106</v>
      </c>
      <c r="B597" s="74" t="s">
        <v>1107</v>
      </c>
      <c r="C597" s="75">
        <f>IFERROR(VLOOKUP(A597,[1]Sheet2!A:D,4,0),0)</f>
        <v>0</v>
      </c>
      <c r="D597" s="76">
        <f>IFERROR(VLOOKUP(B597,[1]Sheet2!B:E,4,0),0)</f>
        <v>0</v>
      </c>
      <c r="E597" s="72"/>
      <c r="F597" s="77">
        <f t="shared" si="14"/>
        <v>0</v>
      </c>
    </row>
    <row r="598" spans="1:6">
      <c r="A598" s="73" t="s">
        <v>1108</v>
      </c>
      <c r="B598" s="74" t="s">
        <v>1109</v>
      </c>
      <c r="C598" s="75">
        <f>IFERROR(VLOOKUP(A598,[1]Sheet2!A:D,4,0),0)</f>
        <v>0</v>
      </c>
      <c r="D598" s="76">
        <f>IFERROR(VLOOKUP(B598,[1]Sheet2!B:E,4,0),0)</f>
        <v>0</v>
      </c>
      <c r="E598" s="72"/>
      <c r="F598" s="77">
        <f t="shared" si="14"/>
        <v>0</v>
      </c>
    </row>
    <row r="599" spans="1:6">
      <c r="A599" s="73" t="s">
        <v>1110</v>
      </c>
      <c r="B599" s="74" t="s">
        <v>1111</v>
      </c>
      <c r="C599" s="75">
        <f>IFERROR(VLOOKUP(A599,[1]Sheet2!A:D,4,0),0)</f>
        <v>0</v>
      </c>
      <c r="D599" s="76">
        <f>IFERROR(VLOOKUP(B599,[1]Sheet2!B:E,4,0),0)</f>
        <v>0</v>
      </c>
      <c r="E599" s="72"/>
      <c r="F599" s="77">
        <f t="shared" si="14"/>
        <v>0</v>
      </c>
    </row>
    <row r="600" spans="1:6">
      <c r="A600" s="73" t="s">
        <v>1112</v>
      </c>
      <c r="B600" s="74" t="s">
        <v>1113</v>
      </c>
      <c r="C600" s="75">
        <f>IFERROR(VLOOKUP(A600,[1]Sheet2!A:D,4,0),0)</f>
        <v>0</v>
      </c>
      <c r="D600" s="76">
        <f>IFERROR(VLOOKUP(B600,[1]Sheet2!B:E,4,0),0)</f>
        <v>0</v>
      </c>
      <c r="E600" s="72"/>
      <c r="F600" s="77">
        <f t="shared" si="14"/>
        <v>0</v>
      </c>
    </row>
    <row r="601" spans="1:6">
      <c r="A601" s="73" t="s">
        <v>1114</v>
      </c>
      <c r="B601" s="74" t="s">
        <v>1115</v>
      </c>
      <c r="C601" s="75">
        <f>IFERROR(VLOOKUP(A601,[1]Sheet2!A:D,4,0),0)</f>
        <v>0</v>
      </c>
      <c r="D601" s="76">
        <f>IFERROR(VLOOKUP(B601,[1]Sheet2!B:E,4,0),0)</f>
        <v>0</v>
      </c>
      <c r="E601" s="72"/>
      <c r="F601" s="77">
        <f t="shared" si="14"/>
        <v>0</v>
      </c>
    </row>
    <row r="602" s="50" customFormat="1" ht="20.25" customHeight="1" spans="1:6">
      <c r="A602" s="70" t="s">
        <v>1116</v>
      </c>
      <c r="B602" s="71" t="s">
        <v>1117</v>
      </c>
      <c r="C602" s="66">
        <f>SUM(C603:C609)</f>
        <v>114</v>
      </c>
      <c r="D602" s="41">
        <f>SUM(D603:D609)</f>
        <v>6.374059</v>
      </c>
      <c r="E602" s="68">
        <f>D602/C602</f>
        <v>0.055912798245614</v>
      </c>
      <c r="F602" s="69">
        <f t="shared" si="14"/>
        <v>-50.625941</v>
      </c>
    </row>
    <row r="603" ht="20.25" customHeight="1" spans="1:6">
      <c r="A603" s="73" t="s">
        <v>1118</v>
      </c>
      <c r="B603" s="74" t="s">
        <v>1119</v>
      </c>
      <c r="C603" s="75">
        <f>IFERROR(VLOOKUP(A603,[1]Sheet2!A:D,4,0),0)</f>
        <v>0</v>
      </c>
      <c r="D603" s="76">
        <f>IFERROR(VLOOKUP(B603,[1]Sheet2!B:E,4,0),0)</f>
        <v>0</v>
      </c>
      <c r="E603" s="72"/>
      <c r="F603" s="77">
        <f t="shared" ref="F603:F608" si="15">D603-C603/2</f>
        <v>0</v>
      </c>
    </row>
    <row r="604" ht="20.25" customHeight="1" spans="1:6">
      <c r="A604" s="73" t="s">
        <v>1120</v>
      </c>
      <c r="B604" s="74" t="s">
        <v>1121</v>
      </c>
      <c r="C604" s="75">
        <f>IFERROR(VLOOKUP(A604,[1]Sheet2!A:D,4,0),0)</f>
        <v>0</v>
      </c>
      <c r="D604" s="76">
        <f>IFERROR(VLOOKUP(B604,[1]Sheet2!B:E,4,0),0)</f>
        <v>0</v>
      </c>
      <c r="E604" s="72"/>
      <c r="F604" s="77">
        <f t="shared" si="15"/>
        <v>0</v>
      </c>
    </row>
    <row r="605" ht="20.25" customHeight="1" spans="1:6">
      <c r="A605" s="73" t="s">
        <v>1122</v>
      </c>
      <c r="B605" s="74" t="s">
        <v>1123</v>
      </c>
      <c r="C605" s="75">
        <f>IFERROR(VLOOKUP(A605,[1]Sheet2!A:D,4,0),0)</f>
        <v>0</v>
      </c>
      <c r="D605" s="67">
        <f>IFERROR(VLOOKUP(B605,[1]Sheet2!B:E,4,0),0)</f>
        <v>0</v>
      </c>
      <c r="E605" s="72"/>
      <c r="F605" s="77">
        <f t="shared" si="15"/>
        <v>0</v>
      </c>
    </row>
    <row r="606" ht="20.25" customHeight="1" spans="1:6">
      <c r="A606" s="73" t="s">
        <v>1124</v>
      </c>
      <c r="B606" s="74" t="s">
        <v>1125</v>
      </c>
      <c r="C606" s="75">
        <v>6</v>
      </c>
      <c r="D606" s="76"/>
      <c r="E606" s="72">
        <f t="shared" ref="E606:E610" si="16">D606/C606</f>
        <v>0</v>
      </c>
      <c r="F606" s="77">
        <f t="shared" si="15"/>
        <v>-3</v>
      </c>
    </row>
    <row r="607" ht="20.25" customHeight="1" spans="1:6">
      <c r="A607" s="73" t="s">
        <v>1126</v>
      </c>
      <c r="B607" s="74" t="s">
        <v>1127</v>
      </c>
      <c r="C607" s="75">
        <f>IFERROR(VLOOKUP(A607,[1]Sheet2!A:D,4,0),0)</f>
        <v>0</v>
      </c>
      <c r="D607" s="76"/>
      <c r="E607" s="72"/>
      <c r="F607" s="77">
        <f t="shared" si="15"/>
        <v>0</v>
      </c>
    </row>
    <row r="608" ht="20.25" customHeight="1" spans="1:6">
      <c r="A608" s="73" t="s">
        <v>1128</v>
      </c>
      <c r="B608" s="74" t="s">
        <v>1129</v>
      </c>
      <c r="C608" s="75"/>
      <c r="D608" s="76"/>
      <c r="E608" s="72"/>
      <c r="F608" s="77">
        <f t="shared" si="15"/>
        <v>0</v>
      </c>
    </row>
    <row r="609" spans="1:6">
      <c r="A609" s="73" t="s">
        <v>1130</v>
      </c>
      <c r="B609" s="74" t="s">
        <v>1131</v>
      </c>
      <c r="C609" s="75">
        <v>108</v>
      </c>
      <c r="D609" s="76">
        <v>6.374059</v>
      </c>
      <c r="E609" s="72">
        <f t="shared" si="16"/>
        <v>0.0590190648148148</v>
      </c>
      <c r="F609" s="77">
        <f t="shared" ref="F609:F647" si="17">D609-C609/2</f>
        <v>-47.625941</v>
      </c>
    </row>
    <row r="610" s="50" customFormat="1" spans="1:6">
      <c r="A610" s="70" t="s">
        <v>1132</v>
      </c>
      <c r="B610" s="71" t="s">
        <v>1133</v>
      </c>
      <c r="C610" s="66">
        <f>SUM(C611:C616)</f>
        <v>0</v>
      </c>
      <c r="D610" s="41">
        <f>SUM(D611:D616)</f>
        <v>0</v>
      </c>
      <c r="E610" s="68" t="e">
        <f t="shared" si="16"/>
        <v>#DIV/0!</v>
      </c>
      <c r="F610" s="69">
        <f t="shared" si="17"/>
        <v>0</v>
      </c>
    </row>
    <row r="611" spans="1:6">
      <c r="A611" s="73" t="s">
        <v>1134</v>
      </c>
      <c r="B611" s="74" t="s">
        <v>1135</v>
      </c>
      <c r="C611" s="75"/>
      <c r="D611" s="76"/>
      <c r="E611" s="72"/>
      <c r="F611" s="77">
        <f t="shared" si="17"/>
        <v>0</v>
      </c>
    </row>
    <row r="612" spans="1:6">
      <c r="A612" s="73" t="s">
        <v>1136</v>
      </c>
      <c r="B612" s="74" t="s">
        <v>1137</v>
      </c>
      <c r="C612" s="75">
        <f>IFERROR(VLOOKUP(A612,[1]Sheet2!A:D,4,0),0)</f>
        <v>0</v>
      </c>
      <c r="D612" s="76">
        <f>IFERROR(VLOOKUP(B612,[1]Sheet2!B:E,4,0),0)</f>
        <v>0</v>
      </c>
      <c r="E612" s="72"/>
      <c r="F612" s="77">
        <f t="shared" si="17"/>
        <v>0</v>
      </c>
    </row>
    <row r="613" spans="1:6">
      <c r="A613" s="73" t="s">
        <v>1138</v>
      </c>
      <c r="B613" s="74" t="s">
        <v>1139</v>
      </c>
      <c r="C613" s="75">
        <f>IFERROR(VLOOKUP(A613,[1]Sheet2!A:D,4,0),0)</f>
        <v>0</v>
      </c>
      <c r="D613" s="76">
        <f>IFERROR(VLOOKUP(B613,[1]Sheet2!B:E,4,0),0)</f>
        <v>0</v>
      </c>
      <c r="E613" s="72"/>
      <c r="F613" s="77">
        <f t="shared" si="17"/>
        <v>0</v>
      </c>
    </row>
    <row r="614" spans="1:6">
      <c r="A614" s="73" t="s">
        <v>1140</v>
      </c>
      <c r="B614" s="74" t="s">
        <v>1141</v>
      </c>
      <c r="C614" s="75">
        <f>IFERROR(VLOOKUP(A614,[1]Sheet2!A:D,4,0),0)</f>
        <v>0</v>
      </c>
      <c r="D614" s="76">
        <f>IFERROR(VLOOKUP(B614,[1]Sheet2!B:E,4,0),0)</f>
        <v>0</v>
      </c>
      <c r="E614" s="72"/>
      <c r="F614" s="77">
        <f t="shared" si="17"/>
        <v>0</v>
      </c>
    </row>
    <row r="615" ht="15" customHeight="1" spans="1:6">
      <c r="A615" s="73" t="s">
        <v>1142</v>
      </c>
      <c r="B615" s="74" t="s">
        <v>1143</v>
      </c>
      <c r="C615" s="75">
        <f>IFERROR(VLOOKUP(A615,[1]Sheet2!A:D,4,0),0)</f>
        <v>0</v>
      </c>
      <c r="D615" s="67">
        <f>IFERROR(VLOOKUP(B615,[1]Sheet2!B:E,4,0),0)</f>
        <v>0</v>
      </c>
      <c r="E615" s="72"/>
      <c r="F615" s="77">
        <f t="shared" si="17"/>
        <v>0</v>
      </c>
    </row>
    <row r="616" spans="1:6">
      <c r="A616" s="73" t="s">
        <v>1144</v>
      </c>
      <c r="B616" s="74" t="s">
        <v>1145</v>
      </c>
      <c r="C616" s="75">
        <f>IFERROR(VLOOKUP(A616,[1]Sheet2!A:D,4,0),0)</f>
        <v>0</v>
      </c>
      <c r="D616" s="76">
        <f>IFERROR(VLOOKUP(B616,[1]Sheet2!B:E,4,0),0)</f>
        <v>0</v>
      </c>
      <c r="E616" s="72"/>
      <c r="F616" s="77">
        <f t="shared" si="17"/>
        <v>0</v>
      </c>
    </row>
    <row r="617" s="50" customFormat="1" ht="20.25" customHeight="1" spans="1:6">
      <c r="A617" s="70" t="s">
        <v>1146</v>
      </c>
      <c r="B617" s="71" t="s">
        <v>1147</v>
      </c>
      <c r="C617" s="66">
        <f>SUM(C618:C624)</f>
        <v>104</v>
      </c>
      <c r="D617" s="41">
        <f>SUM(D618:D623)</f>
        <v>44.616</v>
      </c>
      <c r="E617" s="68">
        <f t="shared" ref="E617:E621" si="18">D617/C617</f>
        <v>0.429</v>
      </c>
      <c r="F617" s="69">
        <f t="shared" si="17"/>
        <v>-7.384</v>
      </c>
    </row>
    <row r="618" ht="20.25" customHeight="1" spans="1:6">
      <c r="A618" s="73" t="s">
        <v>1148</v>
      </c>
      <c r="B618" s="74" t="s">
        <v>1149</v>
      </c>
      <c r="C618" s="75">
        <v>11</v>
      </c>
      <c r="D618" s="76">
        <v>2.055</v>
      </c>
      <c r="E618" s="72">
        <f t="shared" si="18"/>
        <v>0.186818181818182</v>
      </c>
      <c r="F618" s="77">
        <f t="shared" si="17"/>
        <v>-3.445</v>
      </c>
    </row>
    <row r="619" ht="20.25" customHeight="1" spans="1:6">
      <c r="A619" s="73" t="s">
        <v>1150</v>
      </c>
      <c r="B619" s="74" t="s">
        <v>1151</v>
      </c>
      <c r="C619" s="75">
        <v>92</v>
      </c>
      <c r="D619" s="76">
        <v>42.48</v>
      </c>
      <c r="E619" s="72">
        <f t="shared" si="18"/>
        <v>0.461739130434783</v>
      </c>
      <c r="F619" s="77">
        <f t="shared" si="17"/>
        <v>-3.52</v>
      </c>
    </row>
    <row r="620" spans="1:6">
      <c r="A620" s="73" t="s">
        <v>1152</v>
      </c>
      <c r="B620" s="74" t="s">
        <v>1153</v>
      </c>
      <c r="C620" s="75">
        <v>0</v>
      </c>
      <c r="D620" s="76">
        <f>IFERROR(VLOOKUP(B620,[1]Sheet2!B:E,4,0),0)</f>
        <v>0</v>
      </c>
      <c r="E620" s="72"/>
      <c r="F620" s="77">
        <f t="shared" si="17"/>
        <v>0</v>
      </c>
    </row>
    <row r="621" ht="20.25" customHeight="1" spans="1:6">
      <c r="A621" s="73" t="s">
        <v>1154</v>
      </c>
      <c r="B621" s="74" t="s">
        <v>1155</v>
      </c>
      <c r="C621" s="75">
        <v>1</v>
      </c>
      <c r="D621" s="76">
        <v>0.081</v>
      </c>
      <c r="E621" s="72">
        <f t="shared" si="18"/>
        <v>0.081</v>
      </c>
      <c r="F621" s="77">
        <f t="shared" si="17"/>
        <v>-0.419</v>
      </c>
    </row>
    <row r="622" spans="1:6">
      <c r="A622" s="73" t="s">
        <v>1156</v>
      </c>
      <c r="B622" s="74" t="s">
        <v>1157</v>
      </c>
      <c r="C622" s="75"/>
      <c r="D622" s="78"/>
      <c r="E622" s="72"/>
      <c r="F622" s="77">
        <f t="shared" si="17"/>
        <v>0</v>
      </c>
    </row>
    <row r="623" ht="20.25" customHeight="1" spans="1:6">
      <c r="A623" s="73" t="s">
        <v>1158</v>
      </c>
      <c r="B623" s="74" t="s">
        <v>1159</v>
      </c>
      <c r="C623" s="75">
        <f>IFERROR(VLOOKUP(A623,[1]Sheet2!A:D,4,0),0)</f>
        <v>0</v>
      </c>
      <c r="D623" s="76"/>
      <c r="E623" s="72"/>
      <c r="F623" s="77">
        <f t="shared" si="17"/>
        <v>0</v>
      </c>
    </row>
    <row r="624" spans="1:6">
      <c r="A624" s="73" t="s">
        <v>1160</v>
      </c>
      <c r="B624" s="74" t="s">
        <v>1161</v>
      </c>
      <c r="C624" s="75">
        <f>IFERROR(VLOOKUP(A624,[1]Sheet2!A:D,4,0),0)</f>
        <v>0</v>
      </c>
      <c r="D624" s="76">
        <f>IFERROR(VLOOKUP(B624,[1]Sheet2!B:E,4,0),0)</f>
        <v>0</v>
      </c>
      <c r="E624" s="72"/>
      <c r="F624" s="77">
        <f t="shared" si="17"/>
        <v>0</v>
      </c>
    </row>
    <row r="625" s="50" customFormat="1" spans="1:6">
      <c r="A625" s="70" t="s">
        <v>1162</v>
      </c>
      <c r="B625" s="71" t="s">
        <v>1163</v>
      </c>
      <c r="C625" s="66">
        <f>SUM(C626:C633)</f>
        <v>0</v>
      </c>
      <c r="D625" s="41">
        <f>SUM(D626:D633)</f>
        <v>9.0965</v>
      </c>
      <c r="E625" s="68" t="e">
        <f>D625/C625</f>
        <v>#DIV/0!</v>
      </c>
      <c r="F625" s="69">
        <f t="shared" si="17"/>
        <v>9.0965</v>
      </c>
    </row>
    <row r="626" spans="1:6">
      <c r="A626" s="73" t="s">
        <v>1164</v>
      </c>
      <c r="B626" s="74" t="s">
        <v>119</v>
      </c>
      <c r="C626" s="75">
        <f>IFERROR(VLOOKUP(A626,[1]Sheet2!A:D,4,0),0)</f>
        <v>0</v>
      </c>
      <c r="D626" s="76">
        <f>IFERROR(VLOOKUP(B626,[1]Sheet2!B:E,4,0),0)</f>
        <v>0</v>
      </c>
      <c r="E626" s="72"/>
      <c r="F626" s="77">
        <f t="shared" si="17"/>
        <v>0</v>
      </c>
    </row>
    <row r="627" spans="1:6">
      <c r="A627" s="73" t="s">
        <v>1165</v>
      </c>
      <c r="B627" s="74" t="s">
        <v>121</v>
      </c>
      <c r="C627" s="75">
        <f>IFERROR(VLOOKUP(A627,[1]Sheet2!A:D,4,0),0)</f>
        <v>0</v>
      </c>
      <c r="D627" s="76">
        <f>IFERROR(VLOOKUP(B627,[1]Sheet2!B:E,4,0),0)</f>
        <v>0</v>
      </c>
      <c r="E627" s="72"/>
      <c r="F627" s="77">
        <f t="shared" si="17"/>
        <v>0</v>
      </c>
    </row>
    <row r="628" spans="1:6">
      <c r="A628" s="73" t="s">
        <v>1166</v>
      </c>
      <c r="B628" s="74" t="s">
        <v>123</v>
      </c>
      <c r="C628" s="75">
        <f>IFERROR(VLOOKUP(A628,[1]Sheet2!A:D,4,0),0)</f>
        <v>0</v>
      </c>
      <c r="D628" s="76">
        <f>IFERROR(VLOOKUP(B628,[1]Sheet2!B:E,4,0),0)</f>
        <v>0</v>
      </c>
      <c r="E628" s="72"/>
      <c r="F628" s="77">
        <f t="shared" si="17"/>
        <v>0</v>
      </c>
    </row>
    <row r="629" spans="1:6">
      <c r="A629" s="73" t="s">
        <v>1167</v>
      </c>
      <c r="B629" s="74" t="s">
        <v>1168</v>
      </c>
      <c r="C629" s="75">
        <f>IFERROR(VLOOKUP(A629,[1]Sheet2!A:D,4,0),0)</f>
        <v>0</v>
      </c>
      <c r="D629" s="76">
        <f>IFERROR(VLOOKUP(B629,[1]Sheet2!B:E,4,0),0)</f>
        <v>0</v>
      </c>
      <c r="E629" s="72"/>
      <c r="F629" s="77">
        <f t="shared" si="17"/>
        <v>0</v>
      </c>
    </row>
    <row r="630" spans="1:6">
      <c r="A630" s="73" t="s">
        <v>1169</v>
      </c>
      <c r="B630" s="74" t="s">
        <v>1170</v>
      </c>
      <c r="C630" s="75">
        <f>IFERROR(VLOOKUP(A630,[1]Sheet2!A:D,4,0),0)</f>
        <v>0</v>
      </c>
      <c r="D630" s="78">
        <v>9.0965</v>
      </c>
      <c r="E630" s="82" t="e">
        <f>D630/C630</f>
        <v>#DIV/0!</v>
      </c>
      <c r="F630" s="77">
        <f t="shared" si="17"/>
        <v>9.0965</v>
      </c>
    </row>
    <row r="631" spans="1:6">
      <c r="A631" s="73" t="s">
        <v>1171</v>
      </c>
      <c r="B631" s="74" t="s">
        <v>1172</v>
      </c>
      <c r="C631" s="75">
        <f>IFERROR(VLOOKUP(A631,[1]Sheet2!A:D,4,0),0)</f>
        <v>0</v>
      </c>
      <c r="D631" s="76">
        <f>IFERROR(VLOOKUP(B631,[1]Sheet2!B:E,4,0),0)</f>
        <v>0</v>
      </c>
      <c r="E631" s="72"/>
      <c r="F631" s="77">
        <f t="shared" si="17"/>
        <v>0</v>
      </c>
    </row>
    <row r="632" spans="1:6">
      <c r="A632" s="73" t="s">
        <v>1173</v>
      </c>
      <c r="B632" s="74" t="s">
        <v>1174</v>
      </c>
      <c r="C632" s="75">
        <f>IFERROR(VLOOKUP(A632,[1]Sheet2!A:D,4,0),0)</f>
        <v>0</v>
      </c>
      <c r="D632" s="76">
        <f>IFERROR(VLOOKUP(B632,[1]Sheet2!B:E,4,0),0)</f>
        <v>0</v>
      </c>
      <c r="E632" s="72"/>
      <c r="F632" s="77">
        <f t="shared" si="17"/>
        <v>0</v>
      </c>
    </row>
    <row r="633" spans="1:6">
      <c r="A633" s="73" t="s">
        <v>1175</v>
      </c>
      <c r="B633" s="74" t="s">
        <v>1176</v>
      </c>
      <c r="C633" s="75">
        <f>IFERROR(VLOOKUP(A633,[1]Sheet2!A:D,4,0),0)</f>
        <v>0</v>
      </c>
      <c r="D633" s="76">
        <f>IFERROR(VLOOKUP(B633,[1]Sheet2!B:E,4,0),0)</f>
        <v>0</v>
      </c>
      <c r="E633" s="72"/>
      <c r="F633" s="77">
        <f t="shared" si="17"/>
        <v>0</v>
      </c>
    </row>
    <row r="634" spans="1:6">
      <c r="A634" s="70" t="s">
        <v>1177</v>
      </c>
      <c r="B634" s="71" t="s">
        <v>1178</v>
      </c>
      <c r="C634" s="66">
        <f>SUM(C635:C638)</f>
        <v>0</v>
      </c>
      <c r="D634" s="76">
        <f>SUM(D635:D638)</f>
        <v>0</v>
      </c>
      <c r="E634" s="72"/>
      <c r="F634" s="77">
        <f t="shared" si="17"/>
        <v>0</v>
      </c>
    </row>
    <row r="635" spans="1:6">
      <c r="A635" s="73" t="s">
        <v>1179</v>
      </c>
      <c r="B635" s="74" t="s">
        <v>119</v>
      </c>
      <c r="C635" s="75">
        <f>IFERROR(VLOOKUP(A635,[1]Sheet2!A:D,4,0),0)</f>
        <v>0</v>
      </c>
      <c r="D635" s="76">
        <f>IFERROR(VLOOKUP(B635,[1]Sheet2!B:E,4,0),0)</f>
        <v>0</v>
      </c>
      <c r="E635" s="72"/>
      <c r="F635" s="77">
        <f t="shared" si="17"/>
        <v>0</v>
      </c>
    </row>
    <row r="636" ht="27" customHeight="1" spans="1:6">
      <c r="A636" s="73" t="s">
        <v>1180</v>
      </c>
      <c r="B636" s="74" t="s">
        <v>121</v>
      </c>
      <c r="C636" s="75">
        <f>IFERROR(VLOOKUP(A636,[1]Sheet2!A:D,4,0),0)</f>
        <v>0</v>
      </c>
      <c r="D636" s="76">
        <f>IFERROR(VLOOKUP(B636,[1]Sheet2!B:E,4,0),0)</f>
        <v>0</v>
      </c>
      <c r="E636" s="72"/>
      <c r="F636" s="77">
        <f t="shared" si="17"/>
        <v>0</v>
      </c>
    </row>
    <row r="637" ht="9" customHeight="1" spans="1:6">
      <c r="A637" s="73" t="s">
        <v>1181</v>
      </c>
      <c r="B637" s="74" t="s">
        <v>123</v>
      </c>
      <c r="C637" s="75">
        <f>IFERROR(VLOOKUP(A637,[1]Sheet2!A:D,4,0),0)</f>
        <v>0</v>
      </c>
      <c r="D637" s="76">
        <f>IFERROR(VLOOKUP(B637,[1]Sheet2!B:E,4,0),0)</f>
        <v>0</v>
      </c>
      <c r="E637" s="72"/>
      <c r="F637" s="77">
        <f t="shared" si="17"/>
        <v>0</v>
      </c>
    </row>
    <row r="638" spans="1:6">
      <c r="A638" s="73" t="s">
        <v>1182</v>
      </c>
      <c r="B638" s="74" t="s">
        <v>1183</v>
      </c>
      <c r="C638" s="75">
        <f>IFERROR(VLOOKUP(A638,[1]Sheet2!A:D,4,0),0)</f>
        <v>0</v>
      </c>
      <c r="D638" s="76">
        <f>IFERROR(VLOOKUP(B638,[1]Sheet2!B:E,4,0),0)</f>
        <v>0</v>
      </c>
      <c r="E638" s="72"/>
      <c r="F638" s="77">
        <f t="shared" si="17"/>
        <v>0</v>
      </c>
    </row>
    <row r="639" s="50" customFormat="1" ht="20.25" customHeight="1" spans="1:6">
      <c r="A639" s="70" t="s">
        <v>1184</v>
      </c>
      <c r="B639" s="71" t="s">
        <v>1185</v>
      </c>
      <c r="C639" s="66">
        <f>SUM(C640:C641)</f>
        <v>151</v>
      </c>
      <c r="D639" s="67">
        <f>SUM(D640:D641)</f>
        <v>37.8107</v>
      </c>
      <c r="E639" s="68">
        <f t="shared" ref="E639:E643" si="19">D639/C639</f>
        <v>0.250401986754967</v>
      </c>
      <c r="F639" s="69">
        <f t="shared" si="17"/>
        <v>-37.6893</v>
      </c>
    </row>
    <row r="640" ht="20.25" customHeight="1" spans="1:6">
      <c r="A640" s="73" t="s">
        <v>1186</v>
      </c>
      <c r="B640" s="74" t="s">
        <v>1187</v>
      </c>
      <c r="C640" s="75">
        <v>6</v>
      </c>
      <c r="D640" s="76">
        <v>2.28</v>
      </c>
      <c r="E640" s="72">
        <f t="shared" si="19"/>
        <v>0.38</v>
      </c>
      <c r="F640" s="77">
        <f t="shared" si="17"/>
        <v>-0.72</v>
      </c>
    </row>
    <row r="641" ht="20.25" customHeight="1" spans="1:6">
      <c r="A641" s="73" t="s">
        <v>1188</v>
      </c>
      <c r="B641" s="74" t="s">
        <v>1189</v>
      </c>
      <c r="C641" s="75">
        <v>145</v>
      </c>
      <c r="D641" s="76">
        <v>35.5307</v>
      </c>
      <c r="E641" s="72">
        <f t="shared" si="19"/>
        <v>0.245039310344828</v>
      </c>
      <c r="F641" s="77">
        <f t="shared" si="17"/>
        <v>-36.9693</v>
      </c>
    </row>
    <row r="642" s="50" customFormat="1" ht="20.25" customHeight="1" spans="1:6">
      <c r="A642" s="70" t="s">
        <v>1190</v>
      </c>
      <c r="B642" s="71" t="s">
        <v>1191</v>
      </c>
      <c r="C642" s="66">
        <f>SUM(C643:C644)</f>
        <v>1</v>
      </c>
      <c r="D642" s="41">
        <f>SUM(D643:D644)</f>
        <v>0.158165</v>
      </c>
      <c r="E642" s="68">
        <f t="shared" si="19"/>
        <v>0.158165</v>
      </c>
      <c r="F642" s="69">
        <f t="shared" si="17"/>
        <v>-0.341835</v>
      </c>
    </row>
    <row r="643" ht="20.25" customHeight="1" spans="1:6">
      <c r="A643" s="73" t="s">
        <v>1192</v>
      </c>
      <c r="B643" s="74" t="s">
        <v>1193</v>
      </c>
      <c r="C643" s="75">
        <v>1</v>
      </c>
      <c r="D643" s="76">
        <v>0.158165</v>
      </c>
      <c r="E643" s="72">
        <f t="shared" si="19"/>
        <v>0.158165</v>
      </c>
      <c r="F643" s="77">
        <f t="shared" si="17"/>
        <v>-0.341835</v>
      </c>
    </row>
    <row r="644" spans="1:6">
      <c r="A644" s="73" t="s">
        <v>1194</v>
      </c>
      <c r="B644" s="74" t="s">
        <v>1195</v>
      </c>
      <c r="C644" s="75">
        <f>IFERROR(VLOOKUP(A644,[1]Sheet2!A:D,4,0),0)</f>
        <v>0</v>
      </c>
      <c r="D644" s="67">
        <f>IFERROR(VLOOKUP(B644,[1]Sheet2!B:E,4,0),0)</f>
        <v>0</v>
      </c>
      <c r="E644" s="72"/>
      <c r="F644" s="77">
        <f t="shared" si="17"/>
        <v>0</v>
      </c>
    </row>
    <row r="645" s="50" customFormat="1" ht="20.25" customHeight="1" spans="1:6">
      <c r="A645" s="70" t="s">
        <v>1196</v>
      </c>
      <c r="B645" s="71" t="s">
        <v>1197</v>
      </c>
      <c r="C645" s="66">
        <f>SUM(C646:C647)</f>
        <v>141</v>
      </c>
      <c r="D645" s="41">
        <f>SUM(D646:D647)</f>
        <v>36.5175</v>
      </c>
      <c r="E645" s="68">
        <f>D645/C645</f>
        <v>0.258989361702128</v>
      </c>
      <c r="F645" s="69">
        <f t="shared" si="17"/>
        <v>-33.9825</v>
      </c>
    </row>
    <row r="646" ht="20.25" customHeight="1" spans="1:6">
      <c r="A646" s="73" t="s">
        <v>1198</v>
      </c>
      <c r="B646" s="74" t="s">
        <v>1199</v>
      </c>
      <c r="C646" s="75">
        <v>8</v>
      </c>
      <c r="D646" s="76">
        <f>IFERROR(VLOOKUP(B646,[1]Sheet2!B:E,4,0),0)</f>
        <v>0</v>
      </c>
      <c r="E646" s="72">
        <f>D646/C646</f>
        <v>0</v>
      </c>
      <c r="F646" s="77">
        <f t="shared" si="17"/>
        <v>-4</v>
      </c>
    </row>
    <row r="647" ht="20.25" customHeight="1" spans="1:6">
      <c r="A647" s="73" t="s">
        <v>1200</v>
      </c>
      <c r="B647" s="74" t="s">
        <v>1201</v>
      </c>
      <c r="C647" s="75">
        <v>133</v>
      </c>
      <c r="D647" s="76">
        <v>36.5175</v>
      </c>
      <c r="E647" s="72">
        <f>D647/C647</f>
        <v>0.274567669172932</v>
      </c>
      <c r="F647" s="77">
        <f t="shared" si="17"/>
        <v>-29.9825</v>
      </c>
    </row>
    <row r="648" s="50" customFormat="1" ht="20.25" customHeight="1" spans="1:6">
      <c r="A648" s="70" t="s">
        <v>1202</v>
      </c>
      <c r="B648" s="71" t="s">
        <v>1203</v>
      </c>
      <c r="C648" s="66">
        <f>SUM(C649:C650)</f>
        <v>0</v>
      </c>
      <c r="D648" s="41">
        <f>SUM(D649:D650)</f>
        <v>0</v>
      </c>
      <c r="E648" s="68"/>
      <c r="F648" s="69">
        <f t="shared" ref="F648:F711" si="20">D648-C648/2</f>
        <v>0</v>
      </c>
    </row>
    <row r="649" ht="26" customHeight="1" spans="1:6">
      <c r="A649" s="73" t="s">
        <v>1204</v>
      </c>
      <c r="B649" s="74" t="s">
        <v>1205</v>
      </c>
      <c r="C649" s="75">
        <f>IFERROR(VLOOKUP(A649,[1]Sheet2!A:D,4,0),0)</f>
        <v>0</v>
      </c>
      <c r="D649" s="76">
        <f>IFERROR(VLOOKUP(B649,[1]Sheet2!B:E,4,0),0)</f>
        <v>0</v>
      </c>
      <c r="E649" s="72"/>
      <c r="F649" s="77">
        <f t="shared" si="20"/>
        <v>0</v>
      </c>
    </row>
    <row r="650" ht="20.25" customHeight="1" spans="1:6">
      <c r="A650" s="73" t="s">
        <v>1206</v>
      </c>
      <c r="B650" s="74" t="s">
        <v>1207</v>
      </c>
      <c r="C650" s="75">
        <f>IFERROR(VLOOKUP(A650,[1]Sheet2!A:D,4,0),0)</f>
        <v>0</v>
      </c>
      <c r="D650" s="67">
        <f>IFERROR(VLOOKUP(B650,[1]Sheet2!B:E,4,0),0)</f>
        <v>0</v>
      </c>
      <c r="E650" s="72"/>
      <c r="F650" s="77">
        <f t="shared" si="20"/>
        <v>0</v>
      </c>
    </row>
    <row r="651" s="50" customFormat="1" ht="20.25" customHeight="1" spans="1:6">
      <c r="A651" s="70" t="s">
        <v>1208</v>
      </c>
      <c r="B651" s="71" t="s">
        <v>1209</v>
      </c>
      <c r="C651" s="66">
        <f>SUM(C652:C653)</f>
        <v>4</v>
      </c>
      <c r="D651" s="41">
        <f>SUM(D652:D653)</f>
        <v>1.84</v>
      </c>
      <c r="E651" s="68">
        <f>D651/C651</f>
        <v>0.46</v>
      </c>
      <c r="F651" s="69">
        <f t="shared" si="20"/>
        <v>-0.16</v>
      </c>
    </row>
    <row r="652" ht="20.25" customHeight="1" spans="1:6">
      <c r="A652" s="73" t="s">
        <v>1210</v>
      </c>
      <c r="B652" s="74" t="s">
        <v>1211</v>
      </c>
      <c r="C652" s="75">
        <v>1</v>
      </c>
      <c r="D652" s="76">
        <v>0.57</v>
      </c>
      <c r="E652" s="72">
        <f>D652/C652</f>
        <v>0.57</v>
      </c>
      <c r="F652" s="77">
        <f t="shared" si="20"/>
        <v>0.07</v>
      </c>
    </row>
    <row r="653" s="53" customFormat="1" ht="20.25" customHeight="1" spans="1:6">
      <c r="A653" s="73" t="s">
        <v>1212</v>
      </c>
      <c r="B653" s="74" t="s">
        <v>1213</v>
      </c>
      <c r="C653" s="75">
        <v>3</v>
      </c>
      <c r="D653" s="78">
        <v>1.27</v>
      </c>
      <c r="E653" s="72">
        <f>D653/C653</f>
        <v>0.423333333333333</v>
      </c>
      <c r="F653" s="84">
        <f t="shared" si="20"/>
        <v>-0.23</v>
      </c>
    </row>
    <row r="654" ht="20.25" customHeight="1" spans="1:6">
      <c r="A654" s="70" t="s">
        <v>1214</v>
      </c>
      <c r="B654" s="71" t="s">
        <v>1215</v>
      </c>
      <c r="C654" s="66">
        <f>SUM(C655:C657)</f>
        <v>0</v>
      </c>
      <c r="D654" s="76">
        <f>SUM(D655:D657)</f>
        <v>0</v>
      </c>
      <c r="E654" s="72"/>
      <c r="F654" s="77">
        <f t="shared" si="20"/>
        <v>0</v>
      </c>
    </row>
    <row r="655" ht="20.25" customHeight="1" spans="1:6">
      <c r="A655" s="73" t="s">
        <v>1216</v>
      </c>
      <c r="B655" s="74" t="s">
        <v>1217</v>
      </c>
      <c r="C655" s="75">
        <f>IFERROR(VLOOKUP(A655,[1]Sheet2!A:D,4,0),0)</f>
        <v>0</v>
      </c>
      <c r="D655" s="76">
        <f>IFERROR(VLOOKUP(B655,[1]Sheet2!B:E,4,0),0)</f>
        <v>0</v>
      </c>
      <c r="E655" s="72"/>
      <c r="F655" s="77">
        <f t="shared" si="20"/>
        <v>0</v>
      </c>
    </row>
    <row r="656" ht="20.25" customHeight="1" spans="1:6">
      <c r="A656" s="73" t="s">
        <v>1218</v>
      </c>
      <c r="B656" s="74" t="s">
        <v>1219</v>
      </c>
      <c r="C656" s="75">
        <f>IFERROR(VLOOKUP(A656,[1]Sheet2!A:D,4,0),0)</f>
        <v>0</v>
      </c>
      <c r="D656" s="67">
        <f>IFERROR(VLOOKUP(B656,[1]Sheet2!B:E,4,0),0)</f>
        <v>0</v>
      </c>
      <c r="E656" s="72"/>
      <c r="F656" s="77">
        <f t="shared" si="20"/>
        <v>0</v>
      </c>
    </row>
    <row r="657" ht="20.25" customHeight="1" spans="1:6">
      <c r="A657" s="73" t="s">
        <v>1220</v>
      </c>
      <c r="B657" s="74" t="s">
        <v>1221</v>
      </c>
      <c r="C657" s="75">
        <f>IFERROR(VLOOKUP(A657,[1]Sheet2!A:D,4,0),0)</f>
        <v>0</v>
      </c>
      <c r="D657" s="76">
        <f>IFERROR(VLOOKUP(B657,[1]Sheet2!B:E,4,0),0)</f>
        <v>0</v>
      </c>
      <c r="E657" s="72"/>
      <c r="F657" s="77">
        <f t="shared" si="20"/>
        <v>0</v>
      </c>
    </row>
    <row r="658" ht="20.25" customHeight="1" spans="1:6">
      <c r="A658" s="70" t="s">
        <v>1222</v>
      </c>
      <c r="B658" s="71" t="s">
        <v>1223</v>
      </c>
      <c r="C658" s="66">
        <f>SUM(C659:C661)</f>
        <v>0</v>
      </c>
      <c r="D658" s="76">
        <f>SUM(D659:D661)</f>
        <v>0</v>
      </c>
      <c r="E658" s="72"/>
      <c r="F658" s="77">
        <f t="shared" si="20"/>
        <v>0</v>
      </c>
    </row>
    <row r="659" ht="20.25" customHeight="1" spans="1:6">
      <c r="A659" s="73" t="s">
        <v>1224</v>
      </c>
      <c r="B659" s="74" t="s">
        <v>1225</v>
      </c>
      <c r="C659" s="75">
        <f>IFERROR(VLOOKUP(A659,[1]Sheet2!A:D,4,0),0)</f>
        <v>0</v>
      </c>
      <c r="D659" s="67">
        <f>IFERROR(VLOOKUP(B659,[1]Sheet2!B:E,4,0),0)</f>
        <v>0</v>
      </c>
      <c r="E659" s="72"/>
      <c r="F659" s="77">
        <f t="shared" si="20"/>
        <v>0</v>
      </c>
    </row>
    <row r="660" ht="20.25" customHeight="1" spans="1:6">
      <c r="A660" s="73" t="s">
        <v>1226</v>
      </c>
      <c r="B660" s="74" t="s">
        <v>1227</v>
      </c>
      <c r="C660" s="75">
        <f>IFERROR(VLOOKUP(A660,[1]Sheet2!A:D,4,0),0)</f>
        <v>0</v>
      </c>
      <c r="D660" s="76">
        <f>IFERROR(VLOOKUP(B660,[1]Sheet2!B:E,4,0),0)</f>
        <v>0</v>
      </c>
      <c r="E660" s="72"/>
      <c r="F660" s="77">
        <f t="shared" si="20"/>
        <v>0</v>
      </c>
    </row>
    <row r="661" ht="20.25" customHeight="1" spans="1:6">
      <c r="A661" s="73" t="s">
        <v>1228</v>
      </c>
      <c r="B661" s="74" t="s">
        <v>1229</v>
      </c>
      <c r="C661" s="75">
        <f>IFERROR(VLOOKUP(A661,[1]Sheet2!A:D,4,0),0)</f>
        <v>0</v>
      </c>
      <c r="D661" s="76">
        <f>IFERROR(VLOOKUP(B661,[1]Sheet2!B:E,4,0),0)</f>
        <v>0</v>
      </c>
      <c r="E661" s="72"/>
      <c r="F661" s="77">
        <f t="shared" si="20"/>
        <v>0</v>
      </c>
    </row>
    <row r="662" s="50" customFormat="1" ht="20.25" customHeight="1" spans="1:6">
      <c r="A662" s="70" t="s">
        <v>1230</v>
      </c>
      <c r="B662" s="71" t="s">
        <v>1231</v>
      </c>
      <c r="C662" s="66">
        <f>SUM(C663:C669)</f>
        <v>8</v>
      </c>
      <c r="D662" s="41">
        <f>SUM(D663:D669)</f>
        <v>7.284764</v>
      </c>
      <c r="E662" s="68">
        <f>D662/C662</f>
        <v>0.9105955</v>
      </c>
      <c r="F662" s="69">
        <f t="shared" si="20"/>
        <v>3.284764</v>
      </c>
    </row>
    <row r="663" ht="20.25" customHeight="1" spans="1:6">
      <c r="A663" s="73" t="s">
        <v>1232</v>
      </c>
      <c r="B663" s="74" t="s">
        <v>119</v>
      </c>
      <c r="C663" s="75">
        <f>IFERROR(VLOOKUP(A663,[1]Sheet2!A:D,4,0),0)</f>
        <v>0</v>
      </c>
      <c r="D663" s="67">
        <f>IFERROR(VLOOKUP(B663,[1]Sheet2!B:E,4,0),0)</f>
        <v>0</v>
      </c>
      <c r="E663" s="72"/>
      <c r="F663" s="77">
        <f t="shared" si="20"/>
        <v>0</v>
      </c>
    </row>
    <row r="664" ht="20.25" customHeight="1" spans="1:6">
      <c r="A664" s="73" t="s">
        <v>1233</v>
      </c>
      <c r="B664" s="74" t="s">
        <v>121</v>
      </c>
      <c r="C664" s="75">
        <f>IFERROR(VLOOKUP(A664,[1]Sheet2!A:D,4,0),0)</f>
        <v>0</v>
      </c>
      <c r="D664" s="76">
        <f>IFERROR(VLOOKUP(B664,[1]Sheet2!B:E,4,0),0)</f>
        <v>0</v>
      </c>
      <c r="E664" s="72"/>
      <c r="F664" s="77">
        <f t="shared" si="20"/>
        <v>0</v>
      </c>
    </row>
    <row r="665" ht="20.25" customHeight="1" spans="1:6">
      <c r="A665" s="73" t="s">
        <v>1234</v>
      </c>
      <c r="B665" s="74" t="s">
        <v>123</v>
      </c>
      <c r="C665" s="75">
        <f>IFERROR(VLOOKUP(A665,[1]Sheet2!A:D,4,0),0)</f>
        <v>0</v>
      </c>
      <c r="D665" s="76">
        <f>IFERROR(VLOOKUP(B665,[1]Sheet2!B:E,4,0),0)</f>
        <v>0</v>
      </c>
      <c r="E665" s="72"/>
      <c r="F665" s="77">
        <f t="shared" si="20"/>
        <v>0</v>
      </c>
    </row>
    <row r="666" ht="20.25" customHeight="1" spans="1:6">
      <c r="A666" s="73" t="s">
        <v>1235</v>
      </c>
      <c r="B666" s="74" t="s">
        <v>1236</v>
      </c>
      <c r="C666" s="75">
        <f>IFERROR(VLOOKUP(A666,[1]Sheet2!A:D,4,0),0)</f>
        <v>0</v>
      </c>
      <c r="D666" s="76">
        <f>IFERROR(VLOOKUP(B666,[1]Sheet2!B:E,4,0),0)</f>
        <v>0</v>
      </c>
      <c r="E666" s="72"/>
      <c r="F666" s="77">
        <f t="shared" si="20"/>
        <v>0</v>
      </c>
    </row>
    <row r="667" ht="20.25" customHeight="1" spans="1:6">
      <c r="A667" s="73" t="s">
        <v>1237</v>
      </c>
      <c r="B667" s="74" t="s">
        <v>1238</v>
      </c>
      <c r="C667" s="75">
        <f>IFERROR(VLOOKUP(A667,[1]Sheet2!A:D,4,0),0)</f>
        <v>0</v>
      </c>
      <c r="D667" s="67">
        <f>IFERROR(VLOOKUP(B667,[1]Sheet2!B:E,4,0),0)</f>
        <v>0</v>
      </c>
      <c r="E667" s="72"/>
      <c r="F667" s="77">
        <f t="shared" si="20"/>
        <v>0</v>
      </c>
    </row>
    <row r="668" ht="20.25" customHeight="1" spans="1:6">
      <c r="A668" s="73" t="s">
        <v>1239</v>
      </c>
      <c r="B668" s="74" t="s">
        <v>137</v>
      </c>
      <c r="C668" s="75">
        <f>IFERROR(VLOOKUP(A668,[1]Sheet2!A:D,4,0),0)</f>
        <v>0</v>
      </c>
      <c r="D668" s="76">
        <f>IFERROR(VLOOKUP(B668,[1]Sheet2!B:E,4,0),0)</f>
        <v>0</v>
      </c>
      <c r="E668" s="72"/>
      <c r="F668" s="77">
        <f t="shared" si="20"/>
        <v>0</v>
      </c>
    </row>
    <row r="669" ht="20.25" customHeight="1" spans="1:6">
      <c r="A669" s="73" t="s">
        <v>1240</v>
      </c>
      <c r="B669" s="74" t="s">
        <v>1241</v>
      </c>
      <c r="C669" s="75">
        <v>8</v>
      </c>
      <c r="D669" s="76">
        <v>7.284764</v>
      </c>
      <c r="E669" s="72">
        <f>D669/C669</f>
        <v>0.9105955</v>
      </c>
      <c r="F669" s="77">
        <f t="shared" si="20"/>
        <v>3.284764</v>
      </c>
    </row>
    <row r="670" ht="20.25" customHeight="1" spans="1:6">
      <c r="A670" s="70" t="s">
        <v>1242</v>
      </c>
      <c r="B670" s="71" t="s">
        <v>1243</v>
      </c>
      <c r="C670" s="66">
        <f>SUM(C671:C672)</f>
        <v>0</v>
      </c>
      <c r="D670" s="76">
        <f>SUM(D671:D672)</f>
        <v>0</v>
      </c>
      <c r="E670" s="72"/>
      <c r="F670" s="77">
        <f t="shared" si="20"/>
        <v>0</v>
      </c>
    </row>
    <row r="671" ht="20.25" customHeight="1" spans="1:6">
      <c r="A671" s="73" t="s">
        <v>1244</v>
      </c>
      <c r="B671" s="74" t="s">
        <v>1245</v>
      </c>
      <c r="C671" s="75">
        <f>IFERROR(VLOOKUP(A671,[1]Sheet2!A:D,4,0),0)</f>
        <v>0</v>
      </c>
      <c r="D671" s="76">
        <f>IFERROR(VLOOKUP(B671,[1]Sheet2!B:E,4,0),0)</f>
        <v>0</v>
      </c>
      <c r="E671" s="72"/>
      <c r="F671" s="77">
        <f t="shared" si="20"/>
        <v>0</v>
      </c>
    </row>
    <row r="672" ht="20.25" customHeight="1" spans="1:6">
      <c r="A672" s="73" t="s">
        <v>1246</v>
      </c>
      <c r="B672" s="74" t="s">
        <v>1247</v>
      </c>
      <c r="C672" s="75">
        <f>IFERROR(VLOOKUP(A672,[1]Sheet2!A:D,4,0),0)</f>
        <v>0</v>
      </c>
      <c r="D672" s="76">
        <f>IFERROR(VLOOKUP(B672,[1]Sheet2!B:E,4,0),0)</f>
        <v>0</v>
      </c>
      <c r="E672" s="72"/>
      <c r="F672" s="77">
        <f t="shared" si="20"/>
        <v>0</v>
      </c>
    </row>
    <row r="673" s="50" customFormat="1" ht="20.25" customHeight="1" spans="1:6">
      <c r="A673" s="70" t="s">
        <v>1248</v>
      </c>
      <c r="B673" s="71" t="s">
        <v>1249</v>
      </c>
      <c r="C673" s="66">
        <f>C674</f>
        <v>678</v>
      </c>
      <c r="D673" s="41">
        <f>D674</f>
        <v>228.008772</v>
      </c>
      <c r="E673" s="68">
        <f t="shared" ref="E673:E675" si="21">D673/C673</f>
        <v>0.336296123893805</v>
      </c>
      <c r="F673" s="69">
        <f t="shared" si="20"/>
        <v>-110.991228</v>
      </c>
    </row>
    <row r="674" ht="20.25" customHeight="1" spans="1:6">
      <c r="A674" s="73" t="s">
        <v>1250</v>
      </c>
      <c r="B674" s="74" t="s">
        <v>1251</v>
      </c>
      <c r="C674" s="75">
        <v>678</v>
      </c>
      <c r="D674" s="76">
        <v>228.008772</v>
      </c>
      <c r="E674" s="72">
        <f t="shared" si="21"/>
        <v>0.336296123893805</v>
      </c>
      <c r="F674" s="77">
        <f t="shared" si="20"/>
        <v>-110.991228</v>
      </c>
    </row>
    <row r="675" s="54" customFormat="1" ht="20.25" customHeight="1" spans="1:6">
      <c r="A675" s="85" t="s">
        <v>1252</v>
      </c>
      <c r="B675" s="86" t="s">
        <v>27</v>
      </c>
      <c r="C675" s="66">
        <f>C676+C681+C695+C699+C711+C715+C720+C724+C728+C731+C740+C742</f>
        <v>2078</v>
      </c>
      <c r="D675" s="67">
        <f>D676+D681+D695+D699+D711+D715+D720+D724+D728+D731+D740+D742</f>
        <v>421.997799</v>
      </c>
      <c r="E675" s="87">
        <f t="shared" si="21"/>
        <v>0.203078825312801</v>
      </c>
      <c r="F675" s="88">
        <f t="shared" si="20"/>
        <v>-617.002201</v>
      </c>
    </row>
    <row r="676" ht="20.25" customHeight="1" spans="1:6">
      <c r="A676" s="70" t="s">
        <v>1253</v>
      </c>
      <c r="B676" s="71" t="s">
        <v>1254</v>
      </c>
      <c r="C676" s="66">
        <f>SUM(C677:C680)</f>
        <v>0</v>
      </c>
      <c r="D676" s="76">
        <f>SUM(D677:D680)</f>
        <v>0</v>
      </c>
      <c r="E676" s="72"/>
      <c r="F676" s="77">
        <f t="shared" si="20"/>
        <v>0</v>
      </c>
    </row>
    <row r="677" ht="20.25" customHeight="1" spans="1:6">
      <c r="A677" s="73" t="s">
        <v>1255</v>
      </c>
      <c r="B677" s="74" t="s">
        <v>119</v>
      </c>
      <c r="C677" s="75">
        <f>IFERROR(VLOOKUP(A677,[1]Sheet2!A:D,4,0),0)</f>
        <v>0</v>
      </c>
      <c r="D677" s="76">
        <f>IFERROR(VLOOKUP(B677,[1]Sheet2!B:E,4,0),0)</f>
        <v>0</v>
      </c>
      <c r="E677" s="72"/>
      <c r="F677" s="77">
        <f t="shared" si="20"/>
        <v>0</v>
      </c>
    </row>
    <row r="678" ht="20.25" customHeight="1" spans="1:6">
      <c r="A678" s="73" t="s">
        <v>1256</v>
      </c>
      <c r="B678" s="74" t="s">
        <v>121</v>
      </c>
      <c r="C678" s="75">
        <f>IFERROR(VLOOKUP(A678,[1]Sheet2!A:D,4,0),0)</f>
        <v>0</v>
      </c>
      <c r="D678" s="67">
        <f>IFERROR(VLOOKUP(B678,[1]Sheet2!B:E,4,0),0)</f>
        <v>0</v>
      </c>
      <c r="E678" s="72"/>
      <c r="F678" s="77">
        <f t="shared" si="20"/>
        <v>0</v>
      </c>
    </row>
    <row r="679" ht="20.25" customHeight="1" spans="1:6">
      <c r="A679" s="73" t="s">
        <v>1257</v>
      </c>
      <c r="B679" s="74" t="s">
        <v>123</v>
      </c>
      <c r="C679" s="75">
        <f>IFERROR(VLOOKUP(A679,[1]Sheet2!A:D,4,0),0)</f>
        <v>0</v>
      </c>
      <c r="D679" s="76">
        <f>IFERROR(VLOOKUP(B679,[1]Sheet2!B:E,4,0),0)</f>
        <v>0</v>
      </c>
      <c r="E679" s="72"/>
      <c r="F679" s="77">
        <f t="shared" si="20"/>
        <v>0</v>
      </c>
    </row>
    <row r="680" ht="20.25" customHeight="1" spans="1:6">
      <c r="A680" s="73" t="s">
        <v>1258</v>
      </c>
      <c r="B680" s="74" t="s">
        <v>1259</v>
      </c>
      <c r="C680" s="75">
        <f>IFERROR(VLOOKUP(A680,[1]Sheet2!A:D,4,0),0)</f>
        <v>0</v>
      </c>
      <c r="D680" s="67">
        <f>IFERROR(VLOOKUP(B680,[1]Sheet2!B:E,4,0),0)</f>
        <v>0</v>
      </c>
      <c r="E680" s="72"/>
      <c r="F680" s="77">
        <f t="shared" si="20"/>
        <v>0</v>
      </c>
    </row>
    <row r="681" ht="20.25" customHeight="1" spans="1:6">
      <c r="A681" s="70" t="s">
        <v>1260</v>
      </c>
      <c r="B681" s="71" t="s">
        <v>1261</v>
      </c>
      <c r="C681" s="66">
        <f>SUM(C682:C694)</f>
        <v>0</v>
      </c>
      <c r="D681" s="67">
        <f>SUM(D682:D694)</f>
        <v>0</v>
      </c>
      <c r="E681" s="72"/>
      <c r="F681" s="77">
        <f t="shared" si="20"/>
        <v>0</v>
      </c>
    </row>
    <row r="682" ht="20.25" customHeight="1" spans="1:6">
      <c r="A682" s="73" t="s">
        <v>1262</v>
      </c>
      <c r="B682" s="74" t="s">
        <v>1263</v>
      </c>
      <c r="C682" s="75">
        <f>IFERROR(VLOOKUP(A682,[1]Sheet2!A:D,4,0),0)</f>
        <v>0</v>
      </c>
      <c r="D682" s="76">
        <f>IFERROR(VLOOKUP(B682,[1]Sheet2!B:E,4,0),0)</f>
        <v>0</v>
      </c>
      <c r="E682" s="72"/>
      <c r="F682" s="77">
        <f t="shared" si="20"/>
        <v>0</v>
      </c>
    </row>
    <row r="683" ht="20.25" customHeight="1" spans="1:6">
      <c r="A683" s="73" t="s">
        <v>1264</v>
      </c>
      <c r="B683" s="74" t="s">
        <v>1265</v>
      </c>
      <c r="C683" s="75">
        <f>IFERROR(VLOOKUP(A683,[1]Sheet2!A:D,4,0),0)</f>
        <v>0</v>
      </c>
      <c r="D683" s="76">
        <f>IFERROR(VLOOKUP(B683,[1]Sheet2!B:E,4,0),0)</f>
        <v>0</v>
      </c>
      <c r="E683" s="72"/>
      <c r="F683" s="77">
        <f t="shared" si="20"/>
        <v>0</v>
      </c>
    </row>
    <row r="684" ht="20.25" customHeight="1" spans="1:6">
      <c r="A684" s="73" t="s">
        <v>1266</v>
      </c>
      <c r="B684" s="74" t="s">
        <v>1267</v>
      </c>
      <c r="C684" s="75">
        <f>IFERROR(VLOOKUP(A684,[1]Sheet2!A:D,4,0),0)</f>
        <v>0</v>
      </c>
      <c r="D684" s="76">
        <f>IFERROR(VLOOKUP(B684,[1]Sheet2!B:E,4,0),0)</f>
        <v>0</v>
      </c>
      <c r="E684" s="72"/>
      <c r="F684" s="77">
        <f t="shared" si="20"/>
        <v>0</v>
      </c>
    </row>
    <row r="685" ht="20.25" customHeight="1" spans="1:6">
      <c r="A685" s="73" t="s">
        <v>1268</v>
      </c>
      <c r="B685" s="74" t="s">
        <v>1269</v>
      </c>
      <c r="C685" s="75">
        <f>IFERROR(VLOOKUP(A685,[1]Sheet2!A:D,4,0),0)</f>
        <v>0</v>
      </c>
      <c r="D685" s="76">
        <f>IFERROR(VLOOKUP(B685,[1]Sheet2!B:E,4,0),0)</f>
        <v>0</v>
      </c>
      <c r="E685" s="72"/>
      <c r="F685" s="77">
        <f t="shared" si="20"/>
        <v>0</v>
      </c>
    </row>
    <row r="686" ht="20.25" customHeight="1" spans="1:6">
      <c r="A686" s="73" t="s">
        <v>1270</v>
      </c>
      <c r="B686" s="74" t="s">
        <v>1271</v>
      </c>
      <c r="C686" s="75">
        <f>IFERROR(VLOOKUP(A686,[1]Sheet2!A:D,4,0),0)</f>
        <v>0</v>
      </c>
      <c r="D686" s="67">
        <f>IFERROR(VLOOKUP(B686,[1]Sheet2!B:E,4,0),0)</f>
        <v>0</v>
      </c>
      <c r="E686" s="72"/>
      <c r="F686" s="77">
        <f t="shared" si="20"/>
        <v>0</v>
      </c>
    </row>
    <row r="687" ht="20.25" customHeight="1" spans="1:6">
      <c r="A687" s="73" t="s">
        <v>1272</v>
      </c>
      <c r="B687" s="74" t="s">
        <v>1273</v>
      </c>
      <c r="C687" s="75">
        <f>IFERROR(VLOOKUP(A687,[1]Sheet2!A:D,4,0),0)</f>
        <v>0</v>
      </c>
      <c r="D687" s="76">
        <f>IFERROR(VLOOKUP(B687,[1]Sheet2!B:E,4,0),0)</f>
        <v>0</v>
      </c>
      <c r="E687" s="72"/>
      <c r="F687" s="77">
        <f t="shared" si="20"/>
        <v>0</v>
      </c>
    </row>
    <row r="688" ht="20.25" customHeight="1" spans="1:6">
      <c r="A688" s="73" t="s">
        <v>1274</v>
      </c>
      <c r="B688" s="74" t="s">
        <v>1275</v>
      </c>
      <c r="C688" s="75">
        <f>IFERROR(VLOOKUP(A688,[1]Sheet2!A:D,4,0),0)</f>
        <v>0</v>
      </c>
      <c r="D688" s="76">
        <f>IFERROR(VLOOKUP(B688,[1]Sheet2!B:E,4,0),0)</f>
        <v>0</v>
      </c>
      <c r="E688" s="72"/>
      <c r="F688" s="77">
        <f t="shared" si="20"/>
        <v>0</v>
      </c>
    </row>
    <row r="689" ht="20.25" customHeight="1" spans="1:6">
      <c r="A689" s="73" t="s">
        <v>1276</v>
      </c>
      <c r="B689" s="74" t="s">
        <v>1277</v>
      </c>
      <c r="C689" s="75">
        <f>IFERROR(VLOOKUP(A689,[1]Sheet2!A:D,4,0),0)</f>
        <v>0</v>
      </c>
      <c r="D689" s="76">
        <f>IFERROR(VLOOKUP(B689,[1]Sheet2!B:E,4,0),0)</f>
        <v>0</v>
      </c>
      <c r="E689" s="72"/>
      <c r="F689" s="77">
        <f t="shared" si="20"/>
        <v>0</v>
      </c>
    </row>
    <row r="690" ht="20.25" customHeight="1" spans="1:6">
      <c r="A690" s="73" t="s">
        <v>1278</v>
      </c>
      <c r="B690" s="74" t="s">
        <v>1279</v>
      </c>
      <c r="C690" s="75">
        <f>IFERROR(VLOOKUP(A690,[1]Sheet2!A:D,4,0),0)</f>
        <v>0</v>
      </c>
      <c r="D690" s="76">
        <f>IFERROR(VLOOKUP(B690,[1]Sheet2!B:E,4,0),0)</f>
        <v>0</v>
      </c>
      <c r="E690" s="72"/>
      <c r="F690" s="77">
        <f t="shared" si="20"/>
        <v>0</v>
      </c>
    </row>
    <row r="691" ht="20.25" customHeight="1" spans="1:6">
      <c r="A691" s="73" t="s">
        <v>1280</v>
      </c>
      <c r="B691" s="74" t="s">
        <v>1281</v>
      </c>
      <c r="C691" s="75">
        <f>IFERROR(VLOOKUP(A691,[1]Sheet2!A:D,4,0),0)</f>
        <v>0</v>
      </c>
      <c r="D691" s="76">
        <f>IFERROR(VLOOKUP(B691,[1]Sheet2!B:E,4,0),0)</f>
        <v>0</v>
      </c>
      <c r="E691" s="72"/>
      <c r="F691" s="77">
        <f t="shared" si="20"/>
        <v>0</v>
      </c>
    </row>
    <row r="692" ht="20.25" customHeight="1" spans="1:6">
      <c r="A692" s="73" t="s">
        <v>1282</v>
      </c>
      <c r="B692" s="74" t="s">
        <v>1283</v>
      </c>
      <c r="C692" s="75">
        <f>IFERROR(VLOOKUP(A692,[1]Sheet2!A:D,4,0),0)</f>
        <v>0</v>
      </c>
      <c r="D692" s="76">
        <f>IFERROR(VLOOKUP(B692,[1]Sheet2!B:E,4,0),0)</f>
        <v>0</v>
      </c>
      <c r="E692" s="72"/>
      <c r="F692" s="77">
        <f t="shared" si="20"/>
        <v>0</v>
      </c>
    </row>
    <row r="693" ht="20.25" customHeight="1" spans="1:6">
      <c r="A693" s="73" t="s">
        <v>1284</v>
      </c>
      <c r="B693" s="74" t="s">
        <v>1285</v>
      </c>
      <c r="C693" s="75">
        <f>IFERROR(VLOOKUP(A693,[1]Sheet2!A:D,4,0),0)</f>
        <v>0</v>
      </c>
      <c r="D693" s="76">
        <f>IFERROR(VLOOKUP(B693,[1]Sheet2!B:E,4,0),0)</f>
        <v>0</v>
      </c>
      <c r="E693" s="72"/>
      <c r="F693" s="77">
        <f t="shared" si="20"/>
        <v>0</v>
      </c>
    </row>
    <row r="694" ht="20.25" customHeight="1" spans="1:6">
      <c r="A694" s="73" t="s">
        <v>1286</v>
      </c>
      <c r="B694" s="74" t="s">
        <v>1287</v>
      </c>
      <c r="C694" s="75">
        <f>IFERROR(VLOOKUP(A694,[1]Sheet2!A:D,4,0),0)</f>
        <v>0</v>
      </c>
      <c r="D694" s="76">
        <f>IFERROR(VLOOKUP(B694,[1]Sheet2!B:E,4,0),0)</f>
        <v>0</v>
      </c>
      <c r="E694" s="72"/>
      <c r="F694" s="77">
        <f t="shared" si="20"/>
        <v>0</v>
      </c>
    </row>
    <row r="695" s="50" customFormat="1" ht="20.25" customHeight="1" spans="1:6">
      <c r="A695" s="70" t="s">
        <v>1288</v>
      </c>
      <c r="B695" s="71" t="s">
        <v>1289</v>
      </c>
      <c r="C695" s="66">
        <f>SUM(C696:C698)</f>
        <v>766</v>
      </c>
      <c r="D695" s="41">
        <f>SUM(D696:D698)</f>
        <v>14.04</v>
      </c>
      <c r="E695" s="68">
        <f t="shared" ref="E695:E699" si="22">D695/C695</f>
        <v>0.0183289817232376</v>
      </c>
      <c r="F695" s="69">
        <f t="shared" si="20"/>
        <v>-368.96</v>
      </c>
    </row>
    <row r="696" ht="20.25" customHeight="1" spans="1:6">
      <c r="A696" s="73" t="s">
        <v>1290</v>
      </c>
      <c r="B696" s="74" t="s">
        <v>1291</v>
      </c>
      <c r="C696" s="75">
        <f>IFERROR(VLOOKUP(A696,[1]Sheet2!A:D,4,0),0)</f>
        <v>0</v>
      </c>
      <c r="D696" s="76">
        <f>IFERROR(VLOOKUP(B696,[1]Sheet2!B:E,4,0),0)</f>
        <v>0</v>
      </c>
      <c r="E696" s="72"/>
      <c r="F696" s="77">
        <f t="shared" si="20"/>
        <v>0</v>
      </c>
    </row>
    <row r="697" ht="20.25" customHeight="1" spans="1:6">
      <c r="A697" s="73" t="s">
        <v>1292</v>
      </c>
      <c r="B697" s="74" t="s">
        <v>1293</v>
      </c>
      <c r="C697" s="75">
        <v>735</v>
      </c>
      <c r="D697" s="76"/>
      <c r="E697" s="72">
        <f t="shared" si="22"/>
        <v>0</v>
      </c>
      <c r="F697" s="77">
        <f t="shared" si="20"/>
        <v>-367.5</v>
      </c>
    </row>
    <row r="698" ht="20.25" customHeight="1" spans="1:6">
      <c r="A698" s="73" t="s">
        <v>1294</v>
      </c>
      <c r="B698" s="74" t="s">
        <v>1295</v>
      </c>
      <c r="C698" s="75">
        <v>31</v>
      </c>
      <c r="D698" s="76">
        <v>14.04</v>
      </c>
      <c r="E698" s="72">
        <f t="shared" si="22"/>
        <v>0.452903225806452</v>
      </c>
      <c r="F698" s="77">
        <f t="shared" si="20"/>
        <v>-1.46</v>
      </c>
    </row>
    <row r="699" s="52" customFormat="1" ht="20.25" customHeight="1" spans="1:6">
      <c r="A699" s="70" t="s">
        <v>1296</v>
      </c>
      <c r="B699" s="71" t="s">
        <v>1297</v>
      </c>
      <c r="C699" s="66">
        <f>SUM(C700:C710)</f>
        <v>126</v>
      </c>
      <c r="D699" s="76"/>
      <c r="E699" s="83">
        <f t="shared" si="22"/>
        <v>0</v>
      </c>
      <c r="F699" s="89">
        <f t="shared" si="20"/>
        <v>-63</v>
      </c>
    </row>
    <row r="700" ht="20.25" customHeight="1" spans="1:6">
      <c r="A700" s="73" t="s">
        <v>1298</v>
      </c>
      <c r="B700" s="74" t="s">
        <v>1299</v>
      </c>
      <c r="C700" s="75">
        <f>IFERROR(VLOOKUP(A700,[1]Sheet2!A:D,4,0),0)</f>
        <v>0</v>
      </c>
      <c r="D700" s="67">
        <f>IFERROR(VLOOKUP(B700,[1]Sheet2!B:E,4,0),0)</f>
        <v>0</v>
      </c>
      <c r="E700" s="72"/>
      <c r="F700" s="77">
        <f t="shared" si="20"/>
        <v>0</v>
      </c>
    </row>
    <row r="701" ht="20.25" customHeight="1" spans="1:6">
      <c r="A701" s="73" t="s">
        <v>1300</v>
      </c>
      <c r="B701" s="74" t="s">
        <v>1301</v>
      </c>
      <c r="C701" s="75">
        <f>IFERROR(VLOOKUP(A701,[1]Sheet2!A:D,4,0),0)</f>
        <v>0</v>
      </c>
      <c r="D701" s="76">
        <f>IFERROR(VLOOKUP(B701,[1]Sheet2!B:E,4,0),0)</f>
        <v>0</v>
      </c>
      <c r="E701" s="72"/>
      <c r="F701" s="77">
        <f t="shared" si="20"/>
        <v>0</v>
      </c>
    </row>
    <row r="702" ht="20.25" customHeight="1" spans="1:6">
      <c r="A702" s="73" t="s">
        <v>1302</v>
      </c>
      <c r="B702" s="74" t="s">
        <v>1303</v>
      </c>
      <c r="C702" s="75">
        <f>IFERROR(VLOOKUP(A702,[1]Sheet2!A:D,4,0),0)</f>
        <v>0</v>
      </c>
      <c r="D702" s="76">
        <f>IFERROR(VLOOKUP(B702,[1]Sheet2!B:E,4,0),0)</f>
        <v>0</v>
      </c>
      <c r="E702" s="72"/>
      <c r="F702" s="77">
        <f t="shared" si="20"/>
        <v>0</v>
      </c>
    </row>
    <row r="703" ht="20.25" customHeight="1" spans="1:6">
      <c r="A703" s="73" t="s">
        <v>1304</v>
      </c>
      <c r="B703" s="74" t="s">
        <v>1305</v>
      </c>
      <c r="C703" s="75">
        <f>IFERROR(VLOOKUP(A703,[1]Sheet2!A:D,4,0),0)</f>
        <v>0</v>
      </c>
      <c r="D703" s="76">
        <f>IFERROR(VLOOKUP(B703,[1]Sheet2!B:E,4,0),0)</f>
        <v>0</v>
      </c>
      <c r="E703" s="72"/>
      <c r="F703" s="77">
        <f t="shared" si="20"/>
        <v>0</v>
      </c>
    </row>
    <row r="704" ht="20.25" customHeight="1" spans="1:6">
      <c r="A704" s="73" t="s">
        <v>1306</v>
      </c>
      <c r="B704" s="74" t="s">
        <v>1307</v>
      </c>
      <c r="C704" s="75">
        <f>IFERROR(VLOOKUP(A704,[1]Sheet2!A:D,4,0),0)</f>
        <v>0</v>
      </c>
      <c r="D704" s="67">
        <f>IFERROR(VLOOKUP(B704,[1]Sheet2!B:E,4,0),0)</f>
        <v>0</v>
      </c>
      <c r="E704" s="72"/>
      <c r="F704" s="77">
        <f t="shared" si="20"/>
        <v>0</v>
      </c>
    </row>
    <row r="705" ht="20.25" customHeight="1" spans="1:6">
      <c r="A705" s="73" t="s">
        <v>1308</v>
      </c>
      <c r="B705" s="74" t="s">
        <v>1309</v>
      </c>
      <c r="C705" s="75">
        <f>IFERROR(VLOOKUP(A705,[1]Sheet2!A:D,4,0),0)</f>
        <v>0</v>
      </c>
      <c r="D705" s="76">
        <f>IFERROR(VLOOKUP(B705,[1]Sheet2!B:E,4,0),0)</f>
        <v>0</v>
      </c>
      <c r="E705" s="72"/>
      <c r="F705" s="77">
        <f t="shared" si="20"/>
        <v>0</v>
      </c>
    </row>
    <row r="706" ht="20.25" customHeight="1" spans="1:6">
      <c r="A706" s="73" t="s">
        <v>1310</v>
      </c>
      <c r="B706" s="74" t="s">
        <v>1311</v>
      </c>
      <c r="C706" s="75">
        <f>IFERROR(VLOOKUP(A706,[1]Sheet2!A:D,4,0),0)</f>
        <v>0</v>
      </c>
      <c r="D706" s="76">
        <f>IFERROR(VLOOKUP(B706,[1]Sheet2!B:E,4,0),0)</f>
        <v>0</v>
      </c>
      <c r="E706" s="72"/>
      <c r="F706" s="77">
        <f t="shared" si="20"/>
        <v>0</v>
      </c>
    </row>
    <row r="707" ht="20.25" customHeight="1" spans="1:6">
      <c r="A707" s="73" t="s">
        <v>1312</v>
      </c>
      <c r="B707" s="74" t="s">
        <v>1313</v>
      </c>
      <c r="C707" s="75">
        <v>120</v>
      </c>
      <c r="D707" s="76">
        <f>IFERROR(VLOOKUP(B707,[1]Sheet2!B:E,4,0),0)</f>
        <v>0</v>
      </c>
      <c r="E707" s="72"/>
      <c r="F707" s="77">
        <f t="shared" si="20"/>
        <v>-60</v>
      </c>
    </row>
    <row r="708" ht="20.25" customHeight="1" spans="1:6">
      <c r="A708" s="73" t="s">
        <v>1314</v>
      </c>
      <c r="B708" s="74" t="s">
        <v>1315</v>
      </c>
      <c r="C708" s="75">
        <f>IFERROR(VLOOKUP(A708,[1]Sheet2!A:D,4,0),0)</f>
        <v>0</v>
      </c>
      <c r="D708" s="76">
        <f>IFERROR(VLOOKUP(B708,[1]Sheet2!B:E,4,0),0)</f>
        <v>0</v>
      </c>
      <c r="E708" s="72"/>
      <c r="F708" s="77">
        <f t="shared" si="20"/>
        <v>0</v>
      </c>
    </row>
    <row r="709" ht="20.25" customHeight="1" spans="1:6">
      <c r="A709" s="73" t="s">
        <v>1316</v>
      </c>
      <c r="B709" s="74" t="s">
        <v>1317</v>
      </c>
      <c r="C709" s="75">
        <f>IFERROR(VLOOKUP(A709,[1]Sheet2!A:D,4,0),0)</f>
        <v>0</v>
      </c>
      <c r="D709" s="76">
        <f>IFERROR(VLOOKUP(B709,[1]Sheet2!B:E,4,0),0)</f>
        <v>0</v>
      </c>
      <c r="E709" s="72"/>
      <c r="F709" s="77">
        <f t="shared" si="20"/>
        <v>0</v>
      </c>
    </row>
    <row r="710" ht="20.25" customHeight="1" spans="1:6">
      <c r="A710" s="73" t="s">
        <v>1318</v>
      </c>
      <c r="B710" s="74" t="s">
        <v>1319</v>
      </c>
      <c r="C710" s="75">
        <v>6</v>
      </c>
      <c r="D710" s="76">
        <f>IFERROR(VLOOKUP(B710,[1]Sheet2!B:E,4,0),0)</f>
        <v>0</v>
      </c>
      <c r="E710" s="72"/>
      <c r="F710" s="77">
        <f t="shared" si="20"/>
        <v>-3</v>
      </c>
    </row>
    <row r="711" s="50" customFormat="1" ht="20.25" customHeight="1" spans="1:6">
      <c r="A711" s="70" t="s">
        <v>1320</v>
      </c>
      <c r="B711" s="71" t="s">
        <v>1321</v>
      </c>
      <c r="C711" s="66">
        <f>SUM(C712:C714)</f>
        <v>120</v>
      </c>
      <c r="D711" s="41">
        <f>SUM(D712:D714)</f>
        <v>31.9885</v>
      </c>
      <c r="E711" s="68">
        <f>D711/C711</f>
        <v>0.266570833333333</v>
      </c>
      <c r="F711" s="69">
        <f t="shared" si="20"/>
        <v>-28.0115</v>
      </c>
    </row>
    <row r="712" ht="20.25" customHeight="1" spans="1:6">
      <c r="A712" s="73" t="s">
        <v>1322</v>
      </c>
      <c r="B712" s="74" t="s">
        <v>1323</v>
      </c>
      <c r="C712" s="75">
        <f>IFERROR(VLOOKUP(A712,[1]Sheet2!A:D,4,0),0)</f>
        <v>0</v>
      </c>
      <c r="D712" s="76">
        <f>IFERROR(VLOOKUP(B712,[1]Sheet2!B:E,4,0),0)</f>
        <v>0</v>
      </c>
      <c r="E712" s="72"/>
      <c r="F712" s="77">
        <f t="shared" ref="F712:F775" si="23">D712-C712/2</f>
        <v>0</v>
      </c>
    </row>
    <row r="713" ht="20.25" customHeight="1" spans="1:6">
      <c r="A713" s="73" t="s">
        <v>1324</v>
      </c>
      <c r="B713" s="74" t="s">
        <v>1325</v>
      </c>
      <c r="C713" s="75">
        <v>120</v>
      </c>
      <c r="D713" s="76">
        <v>31.9885</v>
      </c>
      <c r="E713" s="72">
        <f>D713/C713</f>
        <v>0.266570833333333</v>
      </c>
      <c r="F713" s="77">
        <f t="shared" si="23"/>
        <v>-28.0115</v>
      </c>
    </row>
    <row r="714" ht="20.25" customHeight="1" spans="1:6">
      <c r="A714" s="73" t="s">
        <v>1326</v>
      </c>
      <c r="B714" s="74" t="s">
        <v>1327</v>
      </c>
      <c r="C714" s="75">
        <f>IFERROR(VLOOKUP(A714,[1]Sheet2!A:D,4,0),0)</f>
        <v>0</v>
      </c>
      <c r="D714" s="76">
        <f>IFERROR(VLOOKUP(B714,[1]Sheet2!B:E,4,0),0)</f>
        <v>0</v>
      </c>
      <c r="E714" s="72"/>
      <c r="F714" s="77">
        <f t="shared" si="23"/>
        <v>0</v>
      </c>
    </row>
    <row r="715" s="50" customFormat="1" ht="20.25" customHeight="1" spans="1:6">
      <c r="A715" s="70" t="s">
        <v>1328</v>
      </c>
      <c r="B715" s="71" t="s">
        <v>1329</v>
      </c>
      <c r="C715" s="66">
        <f>SUM(C716:C719)</f>
        <v>695</v>
      </c>
      <c r="D715" s="41">
        <f>SUM(D716:D719)</f>
        <v>340.653299</v>
      </c>
      <c r="E715" s="68">
        <f>D715/C715</f>
        <v>0.490148631654676</v>
      </c>
      <c r="F715" s="69">
        <f t="shared" si="23"/>
        <v>-6.846701</v>
      </c>
    </row>
    <row r="716" ht="20.25" customHeight="1" spans="1:6">
      <c r="A716" s="73" t="s">
        <v>1330</v>
      </c>
      <c r="B716" s="74" t="s">
        <v>1331</v>
      </c>
      <c r="C716" s="75">
        <v>67</v>
      </c>
      <c r="D716" s="78">
        <v>31.805994</v>
      </c>
      <c r="E716" s="82">
        <f>D716/C716</f>
        <v>0.474716328358209</v>
      </c>
      <c r="F716" s="77">
        <f t="shared" si="23"/>
        <v>-1.694006</v>
      </c>
    </row>
    <row r="717" ht="20.25" customHeight="1" spans="1:6">
      <c r="A717" s="73" t="s">
        <v>1332</v>
      </c>
      <c r="B717" s="74" t="s">
        <v>1333</v>
      </c>
      <c r="C717" s="75">
        <v>209</v>
      </c>
      <c r="D717" s="76">
        <v>104.23098</v>
      </c>
      <c r="E717" s="82">
        <f>D717/C717</f>
        <v>0.498712822966507</v>
      </c>
      <c r="F717" s="77">
        <f t="shared" si="23"/>
        <v>-0.269019999999998</v>
      </c>
    </row>
    <row r="718" ht="20.25" customHeight="1" spans="1:6">
      <c r="A718" s="73" t="s">
        <v>1334</v>
      </c>
      <c r="B718" s="74" t="s">
        <v>1335</v>
      </c>
      <c r="C718" s="75">
        <v>419</v>
      </c>
      <c r="D718" s="76">
        <v>204.616325</v>
      </c>
      <c r="E718" s="82">
        <f>D718/C718</f>
        <v>0.488344451073986</v>
      </c>
      <c r="F718" s="77">
        <f t="shared" si="23"/>
        <v>-4.88367500000001</v>
      </c>
    </row>
    <row r="719" ht="20.25" customHeight="1" spans="1:6">
      <c r="A719" s="73" t="s">
        <v>1336</v>
      </c>
      <c r="B719" s="74" t="s">
        <v>1337</v>
      </c>
      <c r="C719" s="75">
        <f>IFERROR(VLOOKUP(A719,[1]Sheet2!A:D,4,0),0)</f>
        <v>0</v>
      </c>
      <c r="D719" s="67">
        <f>IFERROR(VLOOKUP(B719,[1]Sheet2!B:E,4,0),0)</f>
        <v>0</v>
      </c>
      <c r="E719" s="72"/>
      <c r="F719" s="77">
        <f t="shared" si="23"/>
        <v>0</v>
      </c>
    </row>
    <row r="720" ht="20.25" customHeight="1" spans="1:6">
      <c r="A720" s="70" t="s">
        <v>1338</v>
      </c>
      <c r="B720" s="71" t="s">
        <v>1339</v>
      </c>
      <c r="C720" s="66">
        <f>SUM(C721:C723)</f>
        <v>288</v>
      </c>
      <c r="D720" s="76">
        <f>SUM(D721:D723)</f>
        <v>0</v>
      </c>
      <c r="E720" s="72"/>
      <c r="F720" s="69">
        <f t="shared" si="23"/>
        <v>-144</v>
      </c>
    </row>
    <row r="721" ht="20.25" customHeight="1" spans="1:6">
      <c r="A721" s="73" t="s">
        <v>1340</v>
      </c>
      <c r="B721" s="74" t="s">
        <v>1341</v>
      </c>
      <c r="C721" s="75">
        <f>IFERROR(VLOOKUP(A721,[1]Sheet2!A:D,4,0),0)</f>
        <v>0</v>
      </c>
      <c r="D721" s="76">
        <f>IFERROR(VLOOKUP(B721,[1]Sheet2!B:E,4,0),0)</f>
        <v>0</v>
      </c>
      <c r="E721" s="72"/>
      <c r="F721" s="77">
        <f t="shared" si="23"/>
        <v>0</v>
      </c>
    </row>
    <row r="722" ht="20.25" customHeight="1" spans="1:6">
      <c r="A722" s="73" t="s">
        <v>1342</v>
      </c>
      <c r="B722" s="74" t="s">
        <v>1343</v>
      </c>
      <c r="C722" s="75">
        <v>288</v>
      </c>
      <c r="D722" s="76">
        <f>IFERROR(VLOOKUP(B722,[1]Sheet2!B:E,4,0),0)</f>
        <v>0</v>
      </c>
      <c r="E722" s="72"/>
      <c r="F722" s="77">
        <f t="shared" si="23"/>
        <v>-144</v>
      </c>
    </row>
    <row r="723" ht="20.25" customHeight="1" spans="1:6">
      <c r="A723" s="73" t="s">
        <v>1344</v>
      </c>
      <c r="B723" s="74" t="s">
        <v>1345</v>
      </c>
      <c r="C723" s="75">
        <f>IFERROR(VLOOKUP(A723,[1]Sheet2!A:D,4,0),0)</f>
        <v>0</v>
      </c>
      <c r="D723" s="67">
        <f>IFERROR(VLOOKUP(B723,[1]Sheet2!B:E,4,0),0)</f>
        <v>0</v>
      </c>
      <c r="E723" s="72"/>
      <c r="F723" s="77">
        <f t="shared" si="23"/>
        <v>0</v>
      </c>
    </row>
    <row r="724" s="50" customFormat="1" ht="20.25" customHeight="1" spans="1:6">
      <c r="A724" s="70" t="s">
        <v>1346</v>
      </c>
      <c r="B724" s="71" t="s">
        <v>1347</v>
      </c>
      <c r="C724" s="66">
        <f>SUM(C725:C727)</f>
        <v>73</v>
      </c>
      <c r="D724" s="41">
        <f>SUM(D725:D727)</f>
        <v>35.316</v>
      </c>
      <c r="E724" s="68">
        <f>D724/C724</f>
        <v>0.483780821917808</v>
      </c>
      <c r="F724" s="69">
        <f t="shared" si="23"/>
        <v>-1.184</v>
      </c>
    </row>
    <row r="725" ht="20.25" customHeight="1" spans="1:6">
      <c r="A725" s="73" t="s">
        <v>1348</v>
      </c>
      <c r="B725" s="74" t="s">
        <v>1349</v>
      </c>
      <c r="C725" s="75">
        <f>IFERROR(VLOOKUP(A725,[1]Sheet2!A:D,4,0),0)</f>
        <v>0</v>
      </c>
      <c r="D725" s="76">
        <f>IFERROR(VLOOKUP(B725,[1]Sheet2!B:E,4,0),0)</f>
        <v>0</v>
      </c>
      <c r="E725" s="72"/>
      <c r="F725" s="77">
        <f t="shared" si="23"/>
        <v>0</v>
      </c>
    </row>
    <row r="726" ht="20.25" customHeight="1" spans="1:6">
      <c r="A726" s="73" t="s">
        <v>1350</v>
      </c>
      <c r="B726" s="74" t="s">
        <v>1351</v>
      </c>
      <c r="C726" s="75">
        <f>IFERROR(VLOOKUP(A726,[1]Sheet2!A:D,4,0),0)</f>
        <v>0</v>
      </c>
      <c r="D726" s="76"/>
      <c r="E726" s="72"/>
      <c r="F726" s="77">
        <f t="shared" si="23"/>
        <v>0</v>
      </c>
    </row>
    <row r="727" ht="20.25" customHeight="1" spans="1:6">
      <c r="A727" s="73" t="s">
        <v>1352</v>
      </c>
      <c r="B727" s="74" t="s">
        <v>1353</v>
      </c>
      <c r="C727" s="75">
        <v>73</v>
      </c>
      <c r="D727" s="76">
        <v>35.316</v>
      </c>
      <c r="E727" s="72">
        <f>D727/C727</f>
        <v>0.483780821917808</v>
      </c>
      <c r="F727" s="77">
        <f t="shared" si="23"/>
        <v>-1.184</v>
      </c>
    </row>
    <row r="728" ht="20.25" customHeight="1" spans="1:6">
      <c r="A728" s="70" t="s">
        <v>1354</v>
      </c>
      <c r="B728" s="71" t="s">
        <v>1355</v>
      </c>
      <c r="C728" s="66">
        <f>SUM(C729:C730)</f>
        <v>0</v>
      </c>
      <c r="D728" s="67">
        <f>SUM(D729:D730)</f>
        <v>0</v>
      </c>
      <c r="E728" s="72"/>
      <c r="F728" s="77">
        <f t="shared" si="23"/>
        <v>0</v>
      </c>
    </row>
    <row r="729" ht="20.25" customHeight="1" spans="1:6">
      <c r="A729" s="73" t="s">
        <v>1356</v>
      </c>
      <c r="B729" s="74" t="s">
        <v>1357</v>
      </c>
      <c r="C729" s="75">
        <f>IFERROR(VLOOKUP(A729,[1]Sheet2!A:D,4,0),0)</f>
        <v>0</v>
      </c>
      <c r="D729" s="76">
        <f>IFERROR(VLOOKUP(B729,[1]Sheet2!B:E,4,0),0)</f>
        <v>0</v>
      </c>
      <c r="E729" s="72"/>
      <c r="F729" s="77">
        <f t="shared" si="23"/>
        <v>0</v>
      </c>
    </row>
    <row r="730" ht="27.6" customHeight="1" spans="1:6">
      <c r="A730" s="73" t="s">
        <v>1358</v>
      </c>
      <c r="B730" s="74" t="s">
        <v>1359</v>
      </c>
      <c r="C730" s="75">
        <f>IFERROR(VLOOKUP(A730,[1]Sheet2!A:D,4,0),0)</f>
        <v>0</v>
      </c>
      <c r="D730" s="76">
        <f>IFERROR(VLOOKUP(B730,[1]Sheet2!B:E,4,0),0)</f>
        <v>0</v>
      </c>
      <c r="E730" s="72"/>
      <c r="F730" s="77">
        <f t="shared" si="23"/>
        <v>0</v>
      </c>
    </row>
    <row r="731" ht="20.25" customHeight="1" spans="1:6">
      <c r="A731" s="70" t="s">
        <v>1360</v>
      </c>
      <c r="B731" s="71" t="s">
        <v>1361</v>
      </c>
      <c r="C731" s="66">
        <f>SUM(C732:C739)</f>
        <v>0</v>
      </c>
      <c r="D731" s="76">
        <f>SUM(D732:D739)</f>
        <v>0</v>
      </c>
      <c r="E731" s="72"/>
      <c r="F731" s="77">
        <f t="shared" si="23"/>
        <v>0</v>
      </c>
    </row>
    <row r="732" ht="20.25" customHeight="1" spans="1:6">
      <c r="A732" s="73" t="s">
        <v>1362</v>
      </c>
      <c r="B732" s="74" t="s">
        <v>119</v>
      </c>
      <c r="C732" s="75">
        <f>IFERROR(VLOOKUP(A732,[1]Sheet2!A:D,4,0),0)</f>
        <v>0</v>
      </c>
      <c r="D732" s="67">
        <f>IFERROR(VLOOKUP(B732,[1]Sheet2!B:E,4,0),0)</f>
        <v>0</v>
      </c>
      <c r="E732" s="72"/>
      <c r="F732" s="77">
        <f t="shared" si="23"/>
        <v>0</v>
      </c>
    </row>
    <row r="733" ht="20.25" customHeight="1" spans="1:6">
      <c r="A733" s="73" t="s">
        <v>1363</v>
      </c>
      <c r="B733" s="74" t="s">
        <v>121</v>
      </c>
      <c r="C733" s="75">
        <f>IFERROR(VLOOKUP(A733,[1]Sheet2!A:D,4,0),0)</f>
        <v>0</v>
      </c>
      <c r="D733" s="76">
        <f>IFERROR(VLOOKUP(B733,[1]Sheet2!B:E,4,0),0)</f>
        <v>0</v>
      </c>
      <c r="E733" s="72"/>
      <c r="F733" s="77">
        <f t="shared" si="23"/>
        <v>0</v>
      </c>
    </row>
    <row r="734" ht="20.25" customHeight="1" spans="1:6">
      <c r="A734" s="73" t="s">
        <v>1364</v>
      </c>
      <c r="B734" s="74" t="s">
        <v>123</v>
      </c>
      <c r="C734" s="75">
        <f>IFERROR(VLOOKUP(A734,[1]Sheet2!A:D,4,0),0)</f>
        <v>0</v>
      </c>
      <c r="D734" s="76">
        <f>IFERROR(VLOOKUP(B734,[1]Sheet2!B:E,4,0),0)</f>
        <v>0</v>
      </c>
      <c r="E734" s="72"/>
      <c r="F734" s="77">
        <f t="shared" si="23"/>
        <v>0</v>
      </c>
    </row>
    <row r="735" ht="20.25" customHeight="1" spans="1:6">
      <c r="A735" s="73" t="s">
        <v>1365</v>
      </c>
      <c r="B735" s="74" t="s">
        <v>218</v>
      </c>
      <c r="C735" s="75">
        <f>IFERROR(VLOOKUP(A735,[1]Sheet2!A:D,4,0),0)</f>
        <v>0</v>
      </c>
      <c r="D735" s="76">
        <f>IFERROR(VLOOKUP(B735,[1]Sheet2!B:E,4,0),0)</f>
        <v>0</v>
      </c>
      <c r="E735" s="72"/>
      <c r="F735" s="77">
        <f t="shared" si="23"/>
        <v>0</v>
      </c>
    </row>
    <row r="736" ht="20.25" customHeight="1" spans="1:6">
      <c r="A736" s="73" t="s">
        <v>1366</v>
      </c>
      <c r="B736" s="74" t="s">
        <v>1367</v>
      </c>
      <c r="C736" s="75">
        <f>IFERROR(VLOOKUP(A736,[1]Sheet2!A:D,4,0),0)</f>
        <v>0</v>
      </c>
      <c r="D736" s="67">
        <f>IFERROR(VLOOKUP(B736,[1]Sheet2!B:E,4,0),0)</f>
        <v>0</v>
      </c>
      <c r="E736" s="72"/>
      <c r="F736" s="77">
        <f t="shared" si="23"/>
        <v>0</v>
      </c>
    </row>
    <row r="737" ht="20.25" customHeight="1" spans="1:6">
      <c r="A737" s="73" t="s">
        <v>1368</v>
      </c>
      <c r="B737" s="74" t="s">
        <v>1369</v>
      </c>
      <c r="C737" s="75">
        <f>IFERROR(VLOOKUP(A737,[1]Sheet2!A:D,4,0),0)</f>
        <v>0</v>
      </c>
      <c r="D737" s="76">
        <f>IFERROR(VLOOKUP(B737,[1]Sheet2!B:E,4,0),0)</f>
        <v>0</v>
      </c>
      <c r="E737" s="72"/>
      <c r="F737" s="77">
        <f t="shared" si="23"/>
        <v>0</v>
      </c>
    </row>
    <row r="738" ht="20.25" customHeight="1" spans="1:6">
      <c r="A738" s="73" t="s">
        <v>1370</v>
      </c>
      <c r="B738" s="74" t="s">
        <v>137</v>
      </c>
      <c r="C738" s="75">
        <f>IFERROR(VLOOKUP(A738,[1]Sheet2!A:D,4,0),0)</f>
        <v>0</v>
      </c>
      <c r="D738" s="76">
        <f>IFERROR(VLOOKUP(B738,[1]Sheet2!B:E,4,0),0)</f>
        <v>0</v>
      </c>
      <c r="E738" s="72"/>
      <c r="F738" s="77">
        <f t="shared" si="23"/>
        <v>0</v>
      </c>
    </row>
    <row r="739" ht="20.25" customHeight="1" spans="1:6">
      <c r="A739" s="73" t="s">
        <v>1371</v>
      </c>
      <c r="B739" s="74" t="s">
        <v>1372</v>
      </c>
      <c r="C739" s="75">
        <f>IFERROR(VLOOKUP(A739,[1]Sheet2!A:D,4,0),0)</f>
        <v>0</v>
      </c>
      <c r="D739" s="67">
        <f>IFERROR(VLOOKUP(B739,[1]Sheet2!B:E,4,0),0)</f>
        <v>0</v>
      </c>
      <c r="E739" s="72"/>
      <c r="F739" s="77">
        <f t="shared" si="23"/>
        <v>0</v>
      </c>
    </row>
    <row r="740" ht="20.25" customHeight="1" spans="1:6">
      <c r="A740" s="70" t="s">
        <v>1373</v>
      </c>
      <c r="B740" s="71" t="s">
        <v>1374</v>
      </c>
      <c r="C740" s="66">
        <f>C741</f>
        <v>0</v>
      </c>
      <c r="D740" s="76">
        <f>D741</f>
        <v>0</v>
      </c>
      <c r="E740" s="72"/>
      <c r="F740" s="77">
        <f t="shared" si="23"/>
        <v>0</v>
      </c>
    </row>
    <row r="741" ht="20.25" customHeight="1" spans="1:6">
      <c r="A741" s="73" t="s">
        <v>1375</v>
      </c>
      <c r="B741" s="74" t="s">
        <v>1376</v>
      </c>
      <c r="C741" s="75">
        <f>IFERROR(VLOOKUP(A741,[1]Sheet2!A:D,4,0),0)</f>
        <v>0</v>
      </c>
      <c r="D741" s="76">
        <f>IFERROR(VLOOKUP(B741,[1]Sheet2!B:E,4,0),0)</f>
        <v>0</v>
      </c>
      <c r="E741" s="72"/>
      <c r="F741" s="77">
        <f t="shared" si="23"/>
        <v>0</v>
      </c>
    </row>
    <row r="742" ht="20.25" customHeight="1" spans="1:6">
      <c r="A742" s="70" t="s">
        <v>1377</v>
      </c>
      <c r="B742" s="71" t="s">
        <v>1378</v>
      </c>
      <c r="C742" s="66">
        <f>C743</f>
        <v>10</v>
      </c>
      <c r="D742" s="76">
        <f>D743</f>
        <v>0</v>
      </c>
      <c r="E742" s="72"/>
      <c r="F742" s="77">
        <f t="shared" si="23"/>
        <v>-5</v>
      </c>
    </row>
    <row r="743" ht="20.25" customHeight="1" spans="1:6">
      <c r="A743" s="73" t="s">
        <v>1379</v>
      </c>
      <c r="B743" s="74" t="s">
        <v>1380</v>
      </c>
      <c r="C743" s="75">
        <v>10</v>
      </c>
      <c r="D743" s="76">
        <f>IFERROR(VLOOKUP(B743,[1]Sheet2!B:E,4,0),0)</f>
        <v>0</v>
      </c>
      <c r="E743" s="72"/>
      <c r="F743" s="77">
        <f t="shared" si="23"/>
        <v>-5</v>
      </c>
    </row>
    <row r="744" ht="20.25" customHeight="1" spans="1:6">
      <c r="A744" s="70" t="s">
        <v>1381</v>
      </c>
      <c r="B744" s="71" t="s">
        <v>29</v>
      </c>
      <c r="C744" s="66">
        <f>C745+C755+C759+C768+C773+C780+C783+C786+C788+C790+C796+C798+C800+C811</f>
        <v>0</v>
      </c>
      <c r="D744" s="76">
        <f>D745+D755+D759+D768+D773+D780+D783+D786+D788+D790+D796+D798+D800+D811</f>
        <v>0</v>
      </c>
      <c r="E744" s="87" t="e">
        <f>D744/C744</f>
        <v>#DIV/0!</v>
      </c>
      <c r="F744" s="69">
        <f t="shared" si="23"/>
        <v>0</v>
      </c>
    </row>
    <row r="745" ht="20.25" customHeight="1" spans="1:6">
      <c r="A745" s="70" t="s">
        <v>1382</v>
      </c>
      <c r="B745" s="71" t="s">
        <v>1383</v>
      </c>
      <c r="C745" s="66">
        <f>SUM(C746:C754)</f>
        <v>0</v>
      </c>
      <c r="D745" s="76">
        <f>SUM(D746:D754)</f>
        <v>0</v>
      </c>
      <c r="E745" s="72"/>
      <c r="F745" s="77">
        <f t="shared" si="23"/>
        <v>0</v>
      </c>
    </row>
    <row r="746" ht="20.25" customHeight="1" spans="1:6">
      <c r="A746" s="73" t="s">
        <v>1384</v>
      </c>
      <c r="B746" s="74" t="s">
        <v>119</v>
      </c>
      <c r="C746" s="75">
        <f>IFERROR(VLOOKUP(A746,[1]Sheet2!A:D,4,0),0)</f>
        <v>0</v>
      </c>
      <c r="D746" s="76">
        <f>IFERROR(VLOOKUP(B746,[1]Sheet2!B:E,4,0),0)</f>
        <v>0</v>
      </c>
      <c r="E746" s="72"/>
      <c r="F746" s="77">
        <f t="shared" si="23"/>
        <v>0</v>
      </c>
    </row>
    <row r="747" ht="20.25" customHeight="1" spans="1:6">
      <c r="A747" s="73" t="s">
        <v>1385</v>
      </c>
      <c r="B747" s="74" t="s">
        <v>121</v>
      </c>
      <c r="C747" s="75">
        <f>IFERROR(VLOOKUP(A747,[1]Sheet2!A:D,4,0),0)</f>
        <v>0</v>
      </c>
      <c r="D747" s="76">
        <f>IFERROR(VLOOKUP(B747,[1]Sheet2!B:E,4,0),0)</f>
        <v>0</v>
      </c>
      <c r="E747" s="72"/>
      <c r="F747" s="77">
        <f t="shared" si="23"/>
        <v>0</v>
      </c>
    </row>
    <row r="748" ht="20.25" customHeight="1" spans="1:6">
      <c r="A748" s="73" t="s">
        <v>1386</v>
      </c>
      <c r="B748" s="74" t="s">
        <v>123</v>
      </c>
      <c r="C748" s="75">
        <f>IFERROR(VLOOKUP(A748,[1]Sheet2!A:D,4,0),0)</f>
        <v>0</v>
      </c>
      <c r="D748" s="67">
        <f>IFERROR(VLOOKUP(B748,[1]Sheet2!B:E,4,0),0)</f>
        <v>0</v>
      </c>
      <c r="E748" s="72"/>
      <c r="F748" s="77">
        <f t="shared" si="23"/>
        <v>0</v>
      </c>
    </row>
    <row r="749" ht="20.25" customHeight="1" spans="1:6">
      <c r="A749" s="73" t="s">
        <v>1387</v>
      </c>
      <c r="B749" s="74" t="s">
        <v>1388</v>
      </c>
      <c r="C749" s="75">
        <f>IFERROR(VLOOKUP(A749,[1]Sheet2!A:D,4,0),0)</f>
        <v>0</v>
      </c>
      <c r="D749" s="76">
        <f>IFERROR(VLOOKUP(B749,[1]Sheet2!B:E,4,0),0)</f>
        <v>0</v>
      </c>
      <c r="E749" s="72"/>
      <c r="F749" s="77">
        <f t="shared" si="23"/>
        <v>0</v>
      </c>
    </row>
    <row r="750" ht="20.25" customHeight="1" spans="1:6">
      <c r="A750" s="73" t="s">
        <v>1389</v>
      </c>
      <c r="B750" s="74" t="s">
        <v>1390</v>
      </c>
      <c r="C750" s="75">
        <f>IFERROR(VLOOKUP(A750,[1]Sheet2!A:D,4,0),0)</f>
        <v>0</v>
      </c>
      <c r="D750" s="67">
        <f>IFERROR(VLOOKUP(B750,[1]Sheet2!B:E,4,0),0)</f>
        <v>0</v>
      </c>
      <c r="E750" s="72"/>
      <c r="F750" s="77">
        <f t="shared" si="23"/>
        <v>0</v>
      </c>
    </row>
    <row r="751" ht="20.25" customHeight="1" spans="1:6">
      <c r="A751" s="73" t="s">
        <v>1391</v>
      </c>
      <c r="B751" s="74" t="s">
        <v>1392</v>
      </c>
      <c r="C751" s="75">
        <f>IFERROR(VLOOKUP(A751,[1]Sheet2!A:D,4,0),0)</f>
        <v>0</v>
      </c>
      <c r="D751" s="76">
        <f>IFERROR(VLOOKUP(B751,[1]Sheet2!B:E,4,0),0)</f>
        <v>0</v>
      </c>
      <c r="E751" s="72"/>
      <c r="F751" s="77">
        <f t="shared" si="23"/>
        <v>0</v>
      </c>
    </row>
    <row r="752" ht="20.25" customHeight="1" spans="1:6">
      <c r="A752" s="73" t="s">
        <v>1393</v>
      </c>
      <c r="B752" s="74" t="s">
        <v>1394</v>
      </c>
      <c r="C752" s="75">
        <f>IFERROR(VLOOKUP(A752,[1]Sheet2!A:D,4,0),0)</f>
        <v>0</v>
      </c>
      <c r="D752" s="67">
        <f>IFERROR(VLOOKUP(B752,[1]Sheet2!B:E,4,0),0)</f>
        <v>0</v>
      </c>
      <c r="E752" s="72"/>
      <c r="F752" s="77">
        <f t="shared" si="23"/>
        <v>0</v>
      </c>
    </row>
    <row r="753" ht="20.25" customHeight="1" spans="1:6">
      <c r="A753" s="73" t="s">
        <v>1395</v>
      </c>
      <c r="B753" s="74" t="s">
        <v>1396</v>
      </c>
      <c r="C753" s="75">
        <f>IFERROR(VLOOKUP(A753,[1]Sheet2!A:D,4,0),0)</f>
        <v>0</v>
      </c>
      <c r="D753" s="67">
        <f>IFERROR(VLOOKUP(B753,[1]Sheet2!B:E,4,0),0)</f>
        <v>0</v>
      </c>
      <c r="E753" s="72"/>
      <c r="F753" s="77">
        <f t="shared" si="23"/>
        <v>0</v>
      </c>
    </row>
    <row r="754" ht="20.25" customHeight="1" spans="1:6">
      <c r="A754" s="73" t="s">
        <v>1397</v>
      </c>
      <c r="B754" s="74" t="s">
        <v>1398</v>
      </c>
      <c r="C754" s="75">
        <f>IFERROR(VLOOKUP(A754,[1]Sheet2!A:D,4,0),0)</f>
        <v>0</v>
      </c>
      <c r="D754" s="76">
        <f>IFERROR(VLOOKUP(B754,[1]Sheet2!B:E,4,0),0)</f>
        <v>0</v>
      </c>
      <c r="E754" s="72"/>
      <c r="F754" s="77">
        <f t="shared" si="23"/>
        <v>0</v>
      </c>
    </row>
    <row r="755" ht="20.25" customHeight="1" spans="1:6">
      <c r="A755" s="70" t="s">
        <v>1399</v>
      </c>
      <c r="B755" s="71" t="s">
        <v>1400</v>
      </c>
      <c r="C755" s="66">
        <f>SUM(C756:C758)</f>
        <v>0</v>
      </c>
      <c r="D755" s="76">
        <f>SUM(D756:D758)</f>
        <v>0</v>
      </c>
      <c r="E755" s="72"/>
      <c r="F755" s="77">
        <f t="shared" si="23"/>
        <v>0</v>
      </c>
    </row>
    <row r="756" ht="20.25" customHeight="1" spans="1:6">
      <c r="A756" s="73" t="s">
        <v>1401</v>
      </c>
      <c r="B756" s="74" t="s">
        <v>1402</v>
      </c>
      <c r="C756" s="75">
        <f>IFERROR(VLOOKUP(A756,[1]Sheet2!A:D,4,0),0)</f>
        <v>0</v>
      </c>
      <c r="D756" s="76">
        <f>IFERROR(VLOOKUP(B756,[1]Sheet2!B:E,4,0),0)</f>
        <v>0</v>
      </c>
      <c r="E756" s="72"/>
      <c r="F756" s="77">
        <f t="shared" si="23"/>
        <v>0</v>
      </c>
    </row>
    <row r="757" ht="20.25" customHeight="1" spans="1:6">
      <c r="A757" s="73" t="s">
        <v>1403</v>
      </c>
      <c r="B757" s="74" t="s">
        <v>1404</v>
      </c>
      <c r="C757" s="75">
        <f>IFERROR(VLOOKUP(A757,[1]Sheet2!A:D,4,0),0)</f>
        <v>0</v>
      </c>
      <c r="D757" s="76">
        <f>IFERROR(VLOOKUP(B757,[1]Sheet2!B:E,4,0),0)</f>
        <v>0</v>
      </c>
      <c r="E757" s="72"/>
      <c r="F757" s="77">
        <f t="shared" si="23"/>
        <v>0</v>
      </c>
    </row>
    <row r="758" ht="20.25" customHeight="1" spans="1:6">
      <c r="A758" s="73" t="s">
        <v>1405</v>
      </c>
      <c r="B758" s="74" t="s">
        <v>1406</v>
      </c>
      <c r="C758" s="75">
        <f>IFERROR(VLOOKUP(A758,[1]Sheet2!A:D,4,0),0)</f>
        <v>0</v>
      </c>
      <c r="D758" s="76">
        <f>IFERROR(VLOOKUP(B758,[1]Sheet2!B:E,4,0),0)</f>
        <v>0</v>
      </c>
      <c r="E758" s="72"/>
      <c r="F758" s="77">
        <f t="shared" si="23"/>
        <v>0</v>
      </c>
    </row>
    <row r="759" ht="20.25" customHeight="1" spans="1:6">
      <c r="A759" s="70" t="s">
        <v>1407</v>
      </c>
      <c r="B759" s="71" t="s">
        <v>1408</v>
      </c>
      <c r="C759" s="66">
        <f>SUM(C760:C767)</f>
        <v>0</v>
      </c>
      <c r="D759" s="76">
        <f>SUM(D760:D767)</f>
        <v>0</v>
      </c>
      <c r="E759" s="72"/>
      <c r="F759" s="69">
        <f t="shared" si="23"/>
        <v>0</v>
      </c>
    </row>
    <row r="760" ht="20.25" customHeight="1" spans="1:6">
      <c r="A760" s="73" t="s">
        <v>1409</v>
      </c>
      <c r="B760" s="74" t="s">
        <v>1410</v>
      </c>
      <c r="C760" s="75">
        <f>IFERROR(VLOOKUP(A760,[1]Sheet2!A:D,4,0),0)</f>
        <v>0</v>
      </c>
      <c r="D760" s="76">
        <f>IFERROR(VLOOKUP(B760,[1]Sheet2!B:E,4,0),0)</f>
        <v>0</v>
      </c>
      <c r="E760" s="72"/>
      <c r="F760" s="77">
        <f t="shared" si="23"/>
        <v>0</v>
      </c>
    </row>
    <row r="761" ht="20.25" customHeight="1" spans="1:6">
      <c r="A761" s="73" t="s">
        <v>1411</v>
      </c>
      <c r="B761" s="74" t="s">
        <v>1412</v>
      </c>
      <c r="C761" s="75"/>
      <c r="D761" s="76">
        <f>IFERROR(VLOOKUP(B761,[1]Sheet2!B:E,4,0),0)</f>
        <v>0</v>
      </c>
      <c r="E761" s="72"/>
      <c r="F761" s="77">
        <f t="shared" si="23"/>
        <v>0</v>
      </c>
    </row>
    <row r="762" ht="20.25" customHeight="1" spans="1:6">
      <c r="A762" s="73" t="s">
        <v>1413</v>
      </c>
      <c r="B762" s="74" t="s">
        <v>1414</v>
      </c>
      <c r="C762" s="75">
        <f>IFERROR(VLOOKUP(A762,[1]Sheet2!A:D,4,0),0)</f>
        <v>0</v>
      </c>
      <c r="D762" s="76">
        <f>IFERROR(VLOOKUP(B762,[1]Sheet2!B:E,4,0),0)</f>
        <v>0</v>
      </c>
      <c r="E762" s="72"/>
      <c r="F762" s="77">
        <f t="shared" si="23"/>
        <v>0</v>
      </c>
    </row>
    <row r="763" ht="20.25" customHeight="1" spans="1:6">
      <c r="A763" s="73" t="s">
        <v>1415</v>
      </c>
      <c r="B763" s="74" t="s">
        <v>1416</v>
      </c>
      <c r="C763" s="75">
        <f>IFERROR(VLOOKUP(A763,[1]Sheet2!A:D,4,0),0)</f>
        <v>0</v>
      </c>
      <c r="D763" s="67">
        <f>IFERROR(VLOOKUP(B763,[1]Sheet2!B:E,4,0),0)</f>
        <v>0</v>
      </c>
      <c r="E763" s="72"/>
      <c r="F763" s="77">
        <f t="shared" si="23"/>
        <v>0</v>
      </c>
    </row>
    <row r="764" ht="20.25" customHeight="1" spans="1:6">
      <c r="A764" s="73" t="s">
        <v>1417</v>
      </c>
      <c r="B764" s="74" t="s">
        <v>1418</v>
      </c>
      <c r="C764" s="75">
        <f>IFERROR(VLOOKUP(A764,[1]Sheet2!A:D,4,0),0)</f>
        <v>0</v>
      </c>
      <c r="D764" s="76">
        <f>IFERROR(VLOOKUP(B764,[1]Sheet2!B:E,4,0),0)</f>
        <v>0</v>
      </c>
      <c r="E764" s="72"/>
      <c r="F764" s="77">
        <f t="shared" si="23"/>
        <v>0</v>
      </c>
    </row>
    <row r="765" ht="20.25" customHeight="1" spans="1:6">
      <c r="A765" s="73" t="s">
        <v>1419</v>
      </c>
      <c r="B765" s="74" t="s">
        <v>1420</v>
      </c>
      <c r="C765" s="75">
        <f>IFERROR(VLOOKUP(A765,[1]Sheet2!A:D,4,0),0)</f>
        <v>0</v>
      </c>
      <c r="D765" s="76">
        <f>IFERROR(VLOOKUP(B765,[1]Sheet2!B:E,4,0),0)</f>
        <v>0</v>
      </c>
      <c r="E765" s="72"/>
      <c r="F765" s="77">
        <f t="shared" si="23"/>
        <v>0</v>
      </c>
    </row>
    <row r="766" ht="20.25" customHeight="1" spans="1:6">
      <c r="A766" s="73" t="s">
        <v>1421</v>
      </c>
      <c r="B766" s="74" t="s">
        <v>1422</v>
      </c>
      <c r="C766" s="75">
        <f>IFERROR(VLOOKUP(A766,[1]Sheet2!A:D,4,0),0)</f>
        <v>0</v>
      </c>
      <c r="D766" s="76">
        <f>IFERROR(VLOOKUP(B766,[1]Sheet2!B:E,4,0),0)</f>
        <v>0</v>
      </c>
      <c r="E766" s="72"/>
      <c r="F766" s="77">
        <f t="shared" si="23"/>
        <v>0</v>
      </c>
    </row>
    <row r="767" ht="20.25" customHeight="1" spans="1:6">
      <c r="A767" s="73" t="s">
        <v>1423</v>
      </c>
      <c r="B767" s="74" t="s">
        <v>1424</v>
      </c>
      <c r="C767" s="75">
        <f>IFERROR(VLOOKUP(A767,[1]Sheet2!A:D,4,0),0)</f>
        <v>0</v>
      </c>
      <c r="D767" s="67">
        <f>IFERROR(VLOOKUP(B767,[1]Sheet2!B:E,4,0),0)</f>
        <v>0</v>
      </c>
      <c r="E767" s="72"/>
      <c r="F767" s="77">
        <f t="shared" si="23"/>
        <v>0</v>
      </c>
    </row>
    <row r="768" ht="20.25" customHeight="1" spans="1:6">
      <c r="A768" s="70" t="s">
        <v>1425</v>
      </c>
      <c r="B768" s="71" t="s">
        <v>1426</v>
      </c>
      <c r="C768" s="66">
        <f>SUM(C769:C772)</f>
        <v>0</v>
      </c>
      <c r="D768" s="76">
        <f>SUM(D769:D772)</f>
        <v>0</v>
      </c>
      <c r="E768" s="72"/>
      <c r="F768" s="77">
        <f t="shared" si="23"/>
        <v>0</v>
      </c>
    </row>
    <row r="769" ht="20.25" customHeight="1" spans="1:6">
      <c r="A769" s="73" t="s">
        <v>1427</v>
      </c>
      <c r="B769" s="74" t="s">
        <v>1428</v>
      </c>
      <c r="C769" s="75">
        <f>IFERROR(VLOOKUP(A769,[1]Sheet2!A:D,4,0),0)</f>
        <v>0</v>
      </c>
      <c r="D769" s="76">
        <f>IFERROR(VLOOKUP(B769,[1]Sheet2!B:E,4,0),0)</f>
        <v>0</v>
      </c>
      <c r="E769" s="72"/>
      <c r="F769" s="77">
        <f t="shared" si="23"/>
        <v>0</v>
      </c>
    </row>
    <row r="770" ht="20.25" customHeight="1" spans="1:6">
      <c r="A770" s="73" t="s">
        <v>1429</v>
      </c>
      <c r="B770" s="74" t="s">
        <v>1430</v>
      </c>
      <c r="C770" s="75">
        <f>IFERROR(VLOOKUP(A770,[1]Sheet2!A:D,4,0),0)</f>
        <v>0</v>
      </c>
      <c r="D770" s="76">
        <f>IFERROR(VLOOKUP(B770,[1]Sheet2!B:E,4,0),0)</f>
        <v>0</v>
      </c>
      <c r="E770" s="72"/>
      <c r="F770" s="77">
        <f t="shared" si="23"/>
        <v>0</v>
      </c>
    </row>
    <row r="771" ht="20.25" customHeight="1" spans="1:6">
      <c r="A771" s="73" t="s">
        <v>1431</v>
      </c>
      <c r="B771" s="74" t="s">
        <v>1432</v>
      </c>
      <c r="C771" s="75">
        <f>IFERROR(VLOOKUP(A771,[1]Sheet2!A:D,4,0),0)</f>
        <v>0</v>
      </c>
      <c r="D771" s="76">
        <f>IFERROR(VLOOKUP(B771,[1]Sheet2!B:E,4,0),0)</f>
        <v>0</v>
      </c>
      <c r="E771" s="72"/>
      <c r="F771" s="77">
        <f t="shared" si="23"/>
        <v>0</v>
      </c>
    </row>
    <row r="772" ht="20.25" customHeight="1" spans="1:6">
      <c r="A772" s="73" t="s">
        <v>1433</v>
      </c>
      <c r="B772" s="74" t="s">
        <v>1434</v>
      </c>
      <c r="C772" s="75">
        <f>IFERROR(VLOOKUP(A772,[1]Sheet2!A:D,4,0),0)</f>
        <v>0</v>
      </c>
      <c r="D772" s="76">
        <f>IFERROR(VLOOKUP(B772,[1]Sheet2!B:E,4,0),0)</f>
        <v>0</v>
      </c>
      <c r="E772" s="72"/>
      <c r="F772" s="77">
        <f t="shared" si="23"/>
        <v>0</v>
      </c>
    </row>
    <row r="773" ht="20.25" customHeight="1" spans="1:6">
      <c r="A773" s="70" t="s">
        <v>1435</v>
      </c>
      <c r="B773" s="71" t="s">
        <v>1436</v>
      </c>
      <c r="C773" s="66">
        <f>SUM(C774:C779)</f>
        <v>0</v>
      </c>
      <c r="D773" s="76">
        <f>SUM(D774:D779)</f>
        <v>0</v>
      </c>
      <c r="E773" s="72"/>
      <c r="F773" s="77">
        <f t="shared" si="23"/>
        <v>0</v>
      </c>
    </row>
    <row r="774" ht="20.25" customHeight="1" spans="1:6">
      <c r="A774" s="73" t="s">
        <v>1437</v>
      </c>
      <c r="B774" s="74" t="s">
        <v>1438</v>
      </c>
      <c r="C774" s="75">
        <f>IFERROR(VLOOKUP(A774,[1]Sheet2!A:D,4,0),0)</f>
        <v>0</v>
      </c>
      <c r="D774" s="76">
        <f>IFERROR(VLOOKUP(B774,[1]Sheet2!B:E,4,0),0)</f>
        <v>0</v>
      </c>
      <c r="E774" s="72"/>
      <c r="F774" s="77">
        <f t="shared" si="23"/>
        <v>0</v>
      </c>
    </row>
    <row r="775" ht="20.25" customHeight="1" spans="1:6">
      <c r="A775" s="73" t="s">
        <v>1439</v>
      </c>
      <c r="B775" s="74" t="s">
        <v>1440</v>
      </c>
      <c r="C775" s="75">
        <f>IFERROR(VLOOKUP(A775,[1]Sheet2!A:D,4,0),0)</f>
        <v>0</v>
      </c>
      <c r="D775" s="76">
        <f>IFERROR(VLOOKUP(B775,[1]Sheet2!B:E,4,0),0)</f>
        <v>0</v>
      </c>
      <c r="E775" s="72"/>
      <c r="F775" s="77">
        <f t="shared" si="23"/>
        <v>0</v>
      </c>
    </row>
    <row r="776" ht="20.25" customHeight="1" spans="1:6">
      <c r="A776" s="73" t="s">
        <v>1441</v>
      </c>
      <c r="B776" s="74" t="s">
        <v>1442</v>
      </c>
      <c r="C776" s="75">
        <f>IFERROR(VLOOKUP(A776,[1]Sheet2!A:D,4,0),0)</f>
        <v>0</v>
      </c>
      <c r="D776" s="67">
        <f>IFERROR(VLOOKUP(B776,[1]Sheet2!B:E,4,0),0)</f>
        <v>0</v>
      </c>
      <c r="E776" s="72"/>
      <c r="F776" s="77">
        <f t="shared" ref="F776:F839" si="24">D776-C776/2</f>
        <v>0</v>
      </c>
    </row>
    <row r="777" ht="20.25" customHeight="1" spans="1:6">
      <c r="A777" s="73" t="s">
        <v>1443</v>
      </c>
      <c r="B777" s="74" t="s">
        <v>1444</v>
      </c>
      <c r="C777" s="75">
        <f>IFERROR(VLOOKUP(A777,[1]Sheet2!A:D,4,0),0)</f>
        <v>0</v>
      </c>
      <c r="D777" s="76">
        <f>IFERROR(VLOOKUP(B777,[1]Sheet2!B:E,4,0),0)</f>
        <v>0</v>
      </c>
      <c r="E777" s="72"/>
      <c r="F777" s="77">
        <f t="shared" si="24"/>
        <v>0</v>
      </c>
    </row>
    <row r="778" ht="20.25" customHeight="1" spans="1:6">
      <c r="A778" s="73" t="s">
        <v>1445</v>
      </c>
      <c r="B778" s="74" t="s">
        <v>1446</v>
      </c>
      <c r="C778" s="75">
        <f>IFERROR(VLOOKUP(A778,[1]Sheet2!A:D,4,0),0)</f>
        <v>0</v>
      </c>
      <c r="D778" s="76">
        <f>IFERROR(VLOOKUP(B778,[1]Sheet2!B:E,4,0),0)</f>
        <v>0</v>
      </c>
      <c r="E778" s="72"/>
      <c r="F778" s="77">
        <f t="shared" si="24"/>
        <v>0</v>
      </c>
    </row>
    <row r="779" ht="20.25" customHeight="1" spans="1:6">
      <c r="A779" s="73" t="s">
        <v>1447</v>
      </c>
      <c r="B779" s="74" t="s">
        <v>1448</v>
      </c>
      <c r="C779" s="75">
        <f>IFERROR(VLOOKUP(A779,[1]Sheet2!A:D,4,0),0)</f>
        <v>0</v>
      </c>
      <c r="D779" s="76">
        <f>IFERROR(VLOOKUP(B779,[1]Sheet2!B:E,4,0),0)</f>
        <v>0</v>
      </c>
      <c r="E779" s="72"/>
      <c r="F779" s="77">
        <f t="shared" si="24"/>
        <v>0</v>
      </c>
    </row>
    <row r="780" ht="20.25" customHeight="1" spans="1:6">
      <c r="A780" s="70" t="s">
        <v>1449</v>
      </c>
      <c r="B780" s="71" t="s">
        <v>1450</v>
      </c>
      <c r="C780" s="66">
        <f>SUM(C781:C782)</f>
        <v>0</v>
      </c>
      <c r="D780" s="76">
        <f>SUM(D781:D782)</f>
        <v>0</v>
      </c>
      <c r="E780" s="72"/>
      <c r="F780" s="77">
        <f t="shared" si="24"/>
        <v>0</v>
      </c>
    </row>
    <row r="781" ht="20.25" customHeight="1" spans="1:6">
      <c r="A781" s="73" t="s">
        <v>1451</v>
      </c>
      <c r="B781" s="74" t="s">
        <v>1452</v>
      </c>
      <c r="C781" s="75">
        <f>IFERROR(VLOOKUP(A781,[1]Sheet2!A:D,4,0),0)</f>
        <v>0</v>
      </c>
      <c r="D781" s="67">
        <f>IFERROR(VLOOKUP(B781,[1]Sheet2!B:E,4,0),0)</f>
        <v>0</v>
      </c>
      <c r="E781" s="72"/>
      <c r="F781" s="77">
        <f t="shared" si="24"/>
        <v>0</v>
      </c>
    </row>
    <row r="782" ht="20.25" customHeight="1" spans="1:6">
      <c r="A782" s="73" t="s">
        <v>1453</v>
      </c>
      <c r="B782" s="74" t="s">
        <v>1454</v>
      </c>
      <c r="C782" s="75">
        <f>IFERROR(VLOOKUP(A782,[1]Sheet2!A:D,4,0),0)</f>
        <v>0</v>
      </c>
      <c r="D782" s="76">
        <f>IFERROR(VLOOKUP(B782,[1]Sheet2!B:E,4,0),0)</f>
        <v>0</v>
      </c>
      <c r="E782" s="72"/>
      <c r="F782" s="77">
        <f t="shared" si="24"/>
        <v>0</v>
      </c>
    </row>
    <row r="783" ht="20.25" customHeight="1" spans="1:6">
      <c r="A783" s="70" t="s">
        <v>1455</v>
      </c>
      <c r="B783" s="71" t="s">
        <v>1456</v>
      </c>
      <c r="C783" s="66">
        <f>SUM(C784:C785)</f>
        <v>0</v>
      </c>
      <c r="D783" s="76">
        <f>SUM(D784:D785)</f>
        <v>0</v>
      </c>
      <c r="E783" s="72"/>
      <c r="F783" s="77">
        <f t="shared" si="24"/>
        <v>0</v>
      </c>
    </row>
    <row r="784" ht="20.25" customHeight="1" spans="1:6">
      <c r="A784" s="73" t="s">
        <v>1457</v>
      </c>
      <c r="B784" s="74" t="s">
        <v>1458</v>
      </c>
      <c r="C784" s="75">
        <f>IFERROR(VLOOKUP(A784,[1]Sheet2!A:D,4,0),0)</f>
        <v>0</v>
      </c>
      <c r="D784" s="76">
        <f>IFERROR(VLOOKUP(B784,[1]Sheet2!B:E,4,0),0)</f>
        <v>0</v>
      </c>
      <c r="E784" s="72"/>
      <c r="F784" s="77">
        <f t="shared" si="24"/>
        <v>0</v>
      </c>
    </row>
    <row r="785" ht="20.25" customHeight="1" spans="1:6">
      <c r="A785" s="73" t="s">
        <v>1459</v>
      </c>
      <c r="B785" s="74" t="s">
        <v>1460</v>
      </c>
      <c r="C785" s="75">
        <f>IFERROR(VLOOKUP(A785,[1]Sheet2!A:D,4,0),0)</f>
        <v>0</v>
      </c>
      <c r="D785" s="76">
        <f>IFERROR(VLOOKUP(B785,[1]Sheet2!B:E,4,0),0)</f>
        <v>0</v>
      </c>
      <c r="E785" s="72"/>
      <c r="F785" s="77">
        <f t="shared" si="24"/>
        <v>0</v>
      </c>
    </row>
    <row r="786" ht="20.25" customHeight="1" spans="1:6">
      <c r="A786" s="70" t="s">
        <v>1461</v>
      </c>
      <c r="B786" s="71" t="s">
        <v>1462</v>
      </c>
      <c r="C786" s="66">
        <f>C787</f>
        <v>0</v>
      </c>
      <c r="D786" s="76">
        <f>D787</f>
        <v>0</v>
      </c>
      <c r="E786" s="72"/>
      <c r="F786" s="77">
        <f t="shared" si="24"/>
        <v>0</v>
      </c>
    </row>
    <row r="787" ht="20.25" customHeight="1" spans="1:6">
      <c r="A787" s="73" t="s">
        <v>1463</v>
      </c>
      <c r="B787" s="74" t="s">
        <v>1464</v>
      </c>
      <c r="C787" s="75">
        <f>IFERROR(VLOOKUP(A787,[1]Sheet2!A:D,4,0),0)</f>
        <v>0</v>
      </c>
      <c r="D787" s="76">
        <f>IFERROR(VLOOKUP(B787,[1]Sheet2!B:E,4,0),0)</f>
        <v>0</v>
      </c>
      <c r="E787" s="72"/>
      <c r="F787" s="77">
        <f t="shared" si="24"/>
        <v>0</v>
      </c>
    </row>
    <row r="788" ht="20.25" customHeight="1" spans="1:6">
      <c r="A788" s="70" t="s">
        <v>1465</v>
      </c>
      <c r="B788" s="71" t="s">
        <v>1466</v>
      </c>
      <c r="C788" s="66">
        <f>C789</f>
        <v>0</v>
      </c>
      <c r="D788" s="67">
        <f>D789</f>
        <v>0</v>
      </c>
      <c r="E788" s="72"/>
      <c r="F788" s="77">
        <f t="shared" si="24"/>
        <v>0</v>
      </c>
    </row>
    <row r="789" ht="20.25" customHeight="1" spans="1:6">
      <c r="A789" s="73" t="s">
        <v>1467</v>
      </c>
      <c r="B789" s="74" t="s">
        <v>1468</v>
      </c>
      <c r="C789" s="75">
        <f>IFERROR(VLOOKUP(A789,[1]Sheet2!A:D,4,0),0)</f>
        <v>0</v>
      </c>
      <c r="D789" s="76">
        <f>IFERROR(VLOOKUP(B789,[1]Sheet2!B:E,4,0),0)</f>
        <v>0</v>
      </c>
      <c r="E789" s="72"/>
      <c r="F789" s="77">
        <f t="shared" si="24"/>
        <v>0</v>
      </c>
    </row>
    <row r="790" ht="20.25" customHeight="1" spans="1:6">
      <c r="A790" s="70" t="s">
        <v>1469</v>
      </c>
      <c r="B790" s="71" t="s">
        <v>1470</v>
      </c>
      <c r="C790" s="66">
        <f>SUM(C791:C795)</f>
        <v>0</v>
      </c>
      <c r="D790" s="76">
        <f>SUM(D791:D795)</f>
        <v>0</v>
      </c>
      <c r="E790" s="72"/>
      <c r="F790" s="77">
        <f t="shared" si="24"/>
        <v>0</v>
      </c>
    </row>
    <row r="791" ht="20.25" customHeight="1" spans="1:6">
      <c r="A791" s="73" t="s">
        <v>1471</v>
      </c>
      <c r="B791" s="74" t="s">
        <v>1472</v>
      </c>
      <c r="C791" s="75">
        <f>IFERROR(VLOOKUP(A791,[1]Sheet2!A:D,4,0),0)</f>
        <v>0</v>
      </c>
      <c r="D791" s="76">
        <f>IFERROR(VLOOKUP(B791,[1]Sheet2!B:E,4,0),0)</f>
        <v>0</v>
      </c>
      <c r="E791" s="72"/>
      <c r="F791" s="77">
        <f t="shared" si="24"/>
        <v>0</v>
      </c>
    </row>
    <row r="792" ht="20.25" customHeight="1" spans="1:6">
      <c r="A792" s="73" t="s">
        <v>1473</v>
      </c>
      <c r="B792" s="74" t="s">
        <v>1474</v>
      </c>
      <c r="C792" s="75">
        <f>IFERROR(VLOOKUP(A792,[1]Sheet2!A:D,4,0),0)</f>
        <v>0</v>
      </c>
      <c r="D792" s="76">
        <f>IFERROR(VLOOKUP(B792,[1]Sheet2!B:E,4,0),0)</f>
        <v>0</v>
      </c>
      <c r="E792" s="72"/>
      <c r="F792" s="77">
        <f t="shared" si="24"/>
        <v>0</v>
      </c>
    </row>
    <row r="793" ht="20.25" customHeight="1" spans="1:6">
      <c r="A793" s="73" t="s">
        <v>1475</v>
      </c>
      <c r="B793" s="74" t="s">
        <v>1476</v>
      </c>
      <c r="C793" s="75">
        <f>IFERROR(VLOOKUP(A793,[1]Sheet2!A:D,4,0),0)</f>
        <v>0</v>
      </c>
      <c r="D793" s="76">
        <f>IFERROR(VLOOKUP(B793,[1]Sheet2!B:E,4,0),0)</f>
        <v>0</v>
      </c>
      <c r="E793" s="72"/>
      <c r="F793" s="77">
        <f t="shared" si="24"/>
        <v>0</v>
      </c>
    </row>
    <row r="794" ht="20.25" customHeight="1" spans="1:6">
      <c r="A794" s="73" t="s">
        <v>1477</v>
      </c>
      <c r="B794" s="74" t="s">
        <v>1478</v>
      </c>
      <c r="C794" s="75">
        <f>IFERROR(VLOOKUP(A794,[1]Sheet2!A:D,4,0),0)</f>
        <v>0</v>
      </c>
      <c r="D794" s="67">
        <f>IFERROR(VLOOKUP(B794,[1]Sheet2!B:E,4,0),0)</f>
        <v>0</v>
      </c>
      <c r="E794" s="72"/>
      <c r="F794" s="77">
        <f t="shared" si="24"/>
        <v>0</v>
      </c>
    </row>
    <row r="795" ht="20.25" customHeight="1" spans="1:6">
      <c r="A795" s="73" t="s">
        <v>1479</v>
      </c>
      <c r="B795" s="74" t="s">
        <v>1480</v>
      </c>
      <c r="C795" s="75">
        <f>IFERROR(VLOOKUP(A795,[1]Sheet2!A:D,4,0),0)</f>
        <v>0</v>
      </c>
      <c r="D795" s="76">
        <f>IFERROR(VLOOKUP(B795,[1]Sheet2!B:E,4,0),0)</f>
        <v>0</v>
      </c>
      <c r="E795" s="72"/>
      <c r="F795" s="77">
        <f t="shared" si="24"/>
        <v>0</v>
      </c>
    </row>
    <row r="796" ht="20.25" customHeight="1" spans="1:6">
      <c r="A796" s="70" t="s">
        <v>1481</v>
      </c>
      <c r="B796" s="71" t="s">
        <v>1482</v>
      </c>
      <c r="C796" s="66">
        <f>C797</f>
        <v>0</v>
      </c>
      <c r="D796" s="76">
        <f>D797</f>
        <v>0</v>
      </c>
      <c r="E796" s="72"/>
      <c r="F796" s="77">
        <f t="shared" si="24"/>
        <v>0</v>
      </c>
    </row>
    <row r="797" ht="20.25" customHeight="1" spans="1:6">
      <c r="A797" s="73" t="s">
        <v>1483</v>
      </c>
      <c r="B797" s="74" t="s">
        <v>1484</v>
      </c>
      <c r="C797" s="75">
        <f>IFERROR(VLOOKUP(A797,[1]Sheet2!A:D,4,0),0)</f>
        <v>0</v>
      </c>
      <c r="D797" s="67">
        <f>IFERROR(VLOOKUP(B797,[1]Sheet2!B:E,4,0),0)</f>
        <v>0</v>
      </c>
      <c r="E797" s="72"/>
      <c r="F797" s="77">
        <f t="shared" si="24"/>
        <v>0</v>
      </c>
    </row>
    <row r="798" ht="20.25" customHeight="1" spans="1:6">
      <c r="A798" s="70" t="s">
        <v>1485</v>
      </c>
      <c r="B798" s="71" t="s">
        <v>1486</v>
      </c>
      <c r="C798" s="66">
        <f>C799</f>
        <v>0</v>
      </c>
      <c r="D798" s="76">
        <f>D799</f>
        <v>0</v>
      </c>
      <c r="E798" s="72"/>
      <c r="F798" s="77">
        <f t="shared" si="24"/>
        <v>0</v>
      </c>
    </row>
    <row r="799" ht="20.25" customHeight="1" spans="1:6">
      <c r="A799" s="73" t="s">
        <v>1487</v>
      </c>
      <c r="B799" s="74" t="s">
        <v>1488</v>
      </c>
      <c r="C799" s="75">
        <f>IFERROR(VLOOKUP(A799,[1]Sheet2!A:D,4,0),0)</f>
        <v>0</v>
      </c>
      <c r="D799" s="76">
        <f>IFERROR(VLOOKUP(B799,[1]Sheet2!B:E,4,0),0)</f>
        <v>0</v>
      </c>
      <c r="E799" s="72"/>
      <c r="F799" s="77">
        <f t="shared" si="24"/>
        <v>0</v>
      </c>
    </row>
    <row r="800" ht="20.25" customHeight="1" spans="1:6">
      <c r="A800" s="70" t="s">
        <v>1489</v>
      </c>
      <c r="B800" s="71" t="s">
        <v>1490</v>
      </c>
      <c r="C800" s="66">
        <f>SUM(C801:C810)</f>
        <v>0</v>
      </c>
      <c r="D800" s="67">
        <f>SUM(D801:D810)</f>
        <v>0</v>
      </c>
      <c r="E800" s="72"/>
      <c r="F800" s="77">
        <f t="shared" si="24"/>
        <v>0</v>
      </c>
    </row>
    <row r="801" ht="20.25" customHeight="1" spans="1:6">
      <c r="A801" s="73" t="s">
        <v>1491</v>
      </c>
      <c r="B801" s="74" t="s">
        <v>119</v>
      </c>
      <c r="C801" s="75">
        <f>IFERROR(VLOOKUP(A801,[1]Sheet2!A:D,4,0),0)</f>
        <v>0</v>
      </c>
      <c r="D801" s="76">
        <f>IFERROR(VLOOKUP(B801,[1]Sheet2!B:E,4,0),0)</f>
        <v>0</v>
      </c>
      <c r="E801" s="72"/>
      <c r="F801" s="77">
        <f t="shared" si="24"/>
        <v>0</v>
      </c>
    </row>
    <row r="802" ht="20.25" customHeight="1" spans="1:6">
      <c r="A802" s="73" t="s">
        <v>1492</v>
      </c>
      <c r="B802" s="74" t="s">
        <v>121</v>
      </c>
      <c r="C802" s="75">
        <f>IFERROR(VLOOKUP(A802,[1]Sheet2!A:D,4,0),0)</f>
        <v>0</v>
      </c>
      <c r="D802" s="67">
        <f>IFERROR(VLOOKUP(B802,[1]Sheet2!B:E,4,0),0)</f>
        <v>0</v>
      </c>
      <c r="E802" s="72"/>
      <c r="F802" s="77">
        <f t="shared" si="24"/>
        <v>0</v>
      </c>
    </row>
    <row r="803" ht="20.25" customHeight="1" spans="1:6">
      <c r="A803" s="73" t="s">
        <v>1493</v>
      </c>
      <c r="B803" s="74" t="s">
        <v>123</v>
      </c>
      <c r="C803" s="75">
        <f>IFERROR(VLOOKUP(A803,[1]Sheet2!A:D,4,0),0)</f>
        <v>0</v>
      </c>
      <c r="D803" s="76">
        <f>IFERROR(VLOOKUP(B803,[1]Sheet2!B:E,4,0),0)</f>
        <v>0</v>
      </c>
      <c r="E803" s="72"/>
      <c r="F803" s="77">
        <f t="shared" si="24"/>
        <v>0</v>
      </c>
    </row>
    <row r="804" ht="20.25" customHeight="1" spans="1:6">
      <c r="A804" s="73" t="s">
        <v>1494</v>
      </c>
      <c r="B804" s="74" t="s">
        <v>1495</v>
      </c>
      <c r="C804" s="75">
        <f>IFERROR(VLOOKUP(A804,[1]Sheet2!A:D,4,0),0)</f>
        <v>0</v>
      </c>
      <c r="D804" s="67">
        <f>IFERROR(VLOOKUP(B804,[1]Sheet2!B:E,4,0),0)</f>
        <v>0</v>
      </c>
      <c r="E804" s="72"/>
      <c r="F804" s="77">
        <f t="shared" si="24"/>
        <v>0</v>
      </c>
    </row>
    <row r="805" ht="20.25" customHeight="1" spans="1:6">
      <c r="A805" s="73" t="s">
        <v>1496</v>
      </c>
      <c r="B805" s="74" t="s">
        <v>1497</v>
      </c>
      <c r="C805" s="75">
        <f>IFERROR(VLOOKUP(A805,[1]Sheet2!A:D,4,0),0)</f>
        <v>0</v>
      </c>
      <c r="D805" s="76">
        <f>IFERROR(VLOOKUP(B805,[1]Sheet2!B:E,4,0),0)</f>
        <v>0</v>
      </c>
      <c r="E805" s="72"/>
      <c r="F805" s="77">
        <f t="shared" si="24"/>
        <v>0</v>
      </c>
    </row>
    <row r="806" ht="20.25" customHeight="1" spans="1:6">
      <c r="A806" s="73" t="s">
        <v>1498</v>
      </c>
      <c r="B806" s="74" t="s">
        <v>1499</v>
      </c>
      <c r="C806" s="75">
        <f>IFERROR(VLOOKUP(A806,[1]Sheet2!A:D,4,0),0)</f>
        <v>0</v>
      </c>
      <c r="D806" s="76">
        <f>IFERROR(VLOOKUP(B806,[1]Sheet2!B:E,4,0),0)</f>
        <v>0</v>
      </c>
      <c r="E806" s="72"/>
      <c r="F806" s="77">
        <f t="shared" si="24"/>
        <v>0</v>
      </c>
    </row>
    <row r="807" ht="20.25" customHeight="1" spans="1:6">
      <c r="A807" s="73" t="s">
        <v>1500</v>
      </c>
      <c r="B807" s="74" t="s">
        <v>218</v>
      </c>
      <c r="C807" s="75">
        <f>IFERROR(VLOOKUP(A807,[1]Sheet2!A:D,4,0),0)</f>
        <v>0</v>
      </c>
      <c r="D807" s="76">
        <f>IFERROR(VLOOKUP(B807,[1]Sheet2!B:E,4,0),0)</f>
        <v>0</v>
      </c>
      <c r="E807" s="72"/>
      <c r="F807" s="77">
        <f t="shared" si="24"/>
        <v>0</v>
      </c>
    </row>
    <row r="808" ht="20.25" customHeight="1" spans="1:6">
      <c r="A808" s="73" t="s">
        <v>1501</v>
      </c>
      <c r="B808" s="74" t="s">
        <v>1502</v>
      </c>
      <c r="C808" s="75">
        <f>IFERROR(VLOOKUP(A808,[1]Sheet2!A:D,4,0),0)</f>
        <v>0</v>
      </c>
      <c r="D808" s="76">
        <f>IFERROR(VLOOKUP(B808,[1]Sheet2!B:E,4,0),0)</f>
        <v>0</v>
      </c>
      <c r="E808" s="72"/>
      <c r="F808" s="77">
        <f t="shared" si="24"/>
        <v>0</v>
      </c>
    </row>
    <row r="809" ht="20.25" customHeight="1" spans="1:6">
      <c r="A809" s="73" t="s">
        <v>1503</v>
      </c>
      <c r="B809" s="74" t="s">
        <v>137</v>
      </c>
      <c r="C809" s="75">
        <f>IFERROR(VLOOKUP(A809,[1]Sheet2!A:D,4,0),0)</f>
        <v>0</v>
      </c>
      <c r="D809" s="76">
        <f>IFERROR(VLOOKUP(B809,[1]Sheet2!B:E,4,0),0)</f>
        <v>0</v>
      </c>
      <c r="E809" s="72"/>
      <c r="F809" s="77">
        <f t="shared" si="24"/>
        <v>0</v>
      </c>
    </row>
    <row r="810" ht="20.25" customHeight="1" spans="1:6">
      <c r="A810" s="73" t="s">
        <v>1504</v>
      </c>
      <c r="B810" s="74" t="s">
        <v>1505</v>
      </c>
      <c r="C810" s="75">
        <f>IFERROR(VLOOKUP(A810,[1]Sheet2!A:D,4,0),0)</f>
        <v>0</v>
      </c>
      <c r="D810" s="67">
        <f>IFERROR(VLOOKUP(B810,[1]Sheet2!B:E,4,0),0)</f>
        <v>0</v>
      </c>
      <c r="E810" s="72"/>
      <c r="F810" s="77">
        <f t="shared" si="24"/>
        <v>0</v>
      </c>
    </row>
    <row r="811" ht="20.25" customHeight="1" spans="1:6">
      <c r="A811" s="70" t="s">
        <v>1506</v>
      </c>
      <c r="B811" s="71" t="s">
        <v>1507</v>
      </c>
      <c r="C811" s="66">
        <f>C812</f>
        <v>0</v>
      </c>
      <c r="D811" s="76">
        <f>D812</f>
        <v>0</v>
      </c>
      <c r="E811" s="72"/>
      <c r="F811" s="77">
        <f t="shared" si="24"/>
        <v>0</v>
      </c>
    </row>
    <row r="812" ht="20.25" customHeight="1" spans="1:6">
      <c r="A812" s="73" t="s">
        <v>1508</v>
      </c>
      <c r="B812" s="74" t="s">
        <v>1509</v>
      </c>
      <c r="C812" s="75">
        <f>IFERROR(VLOOKUP(A812,[1]Sheet2!A:D,4,0),0)</f>
        <v>0</v>
      </c>
      <c r="D812" s="67">
        <f>IFERROR(VLOOKUP(B812,[1]Sheet2!B:E,4,0),0)</f>
        <v>0</v>
      </c>
      <c r="E812" s="72"/>
      <c r="F812" s="77">
        <f t="shared" si="24"/>
        <v>0</v>
      </c>
    </row>
    <row r="813" s="50" customFormat="1" ht="20.25" customHeight="1" spans="1:6">
      <c r="A813" s="70" t="s">
        <v>1510</v>
      </c>
      <c r="B813" s="71" t="s">
        <v>31</v>
      </c>
      <c r="C813" s="66">
        <f>C814+C825+C827+C830+C832+C834</f>
        <v>186</v>
      </c>
      <c r="D813" s="41">
        <f>D814+D825+D827+D830+D832+D834</f>
        <v>596.897761</v>
      </c>
      <c r="E813" s="68">
        <f>D813/C813</f>
        <v>3.20912774731183</v>
      </c>
      <c r="F813" s="69">
        <f t="shared" si="24"/>
        <v>503.897761</v>
      </c>
    </row>
    <row r="814" s="50" customFormat="1" ht="20.25" customHeight="1" spans="1:6">
      <c r="A814" s="70" t="s">
        <v>1511</v>
      </c>
      <c r="B814" s="71" t="s">
        <v>1512</v>
      </c>
      <c r="C814" s="66">
        <f>SUM(C815:C824)</f>
        <v>7</v>
      </c>
      <c r="D814" s="67">
        <f>SUM(D815:D824)</f>
        <v>2.5</v>
      </c>
      <c r="E814" s="68">
        <f>D814/C814</f>
        <v>0.357142857142857</v>
      </c>
      <c r="F814" s="69">
        <f t="shared" si="24"/>
        <v>-1</v>
      </c>
    </row>
    <row r="815" ht="20.25" customHeight="1" spans="1:6">
      <c r="A815" s="73" t="s">
        <v>1513</v>
      </c>
      <c r="B815" s="74" t="s">
        <v>119</v>
      </c>
      <c r="C815" s="75"/>
      <c r="D815" s="76"/>
      <c r="E815" s="72"/>
      <c r="F815" s="77">
        <f t="shared" si="24"/>
        <v>0</v>
      </c>
    </row>
    <row r="816" ht="20.25" customHeight="1" spans="1:6">
      <c r="A816" s="73" t="s">
        <v>1514</v>
      </c>
      <c r="B816" s="74" t="s">
        <v>121</v>
      </c>
      <c r="C816" s="75">
        <f>IFERROR(VLOOKUP(A816,[1]Sheet2!A:D,4,0),0)</f>
        <v>0</v>
      </c>
      <c r="D816" s="76"/>
      <c r="E816" s="72"/>
      <c r="F816" s="77">
        <f t="shared" si="24"/>
        <v>0</v>
      </c>
    </row>
    <row r="817" ht="20.25" customHeight="1" spans="1:6">
      <c r="A817" s="73" t="s">
        <v>1515</v>
      </c>
      <c r="B817" s="74" t="s">
        <v>123</v>
      </c>
      <c r="C817" s="75"/>
      <c r="D817" s="76"/>
      <c r="E817" s="72"/>
      <c r="F817" s="77">
        <f t="shared" si="24"/>
        <v>0</v>
      </c>
    </row>
    <row r="818" ht="20.25" customHeight="1" spans="1:6">
      <c r="A818" s="73" t="s">
        <v>1516</v>
      </c>
      <c r="B818" s="74" t="s">
        <v>1517</v>
      </c>
      <c r="C818" s="75">
        <f>IFERROR(VLOOKUP(A818,[1]Sheet2!A:D,4,0),0)</f>
        <v>0</v>
      </c>
      <c r="D818" s="76">
        <f>IFERROR(VLOOKUP(B818,[1]Sheet2!B:E,4,0),0)</f>
        <v>0</v>
      </c>
      <c r="E818" s="72"/>
      <c r="F818" s="77">
        <f t="shared" si="24"/>
        <v>0</v>
      </c>
    </row>
    <row r="819" ht="20.25" customHeight="1" spans="1:6">
      <c r="A819" s="73" t="s">
        <v>1518</v>
      </c>
      <c r="B819" s="74" t="s">
        <v>1519</v>
      </c>
      <c r="C819" s="75">
        <f>IFERROR(VLOOKUP(A819,[1]Sheet2!A:D,4,0),0)</f>
        <v>0</v>
      </c>
      <c r="D819" s="76">
        <f>IFERROR(VLOOKUP(B819,[1]Sheet2!B:E,4,0),0)</f>
        <v>0</v>
      </c>
      <c r="E819" s="72"/>
      <c r="F819" s="77">
        <f t="shared" si="24"/>
        <v>0</v>
      </c>
    </row>
    <row r="820" ht="20.25" customHeight="1" spans="1:6">
      <c r="A820" s="73" t="s">
        <v>1520</v>
      </c>
      <c r="B820" s="74" t="s">
        <v>1521</v>
      </c>
      <c r="C820" s="75">
        <f>IFERROR(VLOOKUP(A820,[1]Sheet2!A:D,4,0),0)</f>
        <v>0</v>
      </c>
      <c r="D820" s="76">
        <f>IFERROR(VLOOKUP(B820,[1]Sheet2!B:E,4,0),0)</f>
        <v>0</v>
      </c>
      <c r="E820" s="72"/>
      <c r="F820" s="77">
        <f t="shared" si="24"/>
        <v>0</v>
      </c>
    </row>
    <row r="821" ht="20.25" customHeight="1" spans="1:6">
      <c r="A821" s="73" t="s">
        <v>1522</v>
      </c>
      <c r="B821" s="74" t="s">
        <v>1523</v>
      </c>
      <c r="C821" s="75">
        <f>IFERROR(VLOOKUP(A821,[1]Sheet2!A:D,4,0),0)</f>
        <v>0</v>
      </c>
      <c r="D821" s="76">
        <f>IFERROR(VLOOKUP(B821,[1]Sheet2!B:E,4,0),0)</f>
        <v>0</v>
      </c>
      <c r="E821" s="72"/>
      <c r="F821" s="77">
        <f t="shared" si="24"/>
        <v>0</v>
      </c>
    </row>
    <row r="822" ht="20.25" customHeight="1" spans="1:6">
      <c r="A822" s="73" t="s">
        <v>1524</v>
      </c>
      <c r="B822" s="74" t="s">
        <v>1525</v>
      </c>
      <c r="C822" s="75">
        <f>IFERROR(VLOOKUP(A822,[1]Sheet2!A:D,4,0),0)</f>
        <v>0</v>
      </c>
      <c r="D822" s="76">
        <f>IFERROR(VLOOKUP(B822,[1]Sheet2!B:E,4,0),0)</f>
        <v>0</v>
      </c>
      <c r="E822" s="72"/>
      <c r="F822" s="77">
        <f t="shared" si="24"/>
        <v>0</v>
      </c>
    </row>
    <row r="823" ht="20.25" customHeight="1" spans="1:6">
      <c r="A823" s="73" t="s">
        <v>1526</v>
      </c>
      <c r="B823" s="74" t="s">
        <v>1527</v>
      </c>
      <c r="C823" s="75">
        <f>IFERROR(VLOOKUP(A823,[1]Sheet2!A:D,4,0),0)</f>
        <v>0</v>
      </c>
      <c r="D823" s="76">
        <f>IFERROR(VLOOKUP(B823,[1]Sheet2!B:E,4,0),0)</f>
        <v>0</v>
      </c>
      <c r="E823" s="72"/>
      <c r="F823" s="77">
        <f t="shared" si="24"/>
        <v>0</v>
      </c>
    </row>
    <row r="824" ht="20.25" customHeight="1" spans="1:6">
      <c r="A824" s="73" t="s">
        <v>1528</v>
      </c>
      <c r="B824" s="74" t="s">
        <v>1529</v>
      </c>
      <c r="C824" s="75">
        <v>7</v>
      </c>
      <c r="D824" s="76">
        <v>2.5</v>
      </c>
      <c r="E824" s="82">
        <f>D824/C824</f>
        <v>0.357142857142857</v>
      </c>
      <c r="F824" s="77">
        <f t="shared" si="24"/>
        <v>-1</v>
      </c>
    </row>
    <row r="825" ht="20.25" customHeight="1" spans="1:6">
      <c r="A825" s="70" t="s">
        <v>1530</v>
      </c>
      <c r="B825" s="71" t="s">
        <v>1531</v>
      </c>
      <c r="C825" s="66">
        <f>C826</f>
        <v>0</v>
      </c>
      <c r="D825" s="76">
        <f>D826</f>
        <v>0</v>
      </c>
      <c r="E825" s="72"/>
      <c r="F825" s="77">
        <f t="shared" si="24"/>
        <v>0</v>
      </c>
    </row>
    <row r="826" ht="20.25" customHeight="1" spans="1:6">
      <c r="A826" s="73" t="s">
        <v>1532</v>
      </c>
      <c r="B826" s="74" t="s">
        <v>1533</v>
      </c>
      <c r="C826" s="75">
        <f>IFERROR(VLOOKUP(A826,[1]Sheet2!A:D,4,0),0)</f>
        <v>0</v>
      </c>
      <c r="D826" s="76">
        <f>IFERROR(VLOOKUP(B826,[1]Sheet2!B:E,4,0),0)</f>
        <v>0</v>
      </c>
      <c r="E826" s="72"/>
      <c r="F826" s="77">
        <f t="shared" si="24"/>
        <v>0</v>
      </c>
    </row>
    <row r="827" s="50" customFormat="1" ht="20.25" customHeight="1" spans="1:6">
      <c r="A827" s="70" t="s">
        <v>1534</v>
      </c>
      <c r="B827" s="71" t="s">
        <v>1535</v>
      </c>
      <c r="C827" s="66">
        <f>C828+C829</f>
        <v>50</v>
      </c>
      <c r="D827" s="41">
        <f>D828+D829</f>
        <v>42</v>
      </c>
      <c r="E827" s="68">
        <f>D827/C827</f>
        <v>0.84</v>
      </c>
      <c r="F827" s="69">
        <f t="shared" si="24"/>
        <v>17</v>
      </c>
    </row>
    <row r="828" ht="20.25" customHeight="1" spans="1:6">
      <c r="A828" s="73" t="s">
        <v>1536</v>
      </c>
      <c r="B828" s="74" t="s">
        <v>1537</v>
      </c>
      <c r="C828" s="75">
        <f>IFERROR(VLOOKUP(A828,[1]Sheet2!A:D,4,0),0)</f>
        <v>0</v>
      </c>
      <c r="D828" s="76">
        <f>IFERROR(VLOOKUP(B828,[1]Sheet2!B:E,4,0),0)</f>
        <v>0</v>
      </c>
      <c r="E828" s="72"/>
      <c r="F828" s="77">
        <f t="shared" si="24"/>
        <v>0</v>
      </c>
    </row>
    <row r="829" s="53" customFormat="1" ht="20.25" customHeight="1" spans="1:6">
      <c r="A829" s="73" t="s">
        <v>1538</v>
      </c>
      <c r="B829" s="74" t="s">
        <v>1539</v>
      </c>
      <c r="C829" s="75">
        <v>50</v>
      </c>
      <c r="D829" s="78">
        <v>42</v>
      </c>
      <c r="E829" s="82">
        <f>D829/C829</f>
        <v>0.84</v>
      </c>
      <c r="F829" s="84">
        <f t="shared" si="24"/>
        <v>17</v>
      </c>
    </row>
    <row r="830" ht="20.25" customHeight="1" spans="1:6">
      <c r="A830" s="70" t="s">
        <v>1540</v>
      </c>
      <c r="B830" s="71" t="s">
        <v>1541</v>
      </c>
      <c r="C830" s="66">
        <f t="shared" ref="C830:C834" si="25">C831</f>
        <v>0</v>
      </c>
      <c r="D830" s="76">
        <f t="shared" ref="D830:D834" si="26">D831</f>
        <v>0</v>
      </c>
      <c r="E830" s="72"/>
      <c r="F830" s="77">
        <f t="shared" si="24"/>
        <v>0</v>
      </c>
    </row>
    <row r="831" ht="20.25" customHeight="1" spans="1:6">
      <c r="A831" s="73" t="s">
        <v>1542</v>
      </c>
      <c r="B831" s="74" t="s">
        <v>1543</v>
      </c>
      <c r="C831" s="75">
        <f>IFERROR(VLOOKUP(A831,[1]Sheet2!A:D,4,0),0)</f>
        <v>0</v>
      </c>
      <c r="D831" s="67">
        <f>IFERROR(VLOOKUP(B831,[1]Sheet2!B:E,4,0),0)</f>
        <v>0</v>
      </c>
      <c r="E831" s="72"/>
      <c r="F831" s="77">
        <f t="shared" si="24"/>
        <v>0</v>
      </c>
    </row>
    <row r="832" ht="20.25" customHeight="1" spans="1:6">
      <c r="A832" s="70" t="s">
        <v>1544</v>
      </c>
      <c r="B832" s="71" t="s">
        <v>1545</v>
      </c>
      <c r="C832" s="66">
        <f t="shared" si="25"/>
        <v>0</v>
      </c>
      <c r="D832" s="67">
        <f t="shared" si="26"/>
        <v>0</v>
      </c>
      <c r="E832" s="72"/>
      <c r="F832" s="77">
        <f t="shared" si="24"/>
        <v>0</v>
      </c>
    </row>
    <row r="833" ht="20.25" customHeight="1" spans="1:6">
      <c r="A833" s="73" t="s">
        <v>1546</v>
      </c>
      <c r="B833" s="74" t="s">
        <v>1547</v>
      </c>
      <c r="C833" s="75">
        <f>IFERROR(VLOOKUP(A833,[1]Sheet2!A:D,4,0),0)</f>
        <v>0</v>
      </c>
      <c r="D833" s="76">
        <f>IFERROR(VLOOKUP(B833,[1]Sheet2!B:E,4,0),0)</f>
        <v>0</v>
      </c>
      <c r="E833" s="72"/>
      <c r="F833" s="77">
        <f t="shared" si="24"/>
        <v>0</v>
      </c>
    </row>
    <row r="834" s="50" customFormat="1" ht="20.25" customHeight="1" spans="1:6">
      <c r="A834" s="70" t="s">
        <v>1548</v>
      </c>
      <c r="B834" s="71" t="s">
        <v>1549</v>
      </c>
      <c r="C834" s="66">
        <f t="shared" si="25"/>
        <v>129</v>
      </c>
      <c r="D834" s="41">
        <f t="shared" si="26"/>
        <v>552.397761</v>
      </c>
      <c r="E834" s="68">
        <f t="shared" ref="E834:E837" si="27">D834/C834</f>
        <v>4.28215318604651</v>
      </c>
      <c r="F834" s="69">
        <f t="shared" si="24"/>
        <v>487.897761</v>
      </c>
    </row>
    <row r="835" ht="20.25" customHeight="1" spans="1:6">
      <c r="A835" s="73" t="s">
        <v>1550</v>
      </c>
      <c r="B835" s="74" t="s">
        <v>1551</v>
      </c>
      <c r="C835" s="75">
        <v>129</v>
      </c>
      <c r="D835" s="76">
        <v>552.397761</v>
      </c>
      <c r="E835" s="72">
        <f t="shared" si="27"/>
        <v>4.28215318604651</v>
      </c>
      <c r="F835" s="77">
        <f t="shared" si="24"/>
        <v>487.897761</v>
      </c>
    </row>
    <row r="836" s="50" customFormat="1" ht="20.25" customHeight="1" spans="1:6">
      <c r="A836" s="70" t="s">
        <v>1552</v>
      </c>
      <c r="B836" s="71" t="s">
        <v>33</v>
      </c>
      <c r="C836" s="66">
        <f>C837+C863+C885+C913+C924+C931+C937+C940</f>
        <v>958</v>
      </c>
      <c r="D836" s="41">
        <f>D837+D863+D885+D913+D924+D931+D937+D940</f>
        <v>2424.264245</v>
      </c>
      <c r="E836" s="68">
        <f t="shared" si="27"/>
        <v>2.53054722860125</v>
      </c>
      <c r="F836" s="69">
        <f t="shared" si="24"/>
        <v>1945.264245</v>
      </c>
    </row>
    <row r="837" s="50" customFormat="1" ht="20.25" customHeight="1" spans="1:6">
      <c r="A837" s="70" t="s">
        <v>1553</v>
      </c>
      <c r="B837" s="71" t="s">
        <v>1554</v>
      </c>
      <c r="C837" s="66">
        <f>SUM(C838:C862)</f>
        <v>562</v>
      </c>
      <c r="D837" s="41">
        <f>SUM(D838:D862)</f>
        <v>654.314765</v>
      </c>
      <c r="E837" s="68">
        <f t="shared" si="27"/>
        <v>1.16426114768683</v>
      </c>
      <c r="F837" s="69">
        <f t="shared" si="24"/>
        <v>373.314765</v>
      </c>
    </row>
    <row r="838" ht="20.25" customHeight="1" spans="1:6">
      <c r="A838" s="73" t="s">
        <v>1555</v>
      </c>
      <c r="B838" s="74" t="s">
        <v>119</v>
      </c>
      <c r="C838" s="75">
        <f>IFERROR(VLOOKUP(A838,[1]Sheet2!A:D,4,0),0)</f>
        <v>0</v>
      </c>
      <c r="D838" s="76">
        <f>IFERROR(VLOOKUP(B838,[1]Sheet2!B:E,4,0),0)</f>
        <v>0</v>
      </c>
      <c r="E838" s="72"/>
      <c r="F838" s="77">
        <f t="shared" si="24"/>
        <v>0</v>
      </c>
    </row>
    <row r="839" ht="20.25" customHeight="1" spans="1:6">
      <c r="A839" s="73" t="s">
        <v>1556</v>
      </c>
      <c r="B839" s="74" t="s">
        <v>121</v>
      </c>
      <c r="C839" s="75">
        <f>IFERROR(VLOOKUP(A839,[1]Sheet2!A:D,4,0),0)</f>
        <v>0</v>
      </c>
      <c r="D839" s="76">
        <f>IFERROR(VLOOKUP(B839,[1]Sheet2!B:E,4,0),0)</f>
        <v>0</v>
      </c>
      <c r="E839" s="72"/>
      <c r="F839" s="77">
        <f t="shared" si="24"/>
        <v>0</v>
      </c>
    </row>
    <row r="840" ht="20.25" customHeight="1" spans="1:6">
      <c r="A840" s="73" t="s">
        <v>1557</v>
      </c>
      <c r="B840" s="74" t="s">
        <v>123</v>
      </c>
      <c r="C840" s="75">
        <v>272</v>
      </c>
      <c r="D840" s="76">
        <v>140.882702</v>
      </c>
      <c r="E840" s="72">
        <f>D840/C840</f>
        <v>0.517951110294118</v>
      </c>
      <c r="F840" s="77">
        <f t="shared" ref="F840:F903" si="28">D840-C840/2</f>
        <v>4.88270199999999</v>
      </c>
    </row>
    <row r="841" ht="20.25" customHeight="1" spans="1:6">
      <c r="A841" s="73" t="s">
        <v>1558</v>
      </c>
      <c r="B841" s="74" t="s">
        <v>137</v>
      </c>
      <c r="C841" s="75">
        <f>IFERROR(VLOOKUP(A841,[1]Sheet2!A:D,4,0),0)</f>
        <v>0</v>
      </c>
      <c r="D841" s="76">
        <f>IFERROR(VLOOKUP(B841,[1]Sheet2!B:E,4,0),0)</f>
        <v>0</v>
      </c>
      <c r="E841" s="72"/>
      <c r="F841" s="77">
        <f t="shared" si="28"/>
        <v>0</v>
      </c>
    </row>
    <row r="842" ht="20.25" customHeight="1" spans="1:6">
      <c r="A842" s="73" t="s">
        <v>1559</v>
      </c>
      <c r="B842" s="74" t="s">
        <v>1560</v>
      </c>
      <c r="C842" s="75">
        <f>IFERROR(VLOOKUP(A842,[1]Sheet2!A:D,4,0),0)</f>
        <v>0</v>
      </c>
      <c r="D842" s="76">
        <f>IFERROR(VLOOKUP(B842,[1]Sheet2!B:E,4,0),0)</f>
        <v>0</v>
      </c>
      <c r="E842" s="72"/>
      <c r="F842" s="77">
        <f t="shared" si="28"/>
        <v>0</v>
      </c>
    </row>
    <row r="843" ht="20.25" customHeight="1" spans="1:6">
      <c r="A843" s="73" t="s">
        <v>1561</v>
      </c>
      <c r="B843" s="74" t="s">
        <v>1562</v>
      </c>
      <c r="C843" s="75">
        <f>IFERROR(VLOOKUP(A843,[1]Sheet2!A:D,4,0),0)</f>
        <v>0</v>
      </c>
      <c r="D843" s="67">
        <f>IFERROR(VLOOKUP(B843,[1]Sheet2!B:E,4,0),0)</f>
        <v>0</v>
      </c>
      <c r="E843" s="72"/>
      <c r="F843" s="77">
        <f t="shared" si="28"/>
        <v>0</v>
      </c>
    </row>
    <row r="844" ht="20.25" customHeight="1" spans="1:6">
      <c r="A844" s="73" t="s">
        <v>1563</v>
      </c>
      <c r="B844" s="74" t="s">
        <v>1564</v>
      </c>
      <c r="C844" s="75">
        <f>IFERROR(VLOOKUP(A844,[1]Sheet2!A:D,4,0),0)</f>
        <v>0</v>
      </c>
      <c r="D844" s="76">
        <f>IFERROR(VLOOKUP(B844,[1]Sheet2!B:E,4,0),0)</f>
        <v>0</v>
      </c>
      <c r="E844" s="72"/>
      <c r="F844" s="77">
        <f t="shared" si="28"/>
        <v>0</v>
      </c>
    </row>
    <row r="845" ht="20.25" customHeight="1" spans="1:6">
      <c r="A845" s="73" t="s">
        <v>1565</v>
      </c>
      <c r="B845" s="74" t="s">
        <v>1566</v>
      </c>
      <c r="C845" s="75">
        <f>IFERROR(VLOOKUP(A845,[1]Sheet2!A:D,4,0),0)</f>
        <v>0</v>
      </c>
      <c r="D845" s="67">
        <f>IFERROR(VLOOKUP(B845,[1]Sheet2!B:E,4,0),0)</f>
        <v>0</v>
      </c>
      <c r="E845" s="72"/>
      <c r="F845" s="77">
        <f t="shared" si="28"/>
        <v>0</v>
      </c>
    </row>
    <row r="846" ht="20.25" customHeight="1" spans="1:6">
      <c r="A846" s="73" t="s">
        <v>1567</v>
      </c>
      <c r="B846" s="74" t="s">
        <v>1568</v>
      </c>
      <c r="C846" s="75">
        <f>IFERROR(VLOOKUP(A846,[1]Sheet2!A:D,4,0),0)</f>
        <v>0</v>
      </c>
      <c r="D846" s="76">
        <f>IFERROR(VLOOKUP(B846,[1]Sheet2!B:E,4,0),0)</f>
        <v>0</v>
      </c>
      <c r="E846" s="72"/>
      <c r="F846" s="77">
        <f t="shared" si="28"/>
        <v>0</v>
      </c>
    </row>
    <row r="847" ht="20.25" customHeight="1" spans="1:6">
      <c r="A847" s="73" t="s">
        <v>1569</v>
      </c>
      <c r="B847" s="74" t="s">
        <v>1570</v>
      </c>
      <c r="C847" s="75">
        <f>IFERROR(VLOOKUP(A847,[1]Sheet2!A:D,4,0),0)</f>
        <v>0</v>
      </c>
      <c r="D847" s="76">
        <f>IFERROR(VLOOKUP(B847,[1]Sheet2!B:E,4,0),0)</f>
        <v>0</v>
      </c>
      <c r="E847" s="72"/>
      <c r="F847" s="77">
        <f t="shared" si="28"/>
        <v>0</v>
      </c>
    </row>
    <row r="848" ht="20.25" customHeight="1" spans="1:6">
      <c r="A848" s="73" t="s">
        <v>1571</v>
      </c>
      <c r="B848" s="74" t="s">
        <v>1572</v>
      </c>
      <c r="C848" s="75">
        <f>IFERROR(VLOOKUP(A848,[1]Sheet2!A:D,4,0),0)</f>
        <v>0</v>
      </c>
      <c r="D848" s="67">
        <f>IFERROR(VLOOKUP(B848,[1]Sheet2!B:E,4,0),0)</f>
        <v>0</v>
      </c>
      <c r="E848" s="72"/>
      <c r="F848" s="77">
        <f t="shared" si="28"/>
        <v>0</v>
      </c>
    </row>
    <row r="849" ht="20.25" customHeight="1" spans="1:6">
      <c r="A849" s="73" t="s">
        <v>1573</v>
      </c>
      <c r="B849" s="74" t="s">
        <v>1574</v>
      </c>
      <c r="C849" s="75">
        <f>IFERROR(VLOOKUP(A849,[1]Sheet2!A:D,4,0),0)</f>
        <v>0</v>
      </c>
      <c r="D849" s="76">
        <f>IFERROR(VLOOKUP(B849,[1]Sheet2!B:E,4,0),0)</f>
        <v>0</v>
      </c>
      <c r="E849" s="72"/>
      <c r="F849" s="77">
        <f t="shared" si="28"/>
        <v>0</v>
      </c>
    </row>
    <row r="850" ht="20.25" customHeight="1" spans="1:6">
      <c r="A850" s="73" t="s">
        <v>1575</v>
      </c>
      <c r="B850" s="74" t="s">
        <v>1576</v>
      </c>
      <c r="C850" s="75">
        <f>IFERROR(VLOOKUP(A850,[1]Sheet2!A:D,4,0),0)</f>
        <v>0</v>
      </c>
      <c r="D850" s="67">
        <f>IFERROR(VLOOKUP(B850,[1]Sheet2!B:E,4,0),0)</f>
        <v>0</v>
      </c>
      <c r="E850" s="72"/>
      <c r="F850" s="77">
        <f t="shared" si="28"/>
        <v>0</v>
      </c>
    </row>
    <row r="851" ht="20.25" customHeight="1" spans="1:6">
      <c r="A851" s="73" t="s">
        <v>1577</v>
      </c>
      <c r="B851" s="74" t="s">
        <v>1578</v>
      </c>
      <c r="C851" s="75">
        <f>IFERROR(VLOOKUP(A851,[1]Sheet2!A:D,4,0),0)</f>
        <v>0</v>
      </c>
      <c r="D851" s="76">
        <f>IFERROR(VLOOKUP(B851,[1]Sheet2!B:E,4,0),0)</f>
        <v>0</v>
      </c>
      <c r="E851" s="72"/>
      <c r="F851" s="77">
        <f t="shared" si="28"/>
        <v>0</v>
      </c>
    </row>
    <row r="852" ht="20.25" customHeight="1" spans="1:6">
      <c r="A852" s="73" t="s">
        <v>1579</v>
      </c>
      <c r="B852" s="74" t="s">
        <v>1580</v>
      </c>
      <c r="C852" s="75">
        <f>IFERROR(VLOOKUP(A852,[1]Sheet2!A:D,4,0),0)</f>
        <v>0</v>
      </c>
      <c r="D852" s="67">
        <f>IFERROR(VLOOKUP(B852,[1]Sheet2!B:E,4,0),0)</f>
        <v>0</v>
      </c>
      <c r="E852" s="72"/>
      <c r="F852" s="77">
        <f t="shared" si="28"/>
        <v>0</v>
      </c>
    </row>
    <row r="853" ht="20.25" customHeight="1" spans="1:6">
      <c r="A853" s="73" t="s">
        <v>1581</v>
      </c>
      <c r="B853" s="74" t="s">
        <v>1582</v>
      </c>
      <c r="C853" s="75">
        <f>IFERROR(VLOOKUP(A853,[1]Sheet2!A:D,4,0),0)</f>
        <v>0</v>
      </c>
      <c r="D853" s="76">
        <f>IFERROR(VLOOKUP(B853,[1]Sheet2!B:E,4,0),0)</f>
        <v>0</v>
      </c>
      <c r="E853" s="72"/>
      <c r="F853" s="77">
        <f t="shared" si="28"/>
        <v>0</v>
      </c>
    </row>
    <row r="854" s="53" customFormat="1" ht="20.25" customHeight="1" spans="1:6">
      <c r="A854" s="73" t="s">
        <v>1583</v>
      </c>
      <c r="B854" s="74" t="s">
        <v>1584</v>
      </c>
      <c r="C854" s="75">
        <f>IFERROR(VLOOKUP(A854,[1]Sheet2!A:D,4,0),0)</f>
        <v>0</v>
      </c>
      <c r="D854" s="78">
        <v>5</v>
      </c>
      <c r="E854" s="72" t="e">
        <f>D854/C854</f>
        <v>#DIV/0!</v>
      </c>
      <c r="F854" s="84">
        <f t="shared" si="28"/>
        <v>5</v>
      </c>
    </row>
    <row r="855" ht="20.25" customHeight="1" spans="1:6">
      <c r="A855" s="73" t="s">
        <v>1585</v>
      </c>
      <c r="B855" s="74" t="s">
        <v>1586</v>
      </c>
      <c r="C855" s="75">
        <f>IFERROR(VLOOKUP(A855,[1]Sheet2!A:D,4,0),0)</f>
        <v>0</v>
      </c>
      <c r="D855" s="67">
        <f>IFERROR(VLOOKUP(B855,[1]Sheet2!B:E,4,0),0)</f>
        <v>0</v>
      </c>
      <c r="E855" s="72"/>
      <c r="F855" s="77">
        <f t="shared" si="28"/>
        <v>0</v>
      </c>
    </row>
    <row r="856" ht="20.25" customHeight="1" spans="1:6">
      <c r="A856" s="73" t="s">
        <v>1587</v>
      </c>
      <c r="B856" s="74" t="s">
        <v>1588</v>
      </c>
      <c r="C856" s="75">
        <v>283</v>
      </c>
      <c r="D856" s="76">
        <v>53.228421</v>
      </c>
      <c r="E856" s="72">
        <f>D856/C856</f>
        <v>0.188086293286219</v>
      </c>
      <c r="F856" s="77">
        <f t="shared" si="28"/>
        <v>-88.271579</v>
      </c>
    </row>
    <row r="857" ht="20.25" customHeight="1" spans="1:6">
      <c r="A857" s="73" t="s">
        <v>1589</v>
      </c>
      <c r="B857" s="74" t="s">
        <v>1590</v>
      </c>
      <c r="C857" s="75">
        <f>IFERROR(VLOOKUP(A857,[1]Sheet2!A:D,4,0),0)</f>
        <v>0</v>
      </c>
      <c r="D857" s="76">
        <f>IFERROR(VLOOKUP(B857,[1]Sheet2!B:E,4,0),0)</f>
        <v>0</v>
      </c>
      <c r="E857" s="72"/>
      <c r="F857" s="77">
        <f t="shared" si="28"/>
        <v>0</v>
      </c>
    </row>
    <row r="858" ht="20.25" customHeight="1" spans="1:6">
      <c r="A858" s="73" t="s">
        <v>1591</v>
      </c>
      <c r="B858" s="74" t="s">
        <v>1592</v>
      </c>
      <c r="C858" s="75">
        <f>IFERROR(VLOOKUP(A858,[1]Sheet2!A:D,4,0),0)</f>
        <v>0</v>
      </c>
      <c r="D858" s="76">
        <f>IFERROR(VLOOKUP(B858,[1]Sheet2!B:E,4,0),0)</f>
        <v>0</v>
      </c>
      <c r="E858" s="72"/>
      <c r="F858" s="77">
        <f t="shared" si="28"/>
        <v>0</v>
      </c>
    </row>
    <row r="859" ht="20.25" customHeight="1" spans="1:6">
      <c r="A859" s="73" t="s">
        <v>1593</v>
      </c>
      <c r="B859" s="74" t="s">
        <v>1594</v>
      </c>
      <c r="C859" s="75">
        <f>IFERROR(VLOOKUP(A859,[1]Sheet2!A:D,4,0),0)</f>
        <v>0</v>
      </c>
      <c r="D859" s="76"/>
      <c r="E859" s="72"/>
      <c r="F859" s="77">
        <f t="shared" si="28"/>
        <v>0</v>
      </c>
    </row>
    <row r="860" ht="20.25" customHeight="1" spans="1:6">
      <c r="A860" s="73" t="s">
        <v>1595</v>
      </c>
      <c r="B860" s="74" t="s">
        <v>1596</v>
      </c>
      <c r="C860" s="75"/>
      <c r="D860" s="76"/>
      <c r="E860" s="72"/>
      <c r="F860" s="77">
        <f t="shared" si="28"/>
        <v>0</v>
      </c>
    </row>
    <row r="861" ht="20.25" customHeight="1" spans="1:6">
      <c r="A861" s="73" t="s">
        <v>1597</v>
      </c>
      <c r="B861" s="74" t="s">
        <v>1598</v>
      </c>
      <c r="C861" s="75">
        <f>IFERROR(VLOOKUP(A861,[1]Sheet2!A:D,4,0),0)</f>
        <v>0</v>
      </c>
      <c r="D861" s="76">
        <f>IFERROR(VLOOKUP(B861,[1]Sheet2!B:E,4,0),0)</f>
        <v>0</v>
      </c>
      <c r="E861" s="72"/>
      <c r="F861" s="77">
        <f t="shared" si="28"/>
        <v>0</v>
      </c>
    </row>
    <row r="862" ht="20.25" customHeight="1" spans="1:6">
      <c r="A862" s="73" t="s">
        <v>1599</v>
      </c>
      <c r="B862" s="74" t="s">
        <v>1600</v>
      </c>
      <c r="C862" s="75">
        <v>7</v>
      </c>
      <c r="D862" s="76">
        <v>455.203642</v>
      </c>
      <c r="E862" s="72">
        <f>D862/C862</f>
        <v>65.0290917142857</v>
      </c>
      <c r="F862" s="77">
        <f t="shared" si="28"/>
        <v>451.703642</v>
      </c>
    </row>
    <row r="863" ht="20.25" customHeight="1" spans="1:6">
      <c r="A863" s="70" t="s">
        <v>1601</v>
      </c>
      <c r="B863" s="71" t="s">
        <v>1602</v>
      </c>
      <c r="C863" s="66">
        <f>SUM(C864:C884)</f>
        <v>8</v>
      </c>
      <c r="D863" s="76">
        <f>SUM(D864:D884)</f>
        <v>0</v>
      </c>
      <c r="E863" s="72">
        <f>D863/C863</f>
        <v>0</v>
      </c>
      <c r="F863" s="77">
        <f t="shared" si="28"/>
        <v>-4</v>
      </c>
    </row>
    <row r="864" ht="20.25" customHeight="1" spans="1:6">
      <c r="A864" s="73" t="s">
        <v>1603</v>
      </c>
      <c r="B864" s="74" t="s">
        <v>119</v>
      </c>
      <c r="C864" s="75">
        <f>IFERROR(VLOOKUP(A864,[1]Sheet2!A:D,4,0),0)</f>
        <v>0</v>
      </c>
      <c r="D864" s="76">
        <f>IFERROR(VLOOKUP(B864,[1]Sheet2!B:E,4,0),0)</f>
        <v>0</v>
      </c>
      <c r="E864" s="72"/>
      <c r="F864" s="77">
        <f t="shared" si="28"/>
        <v>0</v>
      </c>
    </row>
    <row r="865" ht="20.25" customHeight="1" spans="1:6">
      <c r="A865" s="73" t="s">
        <v>1604</v>
      </c>
      <c r="B865" s="74" t="s">
        <v>121</v>
      </c>
      <c r="C865" s="75">
        <f>IFERROR(VLOOKUP(A865,[1]Sheet2!A:D,4,0),0)</f>
        <v>0</v>
      </c>
      <c r="D865" s="76">
        <f>IFERROR(VLOOKUP(B865,[1]Sheet2!B:E,4,0),0)</f>
        <v>0</v>
      </c>
      <c r="E865" s="72"/>
      <c r="F865" s="77">
        <f t="shared" si="28"/>
        <v>0</v>
      </c>
    </row>
    <row r="866" ht="20.25" customHeight="1" spans="1:6">
      <c r="A866" s="73" t="s">
        <v>1605</v>
      </c>
      <c r="B866" s="74" t="s">
        <v>123</v>
      </c>
      <c r="C866" s="75">
        <f>IFERROR(VLOOKUP(A866,[1]Sheet2!A:D,4,0),0)</f>
        <v>0</v>
      </c>
      <c r="D866" s="76">
        <f>IFERROR(VLOOKUP(B866,[1]Sheet2!B:E,4,0),0)</f>
        <v>0</v>
      </c>
      <c r="E866" s="72"/>
      <c r="F866" s="77">
        <f t="shared" si="28"/>
        <v>0</v>
      </c>
    </row>
    <row r="867" ht="20.25" customHeight="1" spans="1:6">
      <c r="A867" s="73" t="s">
        <v>1606</v>
      </c>
      <c r="B867" s="74" t="s">
        <v>1607</v>
      </c>
      <c r="C867" s="75">
        <f>IFERROR(VLOOKUP(A867,[1]Sheet2!A:D,4,0),0)</f>
        <v>0</v>
      </c>
      <c r="D867" s="76">
        <f>IFERROR(VLOOKUP(B867,[1]Sheet2!B:E,4,0),0)</f>
        <v>0</v>
      </c>
      <c r="E867" s="72"/>
      <c r="F867" s="77">
        <f t="shared" si="28"/>
        <v>0</v>
      </c>
    </row>
    <row r="868" ht="20.25" customHeight="1" spans="1:6">
      <c r="A868" s="73" t="s">
        <v>1608</v>
      </c>
      <c r="B868" s="74" t="s">
        <v>1609</v>
      </c>
      <c r="C868" s="75">
        <f>IFERROR(VLOOKUP(A868,[1]Sheet2!A:D,4,0),0)</f>
        <v>0</v>
      </c>
      <c r="D868" s="76">
        <f>IFERROR(VLOOKUP(B868,[1]Sheet2!B:E,4,0),0)</f>
        <v>0</v>
      </c>
      <c r="E868" s="72"/>
      <c r="F868" s="77">
        <f t="shared" si="28"/>
        <v>0</v>
      </c>
    </row>
    <row r="869" ht="20.25" customHeight="1" spans="1:6">
      <c r="A869" s="73" t="s">
        <v>1610</v>
      </c>
      <c r="B869" s="74" t="s">
        <v>1611</v>
      </c>
      <c r="C869" s="75">
        <f>IFERROR(VLOOKUP(A869,[1]Sheet2!A:D,4,0),0)</f>
        <v>0</v>
      </c>
      <c r="D869" s="76">
        <f>IFERROR(VLOOKUP(B869,[1]Sheet2!B:E,4,0),0)</f>
        <v>0</v>
      </c>
      <c r="E869" s="72"/>
      <c r="F869" s="77">
        <f t="shared" si="28"/>
        <v>0</v>
      </c>
    </row>
    <row r="870" ht="20.25" customHeight="1" spans="1:6">
      <c r="A870" s="73" t="s">
        <v>1612</v>
      </c>
      <c r="B870" s="74" t="s">
        <v>1613</v>
      </c>
      <c r="C870" s="75">
        <f>IFERROR(VLOOKUP(A870,[1]Sheet2!A:D,4,0),0)</f>
        <v>0</v>
      </c>
      <c r="D870" s="76">
        <f>IFERROR(VLOOKUP(B870,[1]Sheet2!B:E,4,0),0)</f>
        <v>0</v>
      </c>
      <c r="E870" s="72"/>
      <c r="F870" s="77">
        <f t="shared" si="28"/>
        <v>0</v>
      </c>
    </row>
    <row r="871" ht="20.25" customHeight="1" spans="1:6">
      <c r="A871" s="73" t="s">
        <v>1614</v>
      </c>
      <c r="B871" s="74" t="s">
        <v>1615</v>
      </c>
      <c r="C871" s="75">
        <v>8</v>
      </c>
      <c r="D871" s="76">
        <f>IFERROR(VLOOKUP(B871,[1]Sheet2!B:E,4,0),0)</f>
        <v>0</v>
      </c>
      <c r="E871" s="72"/>
      <c r="F871" s="77">
        <f t="shared" si="28"/>
        <v>-4</v>
      </c>
    </row>
    <row r="872" ht="20.25" customHeight="1" spans="1:6">
      <c r="A872" s="73" t="s">
        <v>1616</v>
      </c>
      <c r="B872" s="74" t="s">
        <v>1617</v>
      </c>
      <c r="C872" s="75">
        <f>IFERROR(VLOOKUP(A872,[1]Sheet2!A:D,4,0),0)</f>
        <v>0</v>
      </c>
      <c r="D872" s="76">
        <f>IFERROR(VLOOKUP(B872,[1]Sheet2!B:E,4,0),0)</f>
        <v>0</v>
      </c>
      <c r="E872" s="72"/>
      <c r="F872" s="77">
        <f t="shared" si="28"/>
        <v>0</v>
      </c>
    </row>
    <row r="873" ht="20.25" customHeight="1" spans="1:6">
      <c r="A873" s="73" t="s">
        <v>1618</v>
      </c>
      <c r="B873" s="74" t="s">
        <v>1619</v>
      </c>
      <c r="C873" s="75">
        <f>IFERROR(VLOOKUP(A873,[1]Sheet2!A:D,4,0),0)</f>
        <v>0</v>
      </c>
      <c r="D873" s="76">
        <f>IFERROR(VLOOKUP(B873,[1]Sheet2!B:E,4,0),0)</f>
        <v>0</v>
      </c>
      <c r="E873" s="72"/>
      <c r="F873" s="77">
        <f t="shared" si="28"/>
        <v>0</v>
      </c>
    </row>
    <row r="874" ht="20.25" customHeight="1" spans="1:6">
      <c r="A874" s="73" t="s">
        <v>1620</v>
      </c>
      <c r="B874" s="74" t="s">
        <v>1621</v>
      </c>
      <c r="C874" s="75">
        <f>IFERROR(VLOOKUP(A874,[1]Sheet2!A:D,4,0),0)</f>
        <v>0</v>
      </c>
      <c r="D874" s="76">
        <f>IFERROR(VLOOKUP(B874,[1]Sheet2!B:E,4,0),0)</f>
        <v>0</v>
      </c>
      <c r="E874" s="72"/>
      <c r="F874" s="77">
        <f t="shared" si="28"/>
        <v>0</v>
      </c>
    </row>
    <row r="875" ht="20.25" customHeight="1" spans="1:6">
      <c r="A875" s="73" t="s">
        <v>1622</v>
      </c>
      <c r="B875" s="74" t="s">
        <v>1623</v>
      </c>
      <c r="C875" s="75">
        <f>IFERROR(VLOOKUP(A875,[1]Sheet2!A:D,4,0),0)</f>
        <v>0</v>
      </c>
      <c r="D875" s="76">
        <f>IFERROR(VLOOKUP(B875,[1]Sheet2!B:E,4,0),0)</f>
        <v>0</v>
      </c>
      <c r="E875" s="72"/>
      <c r="F875" s="77">
        <f t="shared" si="28"/>
        <v>0</v>
      </c>
    </row>
    <row r="876" ht="20.25" customHeight="1" spans="1:6">
      <c r="A876" s="73" t="s">
        <v>1624</v>
      </c>
      <c r="B876" s="74" t="s">
        <v>1625</v>
      </c>
      <c r="C876" s="75">
        <f>IFERROR(VLOOKUP(A876,[1]Sheet2!A:D,4,0),0)</f>
        <v>0</v>
      </c>
      <c r="D876" s="76">
        <f>IFERROR(VLOOKUP(B876,[1]Sheet2!B:E,4,0),0)</f>
        <v>0</v>
      </c>
      <c r="E876" s="72"/>
      <c r="F876" s="77">
        <f t="shared" si="28"/>
        <v>0</v>
      </c>
    </row>
    <row r="877" ht="20.25" customHeight="1" spans="1:6">
      <c r="A877" s="73" t="s">
        <v>1626</v>
      </c>
      <c r="B877" s="74" t="s">
        <v>1627</v>
      </c>
      <c r="C877" s="75">
        <f>IFERROR(VLOOKUP(A877,[1]Sheet2!A:D,4,0),0)</f>
        <v>0</v>
      </c>
      <c r="D877" s="76">
        <f>IFERROR(VLOOKUP(B877,[1]Sheet2!B:E,4,0),0)</f>
        <v>0</v>
      </c>
      <c r="E877" s="72"/>
      <c r="F877" s="77">
        <f t="shared" si="28"/>
        <v>0</v>
      </c>
    </row>
    <row r="878" ht="20.25" customHeight="1" spans="1:6">
      <c r="A878" s="73" t="s">
        <v>1628</v>
      </c>
      <c r="B878" s="74" t="s">
        <v>1629</v>
      </c>
      <c r="C878" s="75">
        <f>IFERROR(VLOOKUP(A878,[1]Sheet2!A:D,4,0),0)</f>
        <v>0</v>
      </c>
      <c r="D878" s="76">
        <f>IFERROR(VLOOKUP(B878,[1]Sheet2!B:E,4,0),0)</f>
        <v>0</v>
      </c>
      <c r="E878" s="72"/>
      <c r="F878" s="77">
        <f t="shared" si="28"/>
        <v>0</v>
      </c>
    </row>
    <row r="879" ht="20.25" customHeight="1" spans="1:6">
      <c r="A879" s="73" t="s">
        <v>1630</v>
      </c>
      <c r="B879" s="74" t="s">
        <v>1631</v>
      </c>
      <c r="C879" s="75">
        <f>IFERROR(VLOOKUP(A879,[1]Sheet2!A:D,4,0),0)</f>
        <v>0</v>
      </c>
      <c r="D879" s="76">
        <f>IFERROR(VLOOKUP(B879,[1]Sheet2!B:E,4,0),0)</f>
        <v>0</v>
      </c>
      <c r="E879" s="72"/>
      <c r="F879" s="77">
        <f t="shared" si="28"/>
        <v>0</v>
      </c>
    </row>
    <row r="880" ht="20.25" customHeight="1" spans="1:6">
      <c r="A880" s="73" t="s">
        <v>1632</v>
      </c>
      <c r="B880" s="74" t="s">
        <v>1633</v>
      </c>
      <c r="C880" s="75">
        <f>IFERROR(VLOOKUP(A880,[1]Sheet2!A:D,4,0),0)</f>
        <v>0</v>
      </c>
      <c r="D880" s="76">
        <f>IFERROR(VLOOKUP(B880,[1]Sheet2!B:E,4,0),0)</f>
        <v>0</v>
      </c>
      <c r="E880" s="72"/>
      <c r="F880" s="77">
        <f t="shared" si="28"/>
        <v>0</v>
      </c>
    </row>
    <row r="881" ht="20.25" customHeight="1" spans="1:6">
      <c r="A881" s="73" t="s">
        <v>1634</v>
      </c>
      <c r="B881" s="74" t="s">
        <v>1635</v>
      </c>
      <c r="C881" s="75">
        <f>IFERROR(VLOOKUP(A881,[1]Sheet2!A:D,4,0),0)</f>
        <v>0</v>
      </c>
      <c r="D881" s="67">
        <f>IFERROR(VLOOKUP(B881,[1]Sheet2!B:E,4,0),0)</f>
        <v>0</v>
      </c>
      <c r="E881" s="72"/>
      <c r="F881" s="77">
        <f t="shared" si="28"/>
        <v>0</v>
      </c>
    </row>
    <row r="882" ht="20.25" customHeight="1" spans="1:6">
      <c r="A882" s="73" t="s">
        <v>1636</v>
      </c>
      <c r="B882" s="74" t="s">
        <v>1637</v>
      </c>
      <c r="C882" s="75">
        <f>IFERROR(VLOOKUP(A882,[1]Sheet2!A:D,4,0),0)</f>
        <v>0</v>
      </c>
      <c r="D882" s="76">
        <f>IFERROR(VLOOKUP(B882,[1]Sheet2!B:E,4,0),0)</f>
        <v>0</v>
      </c>
      <c r="E882" s="72"/>
      <c r="F882" s="77">
        <f t="shared" si="28"/>
        <v>0</v>
      </c>
    </row>
    <row r="883" ht="20.25" customHeight="1" spans="1:6">
      <c r="A883" s="73" t="s">
        <v>1638</v>
      </c>
      <c r="B883" s="74" t="s">
        <v>1572</v>
      </c>
      <c r="C883" s="75">
        <f>IFERROR(VLOOKUP(A883,[1]Sheet2!A:D,4,0),0)</f>
        <v>0</v>
      </c>
      <c r="D883" s="76">
        <f>IFERROR(VLOOKUP(B883,[1]Sheet2!B:E,4,0),0)</f>
        <v>0</v>
      </c>
      <c r="E883" s="72"/>
      <c r="F883" s="77">
        <f t="shared" si="28"/>
        <v>0</v>
      </c>
    </row>
    <row r="884" ht="20.25" customHeight="1" spans="1:6">
      <c r="A884" s="73" t="s">
        <v>1639</v>
      </c>
      <c r="B884" s="74" t="s">
        <v>1640</v>
      </c>
      <c r="C884" s="75">
        <f>IFERROR(VLOOKUP(A884,[1]Sheet2!A:D,4,0),0)</f>
        <v>0</v>
      </c>
      <c r="D884" s="76">
        <f>IFERROR(VLOOKUP(B884,[1]Sheet2!B:E,4,0),0)</f>
        <v>0</v>
      </c>
      <c r="E884" s="72"/>
      <c r="F884" s="77">
        <f t="shared" si="28"/>
        <v>0</v>
      </c>
    </row>
    <row r="885" s="50" customFormat="1" ht="20.25" customHeight="1" spans="1:6">
      <c r="A885" s="70" t="s">
        <v>1641</v>
      </c>
      <c r="B885" s="71" t="s">
        <v>1642</v>
      </c>
      <c r="C885" s="66">
        <f>SUM(C886:C912)</f>
        <v>30</v>
      </c>
      <c r="D885" s="41">
        <f>SUM(D886:D912)</f>
        <v>9.924298</v>
      </c>
      <c r="E885" s="68">
        <f>D885/C885</f>
        <v>0.330809933333333</v>
      </c>
      <c r="F885" s="69">
        <f t="shared" si="28"/>
        <v>-5.075702</v>
      </c>
    </row>
    <row r="886" ht="20.25" customHeight="1" spans="1:6">
      <c r="A886" s="73" t="s">
        <v>1643</v>
      </c>
      <c r="B886" s="74" t="s">
        <v>119</v>
      </c>
      <c r="C886" s="75">
        <f>IFERROR(VLOOKUP(A886,[1]Sheet2!A:D,4,0),0)</f>
        <v>0</v>
      </c>
      <c r="D886" s="76">
        <f>IFERROR(VLOOKUP(B886,[1]Sheet2!B:E,4,0),0)</f>
        <v>0</v>
      </c>
      <c r="E886" s="72"/>
      <c r="F886" s="77">
        <f t="shared" si="28"/>
        <v>0</v>
      </c>
    </row>
    <row r="887" ht="20.25" customHeight="1" spans="1:6">
      <c r="A887" s="73" t="s">
        <v>1644</v>
      </c>
      <c r="B887" s="74" t="s">
        <v>121</v>
      </c>
      <c r="C887" s="75">
        <f>IFERROR(VLOOKUP(A887,[1]Sheet2!A:D,4,0),0)</f>
        <v>0</v>
      </c>
      <c r="D887" s="76">
        <f>IFERROR(VLOOKUP(B887,[1]Sheet2!B:E,4,0),0)</f>
        <v>0</v>
      </c>
      <c r="E887" s="72"/>
      <c r="F887" s="77">
        <f t="shared" si="28"/>
        <v>0</v>
      </c>
    </row>
    <row r="888" ht="20.25" customHeight="1" spans="1:6">
      <c r="A888" s="73" t="s">
        <v>1645</v>
      </c>
      <c r="B888" s="74" t="s">
        <v>123</v>
      </c>
      <c r="C888" s="75">
        <f>IFERROR(VLOOKUP(A888,[1]Sheet2!A:D,4,0),0)</f>
        <v>0</v>
      </c>
      <c r="D888" s="76">
        <f>IFERROR(VLOOKUP(B888,[1]Sheet2!B:E,4,0),0)</f>
        <v>0</v>
      </c>
      <c r="E888" s="72"/>
      <c r="F888" s="77">
        <f t="shared" si="28"/>
        <v>0</v>
      </c>
    </row>
    <row r="889" ht="20.25" customHeight="1" spans="1:6">
      <c r="A889" s="73" t="s">
        <v>1646</v>
      </c>
      <c r="B889" s="74" t="s">
        <v>1647</v>
      </c>
      <c r="C889" s="75">
        <f>IFERROR(VLOOKUP(A889,[1]Sheet2!A:D,4,0),0)</f>
        <v>0</v>
      </c>
      <c r="D889" s="76">
        <f>IFERROR(VLOOKUP(B889,[1]Sheet2!B:E,4,0),0)</f>
        <v>0</v>
      </c>
      <c r="E889" s="72"/>
      <c r="F889" s="77">
        <f t="shared" si="28"/>
        <v>0</v>
      </c>
    </row>
    <row r="890" ht="20.25" customHeight="1" spans="1:6">
      <c r="A890" s="73" t="s">
        <v>1648</v>
      </c>
      <c r="B890" s="74" t="s">
        <v>1649</v>
      </c>
      <c r="C890" s="75">
        <f>IFERROR(VLOOKUP(A890,[1]Sheet2!A:D,4,0),0)</f>
        <v>0</v>
      </c>
      <c r="D890" s="76">
        <f>IFERROR(VLOOKUP(B890,[1]Sheet2!B:E,4,0),0)</f>
        <v>0</v>
      </c>
      <c r="E890" s="72"/>
      <c r="F890" s="77">
        <f t="shared" si="28"/>
        <v>0</v>
      </c>
    </row>
    <row r="891" ht="20.25" customHeight="1" spans="1:6">
      <c r="A891" s="73" t="s">
        <v>1650</v>
      </c>
      <c r="B891" s="74" t="s">
        <v>1651</v>
      </c>
      <c r="C891" s="75">
        <f>IFERROR(VLOOKUP(A891,[1]Sheet2!A:D,4,0),0)</f>
        <v>30</v>
      </c>
      <c r="D891" s="76">
        <v>9.924298</v>
      </c>
      <c r="E891" s="72">
        <f>D891/C891</f>
        <v>0.330809933333333</v>
      </c>
      <c r="F891" s="77">
        <f t="shared" si="28"/>
        <v>-5.075702</v>
      </c>
    </row>
    <row r="892" ht="20.25" customHeight="1" spans="1:6">
      <c r="A892" s="73" t="s">
        <v>1652</v>
      </c>
      <c r="B892" s="74" t="s">
        <v>1653</v>
      </c>
      <c r="C892" s="75">
        <f>IFERROR(VLOOKUP(A892,[1]Sheet2!A:D,4,0),0)</f>
        <v>0</v>
      </c>
      <c r="D892" s="76">
        <f>IFERROR(VLOOKUP(B892,[1]Sheet2!B:E,4,0),0)</f>
        <v>0</v>
      </c>
      <c r="E892" s="72"/>
      <c r="F892" s="77">
        <f t="shared" si="28"/>
        <v>0</v>
      </c>
    </row>
    <row r="893" ht="20.25" customHeight="1" spans="1:6">
      <c r="A893" s="73" t="s">
        <v>1654</v>
      </c>
      <c r="B893" s="74" t="s">
        <v>1655</v>
      </c>
      <c r="C893" s="75">
        <f>IFERROR(VLOOKUP(A893,[1]Sheet2!A:D,4,0),0)</f>
        <v>0</v>
      </c>
      <c r="D893" s="76">
        <f>IFERROR(VLOOKUP(B893,[1]Sheet2!B:E,4,0),0)</f>
        <v>0</v>
      </c>
      <c r="E893" s="72"/>
      <c r="F893" s="77">
        <f t="shared" si="28"/>
        <v>0</v>
      </c>
    </row>
    <row r="894" ht="20.25" customHeight="1" spans="1:6">
      <c r="A894" s="73" t="s">
        <v>1656</v>
      </c>
      <c r="B894" s="74" t="s">
        <v>1657</v>
      </c>
      <c r="C894" s="75">
        <f>IFERROR(VLOOKUP(A894,[1]Sheet2!A:D,4,0),0)</f>
        <v>0</v>
      </c>
      <c r="D894" s="76">
        <f>IFERROR(VLOOKUP(B894,[1]Sheet2!B:E,4,0),0)</f>
        <v>0</v>
      </c>
      <c r="E894" s="72"/>
      <c r="F894" s="77">
        <f t="shared" si="28"/>
        <v>0</v>
      </c>
    </row>
    <row r="895" ht="20.25" customHeight="1" spans="1:6">
      <c r="A895" s="73" t="s">
        <v>1658</v>
      </c>
      <c r="B895" s="74" t="s">
        <v>1659</v>
      </c>
      <c r="C895" s="75">
        <f>IFERROR(VLOOKUP(A895,[1]Sheet2!A:D,4,0),0)</f>
        <v>0</v>
      </c>
      <c r="D895" s="76">
        <f>IFERROR(VLOOKUP(B895,[1]Sheet2!B:E,4,0),0)</f>
        <v>0</v>
      </c>
      <c r="E895" s="72"/>
      <c r="F895" s="77">
        <f t="shared" si="28"/>
        <v>0</v>
      </c>
    </row>
    <row r="896" ht="20.25" customHeight="1" spans="1:6">
      <c r="A896" s="73" t="s">
        <v>1660</v>
      </c>
      <c r="B896" s="74" t="s">
        <v>1661</v>
      </c>
      <c r="C896" s="75">
        <f>IFERROR(VLOOKUP(A896,[1]Sheet2!A:D,4,0),0)</f>
        <v>0</v>
      </c>
      <c r="D896" s="76">
        <f>IFERROR(VLOOKUP(B896,[1]Sheet2!B:E,4,0),0)</f>
        <v>0</v>
      </c>
      <c r="E896" s="72"/>
      <c r="F896" s="77">
        <f t="shared" si="28"/>
        <v>0</v>
      </c>
    </row>
    <row r="897" ht="20.25" customHeight="1" spans="1:6">
      <c r="A897" s="73" t="s">
        <v>1662</v>
      </c>
      <c r="B897" s="74" t="s">
        <v>1663</v>
      </c>
      <c r="C897" s="75">
        <f>IFERROR(VLOOKUP(A897,[1]Sheet2!A:D,4,0),0)</f>
        <v>0</v>
      </c>
      <c r="D897" s="76">
        <f>IFERROR(VLOOKUP(B897,[1]Sheet2!B:E,4,0),0)</f>
        <v>0</v>
      </c>
      <c r="E897" s="72"/>
      <c r="F897" s="77">
        <f t="shared" si="28"/>
        <v>0</v>
      </c>
    </row>
    <row r="898" ht="20.25" customHeight="1" spans="1:6">
      <c r="A898" s="73" t="s">
        <v>1664</v>
      </c>
      <c r="B898" s="74" t="s">
        <v>1665</v>
      </c>
      <c r="C898" s="75">
        <f>IFERROR(VLOOKUP(A898,[1]Sheet2!A:D,4,0),0)</f>
        <v>0</v>
      </c>
      <c r="D898" s="76">
        <f>IFERROR(VLOOKUP(B898,[1]Sheet2!B:E,4,0),0)</f>
        <v>0</v>
      </c>
      <c r="E898" s="72"/>
      <c r="F898" s="77">
        <f t="shared" si="28"/>
        <v>0</v>
      </c>
    </row>
    <row r="899" ht="20.25" customHeight="1" spans="1:6">
      <c r="A899" s="73" t="s">
        <v>1666</v>
      </c>
      <c r="B899" s="74" t="s">
        <v>1667</v>
      </c>
      <c r="C899" s="75">
        <f>IFERROR(VLOOKUP(A899,[1]Sheet2!A:D,4,0),0)</f>
        <v>0</v>
      </c>
      <c r="D899" s="76">
        <f>IFERROR(VLOOKUP(B899,[1]Sheet2!B:E,4,0),0)</f>
        <v>0</v>
      </c>
      <c r="E899" s="72"/>
      <c r="F899" s="77">
        <f t="shared" si="28"/>
        <v>0</v>
      </c>
    </row>
    <row r="900" ht="20.25" customHeight="1" spans="1:6">
      <c r="A900" s="73" t="s">
        <v>1668</v>
      </c>
      <c r="B900" s="74" t="s">
        <v>1669</v>
      </c>
      <c r="C900" s="75">
        <f>IFERROR(VLOOKUP(A900,[1]Sheet2!A:D,4,0),0)</f>
        <v>0</v>
      </c>
      <c r="D900" s="76">
        <f>IFERROR(VLOOKUP(B900,[1]Sheet2!B:E,4,0),0)</f>
        <v>0</v>
      </c>
      <c r="E900" s="72"/>
      <c r="F900" s="77">
        <f t="shared" si="28"/>
        <v>0</v>
      </c>
    </row>
    <row r="901" ht="20.25" customHeight="1" spans="1:6">
      <c r="A901" s="73" t="s">
        <v>1670</v>
      </c>
      <c r="B901" s="74" t="s">
        <v>1671</v>
      </c>
      <c r="C901" s="75">
        <f>IFERROR(VLOOKUP(A901,[1]Sheet2!A:D,4,0),0)</f>
        <v>0</v>
      </c>
      <c r="D901" s="76">
        <f>IFERROR(VLOOKUP(B901,[1]Sheet2!B:E,4,0),0)</f>
        <v>0</v>
      </c>
      <c r="E901" s="72"/>
      <c r="F901" s="77">
        <f t="shared" si="28"/>
        <v>0</v>
      </c>
    </row>
    <row r="902" ht="20.25" customHeight="1" spans="1:6">
      <c r="A902" s="73" t="s">
        <v>1672</v>
      </c>
      <c r="B902" s="74" t="s">
        <v>1673</v>
      </c>
      <c r="C902" s="75">
        <f>IFERROR(VLOOKUP(A902,[1]Sheet2!A:D,4,0),0)</f>
        <v>0</v>
      </c>
      <c r="D902" s="76">
        <f>IFERROR(VLOOKUP(B902,[1]Sheet2!B:E,4,0),0)</f>
        <v>0</v>
      </c>
      <c r="E902" s="72"/>
      <c r="F902" s="77">
        <f t="shared" si="28"/>
        <v>0</v>
      </c>
    </row>
    <row r="903" ht="20.25" customHeight="1" spans="1:6">
      <c r="A903" s="73" t="s">
        <v>1674</v>
      </c>
      <c r="B903" s="74" t="s">
        <v>1675</v>
      </c>
      <c r="C903" s="75">
        <f>IFERROR(VLOOKUP(A903,[1]Sheet2!A:D,4,0),0)</f>
        <v>0</v>
      </c>
      <c r="D903" s="76">
        <f>IFERROR(VLOOKUP(B903,[1]Sheet2!B:E,4,0),0)</f>
        <v>0</v>
      </c>
      <c r="E903" s="72"/>
      <c r="F903" s="77">
        <f t="shared" si="28"/>
        <v>0</v>
      </c>
    </row>
    <row r="904" ht="20.25" customHeight="1" spans="1:6">
      <c r="A904" s="73" t="s">
        <v>1676</v>
      </c>
      <c r="B904" s="74" t="s">
        <v>1677</v>
      </c>
      <c r="C904" s="75">
        <f>IFERROR(VLOOKUP(A904,[1]Sheet2!A:D,4,0),0)</f>
        <v>0</v>
      </c>
      <c r="D904" s="76">
        <f>IFERROR(VLOOKUP(B904,[1]Sheet2!B:E,4,0),0)</f>
        <v>0</v>
      </c>
      <c r="E904" s="72"/>
      <c r="F904" s="77">
        <f t="shared" ref="F904:F967" si="29">D904-C904/2</f>
        <v>0</v>
      </c>
    </row>
    <row r="905" ht="20.25" customHeight="1" spans="1:6">
      <c r="A905" s="73" t="s">
        <v>1678</v>
      </c>
      <c r="B905" s="74" t="s">
        <v>1679</v>
      </c>
      <c r="C905" s="75">
        <f>IFERROR(VLOOKUP(A905,[1]Sheet2!A:D,4,0),0)</f>
        <v>0</v>
      </c>
      <c r="D905" s="76">
        <f>IFERROR(VLOOKUP(B905,[1]Sheet2!B:E,4,0),0)</f>
        <v>0</v>
      </c>
      <c r="E905" s="72"/>
      <c r="F905" s="77">
        <f t="shared" si="29"/>
        <v>0</v>
      </c>
    </row>
    <row r="906" ht="20.25" customHeight="1" spans="1:6">
      <c r="A906" s="73" t="s">
        <v>1680</v>
      </c>
      <c r="B906" s="74" t="s">
        <v>1681</v>
      </c>
      <c r="C906" s="75">
        <f>IFERROR(VLOOKUP(A906,[1]Sheet2!A:D,4,0),0)</f>
        <v>0</v>
      </c>
      <c r="D906" s="67">
        <f>IFERROR(VLOOKUP(B906,[1]Sheet2!B:E,4,0),0)</f>
        <v>0</v>
      </c>
      <c r="E906" s="72"/>
      <c r="F906" s="77">
        <f t="shared" si="29"/>
        <v>0</v>
      </c>
    </row>
    <row r="907" ht="20.25" customHeight="1" spans="1:6">
      <c r="A907" s="73" t="s">
        <v>1682</v>
      </c>
      <c r="B907" s="74" t="s">
        <v>1629</v>
      </c>
      <c r="C907" s="75">
        <f>IFERROR(VLOOKUP(A907,[1]Sheet2!A:D,4,0),0)</f>
        <v>0</v>
      </c>
      <c r="D907" s="76">
        <f>IFERROR(VLOOKUP(B907,[1]Sheet2!B:E,4,0),0)</f>
        <v>0</v>
      </c>
      <c r="E907" s="72"/>
      <c r="F907" s="77">
        <f t="shared" si="29"/>
        <v>0</v>
      </c>
    </row>
    <row r="908" ht="20.25" customHeight="1" spans="1:6">
      <c r="A908" s="73" t="s">
        <v>1683</v>
      </c>
      <c r="B908" s="74" t="s">
        <v>1684</v>
      </c>
      <c r="C908" s="75">
        <f>IFERROR(VLOOKUP(A908,[1]Sheet2!A:D,4,0),0)</f>
        <v>0</v>
      </c>
      <c r="D908" s="76">
        <f>IFERROR(VLOOKUP(B908,[1]Sheet2!B:E,4,0),0)</f>
        <v>0</v>
      </c>
      <c r="E908" s="72"/>
      <c r="F908" s="77">
        <f t="shared" si="29"/>
        <v>0</v>
      </c>
    </row>
    <row r="909" ht="20.25" customHeight="1" spans="1:6">
      <c r="A909" s="73" t="s">
        <v>1685</v>
      </c>
      <c r="B909" s="74" t="s">
        <v>1686</v>
      </c>
      <c r="C909" s="75">
        <f>IFERROR(VLOOKUP(A909,[1]Sheet2!A:D,4,0),0)</f>
        <v>0</v>
      </c>
      <c r="D909" s="76">
        <f>IFERROR(VLOOKUP(B909,[1]Sheet2!B:E,4,0),0)</f>
        <v>0</v>
      </c>
      <c r="E909" s="72"/>
      <c r="F909" s="77">
        <f t="shared" si="29"/>
        <v>0</v>
      </c>
    </row>
    <row r="910" ht="20.25" customHeight="1" spans="1:6">
      <c r="A910" s="73" t="s">
        <v>1687</v>
      </c>
      <c r="B910" s="74" t="s">
        <v>1688</v>
      </c>
      <c r="C910" s="75">
        <f>IFERROR(VLOOKUP(A910,[1]Sheet2!A:D,4,0),0)</f>
        <v>0</v>
      </c>
      <c r="D910" s="76">
        <f>IFERROR(VLOOKUP(B910,[1]Sheet2!B:E,4,0),0)</f>
        <v>0</v>
      </c>
      <c r="E910" s="72"/>
      <c r="F910" s="77">
        <f t="shared" si="29"/>
        <v>0</v>
      </c>
    </row>
    <row r="911" ht="20.25" customHeight="1" spans="1:6">
      <c r="A911" s="73" t="s">
        <v>1689</v>
      </c>
      <c r="B911" s="74" t="s">
        <v>1690</v>
      </c>
      <c r="C911" s="75">
        <f>IFERROR(VLOOKUP(A911,[1]Sheet2!A:D,4,0),0)</f>
        <v>0</v>
      </c>
      <c r="D911" s="76">
        <f>IFERROR(VLOOKUP(B911,[1]Sheet2!B:E,4,0),0)</f>
        <v>0</v>
      </c>
      <c r="E911" s="72"/>
      <c r="F911" s="77">
        <f t="shared" si="29"/>
        <v>0</v>
      </c>
    </row>
    <row r="912" ht="20.25" customHeight="1" spans="1:6">
      <c r="A912" s="73" t="s">
        <v>1691</v>
      </c>
      <c r="B912" s="74" t="s">
        <v>1692</v>
      </c>
      <c r="C912" s="75">
        <f>IFERROR(VLOOKUP(A912,[1]Sheet2!A:D,4,0),0)</f>
        <v>0</v>
      </c>
      <c r="D912" s="76"/>
      <c r="E912" s="72"/>
      <c r="F912" s="77">
        <f t="shared" si="29"/>
        <v>0</v>
      </c>
    </row>
    <row r="913" ht="20.25" customHeight="1" spans="1:6">
      <c r="A913" s="70" t="s">
        <v>1693</v>
      </c>
      <c r="B913" s="71" t="s">
        <v>1694</v>
      </c>
      <c r="C913" s="66">
        <f>SUM(C914:C923)</f>
        <v>0</v>
      </c>
      <c r="D913" s="76">
        <f>SUM(D914:D923)</f>
        <v>0</v>
      </c>
      <c r="E913" s="72"/>
      <c r="F913" s="77">
        <f t="shared" si="29"/>
        <v>0</v>
      </c>
    </row>
    <row r="914" ht="20.25" customHeight="1" spans="1:6">
      <c r="A914" s="73" t="s">
        <v>1695</v>
      </c>
      <c r="B914" s="74" t="s">
        <v>119</v>
      </c>
      <c r="C914" s="75">
        <f>IFERROR(VLOOKUP(A914,[1]Sheet2!A:D,4,0),0)</f>
        <v>0</v>
      </c>
      <c r="D914" s="76">
        <f>IFERROR(VLOOKUP(B914,[1]Sheet2!B:E,4,0),0)</f>
        <v>0</v>
      </c>
      <c r="E914" s="72"/>
      <c r="F914" s="77">
        <f t="shared" si="29"/>
        <v>0</v>
      </c>
    </row>
    <row r="915" ht="20.25" customHeight="1" spans="1:6">
      <c r="A915" s="73" t="s">
        <v>1696</v>
      </c>
      <c r="B915" s="74" t="s">
        <v>121</v>
      </c>
      <c r="C915" s="75">
        <f>IFERROR(VLOOKUP(A915,[1]Sheet2!A:D,4,0),0)</f>
        <v>0</v>
      </c>
      <c r="D915" s="76">
        <f>IFERROR(VLOOKUP(B915,[1]Sheet2!B:E,4,0),0)</f>
        <v>0</v>
      </c>
      <c r="E915" s="72"/>
      <c r="F915" s="77">
        <f t="shared" si="29"/>
        <v>0</v>
      </c>
    </row>
    <row r="916" ht="20.25" customHeight="1" spans="1:6">
      <c r="A916" s="73" t="s">
        <v>1697</v>
      </c>
      <c r="B916" s="74" t="s">
        <v>123</v>
      </c>
      <c r="C916" s="75">
        <f>IFERROR(VLOOKUP(A916,[1]Sheet2!A:D,4,0),0)</f>
        <v>0</v>
      </c>
      <c r="D916" s="76">
        <f>IFERROR(VLOOKUP(B916,[1]Sheet2!B:E,4,0),0)</f>
        <v>0</v>
      </c>
      <c r="E916" s="72"/>
      <c r="F916" s="77">
        <f t="shared" si="29"/>
        <v>0</v>
      </c>
    </row>
    <row r="917" ht="20.25" customHeight="1" spans="1:6">
      <c r="A917" s="73" t="s">
        <v>1698</v>
      </c>
      <c r="B917" s="74" t="s">
        <v>1699</v>
      </c>
      <c r="C917" s="75">
        <f>IFERROR(VLOOKUP(A917,[1]Sheet2!A:D,4,0),0)</f>
        <v>0</v>
      </c>
      <c r="D917" s="76">
        <f>IFERROR(VLOOKUP(B917,[1]Sheet2!B:E,4,0),0)</f>
        <v>0</v>
      </c>
      <c r="E917" s="72"/>
      <c r="F917" s="77">
        <f t="shared" si="29"/>
        <v>0</v>
      </c>
    </row>
    <row r="918" ht="20.25" customHeight="1" spans="1:6">
      <c r="A918" s="73" t="s">
        <v>1700</v>
      </c>
      <c r="B918" s="74" t="s">
        <v>1701</v>
      </c>
      <c r="C918" s="75">
        <f>IFERROR(VLOOKUP(A918,[1]Sheet2!A:D,4,0),0)</f>
        <v>0</v>
      </c>
      <c r="D918" s="76">
        <f>IFERROR(VLOOKUP(B918,[1]Sheet2!B:E,4,0),0)</f>
        <v>0</v>
      </c>
      <c r="E918" s="72"/>
      <c r="F918" s="77">
        <f t="shared" si="29"/>
        <v>0</v>
      </c>
    </row>
    <row r="919" ht="20.25" customHeight="1" spans="1:6">
      <c r="A919" s="73" t="s">
        <v>1702</v>
      </c>
      <c r="B919" s="74" t="s">
        <v>1703</v>
      </c>
      <c r="C919" s="75">
        <f>IFERROR(VLOOKUP(A919,[1]Sheet2!A:D,4,0),0)</f>
        <v>0</v>
      </c>
      <c r="D919" s="76">
        <f>IFERROR(VLOOKUP(B919,[1]Sheet2!B:E,4,0),0)</f>
        <v>0</v>
      </c>
      <c r="E919" s="72"/>
      <c r="F919" s="77">
        <f t="shared" si="29"/>
        <v>0</v>
      </c>
    </row>
    <row r="920" ht="20.25" customHeight="1" spans="1:6">
      <c r="A920" s="73" t="s">
        <v>1704</v>
      </c>
      <c r="B920" s="74" t="s">
        <v>1705</v>
      </c>
      <c r="C920" s="75">
        <f>IFERROR(VLOOKUP(A920,[1]Sheet2!A:D,4,0),0)</f>
        <v>0</v>
      </c>
      <c r="D920" s="76">
        <f>IFERROR(VLOOKUP(B920,[1]Sheet2!B:E,4,0),0)</f>
        <v>0</v>
      </c>
      <c r="E920" s="72"/>
      <c r="F920" s="77">
        <f t="shared" si="29"/>
        <v>0</v>
      </c>
    </row>
    <row r="921" ht="20.25" customHeight="1" spans="1:6">
      <c r="A921" s="73" t="s">
        <v>1706</v>
      </c>
      <c r="B921" s="74" t="s">
        <v>1707</v>
      </c>
      <c r="C921" s="75">
        <f>IFERROR(VLOOKUP(A921,[1]Sheet2!A:D,4,0),0)</f>
        <v>0</v>
      </c>
      <c r="D921" s="76">
        <f>IFERROR(VLOOKUP(B921,[1]Sheet2!B:E,4,0),0)</f>
        <v>0</v>
      </c>
      <c r="E921" s="72"/>
      <c r="F921" s="77">
        <f t="shared" si="29"/>
        <v>0</v>
      </c>
    </row>
    <row r="922" ht="20.25" customHeight="1" spans="1:6">
      <c r="A922" s="73" t="s">
        <v>1708</v>
      </c>
      <c r="B922" s="74" t="s">
        <v>137</v>
      </c>
      <c r="C922" s="75">
        <f>IFERROR(VLOOKUP(A922,[1]Sheet2!A:D,4,0),0)</f>
        <v>0</v>
      </c>
      <c r="D922" s="76">
        <f>IFERROR(VLOOKUP(B922,[1]Sheet2!B:E,4,0),0)</f>
        <v>0</v>
      </c>
      <c r="E922" s="72"/>
      <c r="F922" s="77">
        <f t="shared" si="29"/>
        <v>0</v>
      </c>
    </row>
    <row r="923" ht="20.25" customHeight="1" spans="1:6">
      <c r="A923" s="73" t="s">
        <v>1709</v>
      </c>
      <c r="B923" s="74" t="s">
        <v>1710</v>
      </c>
      <c r="C923" s="75">
        <f>IFERROR(VLOOKUP(A923,[1]Sheet2!A:D,4,0),0)</f>
        <v>0</v>
      </c>
      <c r="D923" s="76">
        <f>IFERROR(VLOOKUP(B923,[1]Sheet2!B:E,4,0),0)</f>
        <v>0</v>
      </c>
      <c r="E923" s="72"/>
      <c r="F923" s="77">
        <f t="shared" si="29"/>
        <v>0</v>
      </c>
    </row>
    <row r="924" s="50" customFormat="1" ht="20.25" customHeight="1" spans="1:6">
      <c r="A924" s="70" t="s">
        <v>1711</v>
      </c>
      <c r="B924" s="71" t="s">
        <v>1712</v>
      </c>
      <c r="C924" s="66">
        <f>SUM(C925:C930)</f>
        <v>309</v>
      </c>
      <c r="D924" s="41">
        <f>SUM(D925:D930)</f>
        <v>117.345</v>
      </c>
      <c r="E924" s="68">
        <f>D924/C924</f>
        <v>0.379757281553398</v>
      </c>
      <c r="F924" s="69">
        <f t="shared" si="29"/>
        <v>-37.155</v>
      </c>
    </row>
    <row r="925" ht="20.25" customHeight="1" spans="1:6">
      <c r="A925" s="73" t="s">
        <v>1713</v>
      </c>
      <c r="B925" s="74" t="s">
        <v>1714</v>
      </c>
      <c r="C925" s="75">
        <f>IFERROR(VLOOKUP(A925,[1]Sheet2!A:D,4,0),0)</f>
        <v>0</v>
      </c>
      <c r="D925" s="76">
        <f>IFERROR(VLOOKUP(B925,[1]Sheet2!B:E,4,0),0)</f>
        <v>0</v>
      </c>
      <c r="E925" s="72"/>
      <c r="F925" s="77">
        <f t="shared" si="29"/>
        <v>0</v>
      </c>
    </row>
    <row r="926" ht="20.25" customHeight="1" spans="1:6">
      <c r="A926" s="73" t="s">
        <v>1715</v>
      </c>
      <c r="B926" s="74" t="s">
        <v>1716</v>
      </c>
      <c r="C926" s="75">
        <f>IFERROR(VLOOKUP(A926,[1]Sheet2!A:D,4,0),0)</f>
        <v>0</v>
      </c>
      <c r="D926" s="76">
        <f>IFERROR(VLOOKUP(B926,[1]Sheet2!B:E,4,0),0)</f>
        <v>0</v>
      </c>
      <c r="E926" s="72"/>
      <c r="F926" s="77">
        <f t="shared" si="29"/>
        <v>0</v>
      </c>
    </row>
    <row r="927" ht="20.25" customHeight="1" spans="1:6">
      <c r="A927" s="73" t="s">
        <v>1717</v>
      </c>
      <c r="B927" s="74" t="s">
        <v>1718</v>
      </c>
      <c r="C927" s="75">
        <v>309</v>
      </c>
      <c r="D927" s="76">
        <v>107.345</v>
      </c>
      <c r="E927" s="72">
        <f>D927/C927</f>
        <v>0.347394822006472</v>
      </c>
      <c r="F927" s="77">
        <f t="shared" si="29"/>
        <v>-47.155</v>
      </c>
    </row>
    <row r="928" ht="20.25" customHeight="1" spans="1:6">
      <c r="A928" s="73" t="s">
        <v>1719</v>
      </c>
      <c r="B928" s="74" t="s">
        <v>1720</v>
      </c>
      <c r="C928" s="75">
        <f>IFERROR(VLOOKUP(A928,[1]Sheet2!A:D,4,0),0)</f>
        <v>0</v>
      </c>
      <c r="D928" s="76">
        <f>IFERROR(VLOOKUP(B928,[1]Sheet2!B:E,4,0),0)</f>
        <v>0</v>
      </c>
      <c r="E928" s="72"/>
      <c r="F928" s="77">
        <f t="shared" si="29"/>
        <v>0</v>
      </c>
    </row>
    <row r="929" ht="20.25" customHeight="1" spans="1:6">
      <c r="A929" s="73" t="s">
        <v>1721</v>
      </c>
      <c r="B929" s="74" t="s">
        <v>1722</v>
      </c>
      <c r="C929" s="75">
        <f>IFERROR(VLOOKUP(A929,[1]Sheet2!A:D,4,0),0)</f>
        <v>0</v>
      </c>
      <c r="D929" s="76">
        <f>IFERROR(VLOOKUP(B929,[1]Sheet2!B:E,4,0),0)</f>
        <v>0</v>
      </c>
      <c r="E929" s="72"/>
      <c r="F929" s="77">
        <f t="shared" si="29"/>
        <v>0</v>
      </c>
    </row>
    <row r="930" ht="20.25" customHeight="1" spans="1:6">
      <c r="A930" s="73" t="s">
        <v>1723</v>
      </c>
      <c r="B930" s="74" t="s">
        <v>1724</v>
      </c>
      <c r="C930" s="75">
        <f>IFERROR(VLOOKUP(A930,[1]Sheet2!A:D,4,0),0)</f>
        <v>0</v>
      </c>
      <c r="D930" s="76">
        <v>10</v>
      </c>
      <c r="E930" s="72"/>
      <c r="F930" s="77">
        <f t="shared" si="29"/>
        <v>10</v>
      </c>
    </row>
    <row r="931" ht="20.25" customHeight="1" spans="1:6">
      <c r="A931" s="70" t="s">
        <v>1725</v>
      </c>
      <c r="B931" s="71" t="s">
        <v>1726</v>
      </c>
      <c r="C931" s="66">
        <f>SUM(C932:C936)</f>
        <v>14</v>
      </c>
      <c r="D931" s="41">
        <f>SUM(D932:D936)</f>
        <v>0.305882</v>
      </c>
      <c r="E931" s="68">
        <f>D931/C931</f>
        <v>0.0218487142857143</v>
      </c>
      <c r="F931" s="69">
        <f t="shared" si="29"/>
        <v>-6.694118</v>
      </c>
    </row>
    <row r="932" ht="20.25" customHeight="1" spans="1:6">
      <c r="A932" s="73" t="s">
        <v>1727</v>
      </c>
      <c r="B932" s="74" t="s">
        <v>1728</v>
      </c>
      <c r="C932" s="75">
        <f>IFERROR(VLOOKUP(A932,[1]Sheet2!A:D,4,0),0)</f>
        <v>0</v>
      </c>
      <c r="D932" s="76">
        <f>IFERROR(VLOOKUP(B932,[1]Sheet2!B:E,4,0),0)</f>
        <v>0</v>
      </c>
      <c r="E932" s="72"/>
      <c r="F932" s="77">
        <f t="shared" si="29"/>
        <v>0</v>
      </c>
    </row>
    <row r="933" ht="20.25" customHeight="1" spans="1:6">
      <c r="A933" s="73" t="s">
        <v>1729</v>
      </c>
      <c r="B933" s="74" t="s">
        <v>1730</v>
      </c>
      <c r="C933" s="75">
        <v>14</v>
      </c>
      <c r="D933" s="76">
        <v>0.305882</v>
      </c>
      <c r="E933" s="72">
        <f>D933/C933</f>
        <v>0.0218487142857143</v>
      </c>
      <c r="F933" s="77">
        <f t="shared" si="29"/>
        <v>-6.694118</v>
      </c>
    </row>
    <row r="934" ht="20.25" customHeight="1" spans="1:6">
      <c r="A934" s="73" t="s">
        <v>1731</v>
      </c>
      <c r="B934" s="74" t="s">
        <v>1732</v>
      </c>
      <c r="C934" s="75">
        <f>IFERROR(VLOOKUP(A934,[1]Sheet2!A:D,4,0),0)</f>
        <v>0</v>
      </c>
      <c r="D934" s="67">
        <f>IFERROR(VLOOKUP(B934,[1]Sheet2!B:E,4,0),0)</f>
        <v>0</v>
      </c>
      <c r="E934" s="72"/>
      <c r="F934" s="77">
        <f t="shared" si="29"/>
        <v>0</v>
      </c>
    </row>
    <row r="935" ht="20.25" customHeight="1" spans="1:6">
      <c r="A935" s="73" t="s">
        <v>1733</v>
      </c>
      <c r="B935" s="74" t="s">
        <v>1734</v>
      </c>
      <c r="C935" s="75">
        <f>IFERROR(VLOOKUP(A935,[1]Sheet2!A:D,4,0),0)</f>
        <v>0</v>
      </c>
      <c r="D935" s="76">
        <f>IFERROR(VLOOKUP(B935,[1]Sheet2!B:E,4,0),0)</f>
        <v>0</v>
      </c>
      <c r="E935" s="72"/>
      <c r="F935" s="77">
        <f t="shared" si="29"/>
        <v>0</v>
      </c>
    </row>
    <row r="936" ht="20.25" customHeight="1" spans="1:6">
      <c r="A936" s="73" t="s">
        <v>1735</v>
      </c>
      <c r="B936" s="74" t="s">
        <v>1736</v>
      </c>
      <c r="C936" s="75">
        <f>IFERROR(VLOOKUP(A936,[1]Sheet2!A:D,4,0),0)</f>
        <v>0</v>
      </c>
      <c r="D936" s="76">
        <f>IFERROR(VLOOKUP(B936,[1]Sheet2!B:E,4,0),0)</f>
        <v>0</v>
      </c>
      <c r="E936" s="72"/>
      <c r="F936" s="77">
        <f t="shared" si="29"/>
        <v>0</v>
      </c>
    </row>
    <row r="937" ht="20.25" customHeight="1" spans="1:6">
      <c r="A937" s="70" t="s">
        <v>1737</v>
      </c>
      <c r="B937" s="71" t="s">
        <v>1738</v>
      </c>
      <c r="C937" s="66">
        <f>SUM(C938:C939)</f>
        <v>0</v>
      </c>
      <c r="D937" s="76">
        <f>SUM(D938:D939)</f>
        <v>0</v>
      </c>
      <c r="E937" s="72"/>
      <c r="F937" s="77">
        <f t="shared" si="29"/>
        <v>0</v>
      </c>
    </row>
    <row r="938" ht="20.25" customHeight="1" spans="1:6">
      <c r="A938" s="73" t="s">
        <v>1739</v>
      </c>
      <c r="B938" s="74" t="s">
        <v>1740</v>
      </c>
      <c r="C938" s="75">
        <f>IFERROR(VLOOKUP(A938,[1]Sheet2!A:D,4,0),0)</f>
        <v>0</v>
      </c>
      <c r="D938" s="76">
        <f>IFERROR(VLOOKUP(B938,[1]Sheet2!B:E,4,0),0)</f>
        <v>0</v>
      </c>
      <c r="E938" s="72"/>
      <c r="F938" s="77">
        <f t="shared" si="29"/>
        <v>0</v>
      </c>
    </row>
    <row r="939" ht="20.25" customHeight="1" spans="1:6">
      <c r="A939" s="73" t="s">
        <v>1741</v>
      </c>
      <c r="B939" s="74" t="s">
        <v>1742</v>
      </c>
      <c r="C939" s="75">
        <f>IFERROR(VLOOKUP(A939,[1]Sheet2!A:D,4,0),0)</f>
        <v>0</v>
      </c>
      <c r="D939" s="76">
        <f>IFERROR(VLOOKUP(B939,[1]Sheet2!B:E,4,0),0)</f>
        <v>0</v>
      </c>
      <c r="E939" s="72"/>
      <c r="F939" s="77">
        <f t="shared" si="29"/>
        <v>0</v>
      </c>
    </row>
    <row r="940" s="50" customFormat="1" ht="20.25" customHeight="1" spans="1:6">
      <c r="A940" s="70" t="s">
        <v>1743</v>
      </c>
      <c r="B940" s="71" t="s">
        <v>1744</v>
      </c>
      <c r="C940" s="66">
        <f>SUM(C941:C942)</f>
        <v>35</v>
      </c>
      <c r="D940" s="41">
        <f>SUM(D941:D942)</f>
        <v>1642.3743</v>
      </c>
      <c r="E940" s="68">
        <f>D940/C940</f>
        <v>46.92498</v>
      </c>
      <c r="F940" s="69">
        <f t="shared" si="29"/>
        <v>1624.8743</v>
      </c>
    </row>
    <row r="941" ht="20.25" customHeight="1" spans="1:6">
      <c r="A941" s="73" t="s">
        <v>1745</v>
      </c>
      <c r="B941" s="74" t="s">
        <v>1746</v>
      </c>
      <c r="C941" s="75">
        <f>IFERROR(VLOOKUP(A941,[1]Sheet2!A:D,4,0),0)</f>
        <v>0</v>
      </c>
      <c r="D941" s="76">
        <f>IFERROR(VLOOKUP(B941,[1]Sheet2!B:E,4,0),0)</f>
        <v>0</v>
      </c>
      <c r="E941" s="72"/>
      <c r="F941" s="77">
        <f t="shared" si="29"/>
        <v>0</v>
      </c>
    </row>
    <row r="942" ht="20.25" customHeight="1" spans="1:6">
      <c r="A942" s="73" t="s">
        <v>1747</v>
      </c>
      <c r="B942" s="74" t="s">
        <v>1748</v>
      </c>
      <c r="C942" s="75">
        <v>35</v>
      </c>
      <c r="D942" s="76">
        <v>1642.3743</v>
      </c>
      <c r="E942" s="72">
        <f>D942/C942</f>
        <v>46.92498</v>
      </c>
      <c r="F942" s="77">
        <f t="shared" si="29"/>
        <v>1624.8743</v>
      </c>
    </row>
    <row r="943" ht="20.25" customHeight="1" spans="1:6">
      <c r="A943" s="70" t="s">
        <v>1749</v>
      </c>
      <c r="B943" s="71" t="s">
        <v>34</v>
      </c>
      <c r="C943" s="66">
        <f>C944+C966+C976+C986+C993</f>
        <v>10</v>
      </c>
      <c r="D943" s="76">
        <f>D944+D966+D976+D986+D993</f>
        <v>0</v>
      </c>
      <c r="E943" s="68">
        <f>D943/C943</f>
        <v>0</v>
      </c>
      <c r="F943" s="77">
        <f t="shared" si="29"/>
        <v>-5</v>
      </c>
    </row>
    <row r="944" ht="20.25" customHeight="1" spans="1:6">
      <c r="A944" s="70" t="s">
        <v>1750</v>
      </c>
      <c r="B944" s="71" t="s">
        <v>1751</v>
      </c>
      <c r="C944" s="66">
        <f>SUM(C945:C965)</f>
        <v>10</v>
      </c>
      <c r="D944" s="76">
        <f>SUM(D945:D965)</f>
        <v>0</v>
      </c>
      <c r="E944" s="72"/>
      <c r="F944" s="77">
        <f t="shared" si="29"/>
        <v>-5</v>
      </c>
    </row>
    <row r="945" ht="20.25" customHeight="1" spans="1:6">
      <c r="A945" s="73" t="s">
        <v>1752</v>
      </c>
      <c r="B945" s="74" t="s">
        <v>119</v>
      </c>
      <c r="C945" s="75">
        <f>IFERROR(VLOOKUP(A945,[1]Sheet2!A:D,4,0),0)</f>
        <v>0</v>
      </c>
      <c r="D945" s="67">
        <f>IFERROR(VLOOKUP(B945,[1]Sheet2!B:E,4,0),0)</f>
        <v>0</v>
      </c>
      <c r="E945" s="72"/>
      <c r="F945" s="77">
        <f t="shared" si="29"/>
        <v>0</v>
      </c>
    </row>
    <row r="946" ht="20.25" customHeight="1" spans="1:6">
      <c r="A946" s="73" t="s">
        <v>1753</v>
      </c>
      <c r="B946" s="74" t="s">
        <v>121</v>
      </c>
      <c r="C946" s="75">
        <f>IFERROR(VLOOKUP(A946,[1]Sheet2!A:D,4,0),0)</f>
        <v>0</v>
      </c>
      <c r="D946" s="76">
        <f>IFERROR(VLOOKUP(B946,[1]Sheet2!B:E,4,0),0)</f>
        <v>0</v>
      </c>
      <c r="E946" s="72"/>
      <c r="F946" s="77">
        <f t="shared" si="29"/>
        <v>0</v>
      </c>
    </row>
    <row r="947" ht="20.25" customHeight="1" spans="1:6">
      <c r="A947" s="73" t="s">
        <v>1754</v>
      </c>
      <c r="B947" s="74" t="s">
        <v>123</v>
      </c>
      <c r="C947" s="75">
        <f>IFERROR(VLOOKUP(A947,[1]Sheet2!A:D,4,0),0)</f>
        <v>0</v>
      </c>
      <c r="D947" s="76">
        <f>IFERROR(VLOOKUP(B947,[1]Sheet2!B:E,4,0),0)</f>
        <v>0</v>
      </c>
      <c r="E947" s="72"/>
      <c r="F947" s="77">
        <f t="shared" si="29"/>
        <v>0</v>
      </c>
    </row>
    <row r="948" ht="20.25" customHeight="1" spans="1:6">
      <c r="A948" s="73" t="s">
        <v>1755</v>
      </c>
      <c r="B948" s="74" t="s">
        <v>1756</v>
      </c>
      <c r="C948" s="75">
        <f>IFERROR(VLOOKUP(A948,[1]Sheet2!A:D,4,0),0)</f>
        <v>0</v>
      </c>
      <c r="D948" s="76">
        <f>IFERROR(VLOOKUP(B948,[1]Sheet2!B:E,4,0),0)</f>
        <v>0</v>
      </c>
      <c r="E948" s="72"/>
      <c r="F948" s="77">
        <f t="shared" si="29"/>
        <v>0</v>
      </c>
    </row>
    <row r="949" ht="20.25" customHeight="1" spans="1:6">
      <c r="A949" s="73" t="s">
        <v>1757</v>
      </c>
      <c r="B949" s="74" t="s">
        <v>1758</v>
      </c>
      <c r="C949" s="75">
        <v>10</v>
      </c>
      <c r="D949" s="76">
        <f>IFERROR(VLOOKUP(B949,[1]Sheet2!B:E,4,0),0)</f>
        <v>0</v>
      </c>
      <c r="E949" s="72"/>
      <c r="F949" s="77">
        <f t="shared" si="29"/>
        <v>-5</v>
      </c>
    </row>
    <row r="950" ht="20.25" customHeight="1" spans="1:6">
      <c r="A950" s="73" t="s">
        <v>1759</v>
      </c>
      <c r="B950" s="74" t="s">
        <v>1760</v>
      </c>
      <c r="C950" s="75">
        <f>IFERROR(VLOOKUP(A950,[1]Sheet2!A:D,4,0),0)</f>
        <v>0</v>
      </c>
      <c r="D950" s="76">
        <f>IFERROR(VLOOKUP(B950,[1]Sheet2!B:E,4,0),0)</f>
        <v>0</v>
      </c>
      <c r="E950" s="72"/>
      <c r="F950" s="77">
        <f t="shared" si="29"/>
        <v>0</v>
      </c>
    </row>
    <row r="951" ht="20.25" customHeight="1" spans="1:6">
      <c r="A951" s="73" t="s">
        <v>1761</v>
      </c>
      <c r="B951" s="74" t="s">
        <v>1762</v>
      </c>
      <c r="C951" s="75">
        <f>IFERROR(VLOOKUP(A951,[1]Sheet2!A:D,4,0),0)</f>
        <v>0</v>
      </c>
      <c r="D951" s="76">
        <f>IFERROR(VLOOKUP(B951,[1]Sheet2!B:E,4,0),0)</f>
        <v>0</v>
      </c>
      <c r="E951" s="72"/>
      <c r="F951" s="77">
        <f t="shared" si="29"/>
        <v>0</v>
      </c>
    </row>
    <row r="952" ht="20.25" customHeight="1" spans="1:6">
      <c r="A952" s="73" t="s">
        <v>1763</v>
      </c>
      <c r="B952" s="74" t="s">
        <v>1764</v>
      </c>
      <c r="C952" s="75">
        <f>IFERROR(VLOOKUP(A952,[1]Sheet2!A:D,4,0),0)</f>
        <v>0</v>
      </c>
      <c r="D952" s="67">
        <f>IFERROR(VLOOKUP(B952,[1]Sheet2!B:E,4,0),0)</f>
        <v>0</v>
      </c>
      <c r="E952" s="72"/>
      <c r="F952" s="77">
        <f t="shared" si="29"/>
        <v>0</v>
      </c>
    </row>
    <row r="953" ht="20.25" customHeight="1" spans="1:6">
      <c r="A953" s="73" t="s">
        <v>1765</v>
      </c>
      <c r="B953" s="74" t="s">
        <v>1766</v>
      </c>
      <c r="C953" s="75">
        <f>IFERROR(VLOOKUP(A953,[1]Sheet2!A:D,4,0),0)</f>
        <v>0</v>
      </c>
      <c r="D953" s="76">
        <f>IFERROR(VLOOKUP(B953,[1]Sheet2!B:E,4,0),0)</f>
        <v>0</v>
      </c>
      <c r="E953" s="72"/>
      <c r="F953" s="77">
        <f t="shared" si="29"/>
        <v>0</v>
      </c>
    </row>
    <row r="954" ht="20.25" customHeight="1" spans="1:6">
      <c r="A954" s="73" t="s">
        <v>1767</v>
      </c>
      <c r="B954" s="74" t="s">
        <v>1768</v>
      </c>
      <c r="C954" s="75">
        <f>IFERROR(VLOOKUP(A954,[1]Sheet2!A:D,4,0),0)</f>
        <v>0</v>
      </c>
      <c r="D954" s="76">
        <f>IFERROR(VLOOKUP(B954,[1]Sheet2!B:E,4,0),0)</f>
        <v>0</v>
      </c>
      <c r="E954" s="72"/>
      <c r="F954" s="77">
        <f t="shared" si="29"/>
        <v>0</v>
      </c>
    </row>
    <row r="955" ht="20.25" customHeight="1" spans="1:6">
      <c r="A955" s="73" t="s">
        <v>1769</v>
      </c>
      <c r="B955" s="74" t="s">
        <v>1770</v>
      </c>
      <c r="C955" s="75">
        <f>IFERROR(VLOOKUP(A955,[1]Sheet2!A:D,4,0),0)</f>
        <v>0</v>
      </c>
      <c r="D955" s="76">
        <f>IFERROR(VLOOKUP(B955,[1]Sheet2!B:E,4,0),0)</f>
        <v>0</v>
      </c>
      <c r="E955" s="72"/>
      <c r="F955" s="77">
        <f t="shared" si="29"/>
        <v>0</v>
      </c>
    </row>
    <row r="956" ht="20.25" customHeight="1" spans="1:6">
      <c r="A956" s="73" t="s">
        <v>1771</v>
      </c>
      <c r="B956" s="74" t="s">
        <v>1772</v>
      </c>
      <c r="C956" s="75">
        <f>IFERROR(VLOOKUP(A956,[1]Sheet2!A:D,4,0),0)</f>
        <v>0</v>
      </c>
      <c r="D956" s="76">
        <f>IFERROR(VLOOKUP(B956,[1]Sheet2!B:E,4,0),0)</f>
        <v>0</v>
      </c>
      <c r="E956" s="72"/>
      <c r="F956" s="77">
        <f t="shared" si="29"/>
        <v>0</v>
      </c>
    </row>
    <row r="957" ht="20.25" customHeight="1" spans="1:6">
      <c r="A957" s="73" t="s">
        <v>1773</v>
      </c>
      <c r="B957" s="74" t="s">
        <v>1774</v>
      </c>
      <c r="C957" s="75">
        <f>IFERROR(VLOOKUP(A957,[1]Sheet2!A:D,4,0),0)</f>
        <v>0</v>
      </c>
      <c r="D957" s="76">
        <f>IFERROR(VLOOKUP(B957,[1]Sheet2!B:E,4,0),0)</f>
        <v>0</v>
      </c>
      <c r="E957" s="72"/>
      <c r="F957" s="77">
        <f t="shared" si="29"/>
        <v>0</v>
      </c>
    </row>
    <row r="958" ht="20.25" customHeight="1" spans="1:6">
      <c r="A958" s="73" t="s">
        <v>1775</v>
      </c>
      <c r="B958" s="74" t="s">
        <v>1776</v>
      </c>
      <c r="C958" s="75">
        <f>IFERROR(VLOOKUP(A958,[1]Sheet2!A:D,4,0),0)</f>
        <v>0</v>
      </c>
      <c r="D958" s="76">
        <f>IFERROR(VLOOKUP(B958,[1]Sheet2!B:E,4,0),0)</f>
        <v>0</v>
      </c>
      <c r="E958" s="72"/>
      <c r="F958" s="77">
        <f t="shared" si="29"/>
        <v>0</v>
      </c>
    </row>
    <row r="959" ht="20.25" customHeight="1" spans="1:6">
      <c r="A959" s="73" t="s">
        <v>1777</v>
      </c>
      <c r="B959" s="74" t="s">
        <v>1778</v>
      </c>
      <c r="C959" s="75">
        <f>IFERROR(VLOOKUP(A959,[1]Sheet2!A:D,4,0),0)</f>
        <v>0</v>
      </c>
      <c r="D959" s="67">
        <f>IFERROR(VLOOKUP(B959,[1]Sheet2!B:E,4,0),0)</f>
        <v>0</v>
      </c>
      <c r="E959" s="72"/>
      <c r="F959" s="77">
        <f t="shared" si="29"/>
        <v>0</v>
      </c>
    </row>
    <row r="960" ht="20.25" customHeight="1" spans="1:6">
      <c r="A960" s="73" t="s">
        <v>1779</v>
      </c>
      <c r="B960" s="74" t="s">
        <v>1780</v>
      </c>
      <c r="C960" s="75">
        <f>IFERROR(VLOOKUP(A960,[1]Sheet2!A:D,4,0),0)</f>
        <v>0</v>
      </c>
      <c r="D960" s="76">
        <f>IFERROR(VLOOKUP(B960,[1]Sheet2!B:E,4,0),0)</f>
        <v>0</v>
      </c>
      <c r="E960" s="72"/>
      <c r="F960" s="77">
        <f t="shared" si="29"/>
        <v>0</v>
      </c>
    </row>
    <row r="961" ht="20.25" customHeight="1" spans="1:6">
      <c r="A961" s="73" t="s">
        <v>1781</v>
      </c>
      <c r="B961" s="74" t="s">
        <v>1782</v>
      </c>
      <c r="C961" s="75">
        <f>IFERROR(VLOOKUP(A961,[1]Sheet2!A:D,4,0),0)</f>
        <v>0</v>
      </c>
      <c r="D961" s="76">
        <f>IFERROR(VLOOKUP(B961,[1]Sheet2!B:E,4,0),0)</f>
        <v>0</v>
      </c>
      <c r="E961" s="72"/>
      <c r="F961" s="77">
        <f t="shared" si="29"/>
        <v>0</v>
      </c>
    </row>
    <row r="962" ht="20.25" customHeight="1" spans="1:6">
      <c r="A962" s="73" t="s">
        <v>1783</v>
      </c>
      <c r="B962" s="74" t="s">
        <v>1784</v>
      </c>
      <c r="C962" s="75">
        <f>IFERROR(VLOOKUP(A962,[1]Sheet2!A:D,4,0),0)</f>
        <v>0</v>
      </c>
      <c r="D962" s="67">
        <f>IFERROR(VLOOKUP(B962,[1]Sheet2!B:E,4,0),0)</f>
        <v>0</v>
      </c>
      <c r="E962" s="72"/>
      <c r="F962" s="77">
        <f t="shared" si="29"/>
        <v>0</v>
      </c>
    </row>
    <row r="963" ht="20.25" customHeight="1" spans="1:6">
      <c r="A963" s="73" t="s">
        <v>1785</v>
      </c>
      <c r="B963" s="74" t="s">
        <v>1786</v>
      </c>
      <c r="C963" s="75">
        <f>IFERROR(VLOOKUP(A963,[1]Sheet2!A:D,4,0),0)</f>
        <v>0</v>
      </c>
      <c r="D963" s="76">
        <f>IFERROR(VLOOKUP(B963,[1]Sheet2!B:E,4,0),0)</f>
        <v>0</v>
      </c>
      <c r="E963" s="72"/>
      <c r="F963" s="77">
        <f t="shared" si="29"/>
        <v>0</v>
      </c>
    </row>
    <row r="964" ht="20.25" customHeight="1" spans="1:6">
      <c r="A964" s="73" t="s">
        <v>1787</v>
      </c>
      <c r="B964" s="74" t="s">
        <v>1788</v>
      </c>
      <c r="C964" s="75">
        <f>IFERROR(VLOOKUP(A964,[1]Sheet2!A:D,4,0),0)</f>
        <v>0</v>
      </c>
      <c r="D964" s="76">
        <f>IFERROR(VLOOKUP(B964,[1]Sheet2!B:E,4,0),0)</f>
        <v>0</v>
      </c>
      <c r="E964" s="72"/>
      <c r="F964" s="77">
        <f t="shared" si="29"/>
        <v>0</v>
      </c>
    </row>
    <row r="965" ht="20.25" customHeight="1" spans="1:6">
      <c r="A965" s="73" t="s">
        <v>1789</v>
      </c>
      <c r="B965" s="74" t="s">
        <v>1790</v>
      </c>
      <c r="C965" s="75">
        <f>IFERROR(VLOOKUP(A965,[1]Sheet2!A:D,4,0),0)</f>
        <v>0</v>
      </c>
      <c r="D965" s="67">
        <f>IFERROR(VLOOKUP(B965,[1]Sheet2!B:E,4,0),0)</f>
        <v>0</v>
      </c>
      <c r="E965" s="72"/>
      <c r="F965" s="77">
        <f t="shared" si="29"/>
        <v>0</v>
      </c>
    </row>
    <row r="966" ht="20.25" customHeight="1" spans="1:6">
      <c r="A966" s="70" t="s">
        <v>1791</v>
      </c>
      <c r="B966" s="71" t="s">
        <v>1792</v>
      </c>
      <c r="C966" s="66">
        <f>SUM(C967:C975)</f>
        <v>0</v>
      </c>
      <c r="D966" s="67">
        <f>SUM(D967:D975)</f>
        <v>0</v>
      </c>
      <c r="E966" s="72"/>
      <c r="F966" s="77">
        <f t="shared" si="29"/>
        <v>0</v>
      </c>
    </row>
    <row r="967" ht="20.25" customHeight="1" spans="1:6">
      <c r="A967" s="73" t="s">
        <v>1793</v>
      </c>
      <c r="B967" s="74" t="s">
        <v>119</v>
      </c>
      <c r="C967" s="75">
        <f>IFERROR(VLOOKUP(A967,[1]Sheet2!A:D,4,0),0)</f>
        <v>0</v>
      </c>
      <c r="D967" s="76">
        <f>IFERROR(VLOOKUP(B967,[1]Sheet2!B:E,4,0),0)</f>
        <v>0</v>
      </c>
      <c r="E967" s="72"/>
      <c r="F967" s="77">
        <f t="shared" si="29"/>
        <v>0</v>
      </c>
    </row>
    <row r="968" ht="20.25" customHeight="1" spans="1:6">
      <c r="A968" s="73" t="s">
        <v>1794</v>
      </c>
      <c r="B968" s="74" t="s">
        <v>121</v>
      </c>
      <c r="C968" s="75">
        <f>IFERROR(VLOOKUP(A968,[1]Sheet2!A:D,4,0),0)</f>
        <v>0</v>
      </c>
      <c r="D968" s="76">
        <f>IFERROR(VLOOKUP(B968,[1]Sheet2!B:E,4,0),0)</f>
        <v>0</v>
      </c>
      <c r="E968" s="72"/>
      <c r="F968" s="77">
        <f t="shared" ref="F968:F1031" si="30">D968-C968/2</f>
        <v>0</v>
      </c>
    </row>
    <row r="969" ht="20.25" customHeight="1" spans="1:6">
      <c r="A969" s="73" t="s">
        <v>1795</v>
      </c>
      <c r="B969" s="74" t="s">
        <v>123</v>
      </c>
      <c r="C969" s="75">
        <f>IFERROR(VLOOKUP(A969,[1]Sheet2!A:D,4,0),0)</f>
        <v>0</v>
      </c>
      <c r="D969" s="76">
        <f>IFERROR(VLOOKUP(B969,[1]Sheet2!B:E,4,0),0)</f>
        <v>0</v>
      </c>
      <c r="E969" s="72"/>
      <c r="F969" s="77">
        <f t="shared" si="30"/>
        <v>0</v>
      </c>
    </row>
    <row r="970" ht="20.25" customHeight="1" spans="1:6">
      <c r="A970" s="73" t="s">
        <v>1796</v>
      </c>
      <c r="B970" s="74" t="s">
        <v>1797</v>
      </c>
      <c r="C970" s="75">
        <f>IFERROR(VLOOKUP(A970,[1]Sheet2!A:D,4,0),0)</f>
        <v>0</v>
      </c>
      <c r="D970" s="76">
        <f>IFERROR(VLOOKUP(B970,[1]Sheet2!B:E,4,0),0)</f>
        <v>0</v>
      </c>
      <c r="E970" s="72"/>
      <c r="F970" s="77">
        <f t="shared" si="30"/>
        <v>0</v>
      </c>
    </row>
    <row r="971" ht="20.25" customHeight="1" spans="1:6">
      <c r="A971" s="73" t="s">
        <v>1798</v>
      </c>
      <c r="B971" s="74" t="s">
        <v>1799</v>
      </c>
      <c r="C971" s="75">
        <f>IFERROR(VLOOKUP(A971,[1]Sheet2!A:D,4,0),0)</f>
        <v>0</v>
      </c>
      <c r="D971" s="76">
        <f>IFERROR(VLOOKUP(B971,[1]Sheet2!B:E,4,0),0)</f>
        <v>0</v>
      </c>
      <c r="E971" s="72"/>
      <c r="F971" s="77">
        <f t="shared" si="30"/>
        <v>0</v>
      </c>
    </row>
    <row r="972" ht="20.25" customHeight="1" spans="1:6">
      <c r="A972" s="73" t="s">
        <v>1800</v>
      </c>
      <c r="B972" s="74" t="s">
        <v>1801</v>
      </c>
      <c r="C972" s="75">
        <f>IFERROR(VLOOKUP(A972,[1]Sheet2!A:D,4,0),0)</f>
        <v>0</v>
      </c>
      <c r="D972" s="76">
        <f>IFERROR(VLOOKUP(B972,[1]Sheet2!B:E,4,0),0)</f>
        <v>0</v>
      </c>
      <c r="E972" s="72"/>
      <c r="F972" s="77">
        <f t="shared" si="30"/>
        <v>0</v>
      </c>
    </row>
    <row r="973" ht="20.25" customHeight="1" spans="1:6">
      <c r="A973" s="73" t="s">
        <v>1802</v>
      </c>
      <c r="B973" s="74" t="s">
        <v>1803</v>
      </c>
      <c r="C973" s="75">
        <f>IFERROR(VLOOKUP(A973,[1]Sheet2!A:D,4,0),0)</f>
        <v>0</v>
      </c>
      <c r="D973" s="76">
        <f>IFERROR(VLOOKUP(B973,[1]Sheet2!B:E,4,0),0)</f>
        <v>0</v>
      </c>
      <c r="E973" s="72"/>
      <c r="F973" s="77">
        <f t="shared" si="30"/>
        <v>0</v>
      </c>
    </row>
    <row r="974" ht="20.25" customHeight="1" spans="1:6">
      <c r="A974" s="73" t="s">
        <v>1804</v>
      </c>
      <c r="B974" s="74" t="s">
        <v>1805</v>
      </c>
      <c r="C974" s="75">
        <f>IFERROR(VLOOKUP(A974,[1]Sheet2!A:D,4,0),0)</f>
        <v>0</v>
      </c>
      <c r="D974" s="76">
        <f>IFERROR(VLOOKUP(B974,[1]Sheet2!B:E,4,0),0)</f>
        <v>0</v>
      </c>
      <c r="E974" s="72"/>
      <c r="F974" s="77">
        <f t="shared" si="30"/>
        <v>0</v>
      </c>
    </row>
    <row r="975" ht="20.25" customHeight="1" spans="1:6">
      <c r="A975" s="73" t="s">
        <v>1806</v>
      </c>
      <c r="B975" s="74" t="s">
        <v>1807</v>
      </c>
      <c r="C975" s="75">
        <f>IFERROR(VLOOKUP(A975,[1]Sheet2!A:D,4,0),0)</f>
        <v>0</v>
      </c>
      <c r="D975" s="76">
        <f>IFERROR(VLOOKUP(B975,[1]Sheet2!B:E,4,0),0)</f>
        <v>0</v>
      </c>
      <c r="E975" s="72"/>
      <c r="F975" s="77">
        <f t="shared" si="30"/>
        <v>0</v>
      </c>
    </row>
    <row r="976" ht="20.25" customHeight="1" spans="1:6">
      <c r="A976" s="70" t="s">
        <v>1808</v>
      </c>
      <c r="B976" s="71" t="s">
        <v>1809</v>
      </c>
      <c r="C976" s="66">
        <f>SUM(C977:C985)</f>
        <v>0</v>
      </c>
      <c r="D976" s="76">
        <f>SUM(D977:D985)</f>
        <v>0</v>
      </c>
      <c r="E976" s="72"/>
      <c r="F976" s="77">
        <f t="shared" si="30"/>
        <v>0</v>
      </c>
    </row>
    <row r="977" ht="20.25" customHeight="1" spans="1:6">
      <c r="A977" s="73" t="s">
        <v>1810</v>
      </c>
      <c r="B977" s="74" t="s">
        <v>119</v>
      </c>
      <c r="C977" s="75">
        <f>IFERROR(VLOOKUP(A977,[1]Sheet2!A:D,4,0),0)</f>
        <v>0</v>
      </c>
      <c r="D977" s="76">
        <f>IFERROR(VLOOKUP(B977,[1]Sheet2!B:E,4,0),0)</f>
        <v>0</v>
      </c>
      <c r="E977" s="72"/>
      <c r="F977" s="77">
        <f t="shared" si="30"/>
        <v>0</v>
      </c>
    </row>
    <row r="978" ht="20.25" customHeight="1" spans="1:6">
      <c r="A978" s="73" t="s">
        <v>1811</v>
      </c>
      <c r="B978" s="74" t="s">
        <v>121</v>
      </c>
      <c r="C978" s="75">
        <f>IFERROR(VLOOKUP(A978,[1]Sheet2!A:D,4,0),0)</f>
        <v>0</v>
      </c>
      <c r="D978" s="76">
        <f>IFERROR(VLOOKUP(B978,[1]Sheet2!B:E,4,0),0)</f>
        <v>0</v>
      </c>
      <c r="E978" s="72"/>
      <c r="F978" s="77">
        <f t="shared" si="30"/>
        <v>0</v>
      </c>
    </row>
    <row r="979" ht="20.25" customHeight="1" spans="1:6">
      <c r="A979" s="73" t="s">
        <v>1812</v>
      </c>
      <c r="B979" s="74" t="s">
        <v>123</v>
      </c>
      <c r="C979" s="75">
        <f>IFERROR(VLOOKUP(A979,[1]Sheet2!A:D,4,0),0)</f>
        <v>0</v>
      </c>
      <c r="D979" s="76">
        <f>IFERROR(VLOOKUP(B979,[1]Sheet2!B:E,4,0),0)</f>
        <v>0</v>
      </c>
      <c r="E979" s="72"/>
      <c r="F979" s="77">
        <f t="shared" si="30"/>
        <v>0</v>
      </c>
    </row>
    <row r="980" ht="20.25" customHeight="1" spans="1:6">
      <c r="A980" s="73" t="s">
        <v>1813</v>
      </c>
      <c r="B980" s="74" t="s">
        <v>1814</v>
      </c>
      <c r="C980" s="75">
        <f>IFERROR(VLOOKUP(A980,[1]Sheet2!A:D,4,0),0)</f>
        <v>0</v>
      </c>
      <c r="D980" s="76">
        <f>IFERROR(VLOOKUP(B980,[1]Sheet2!B:E,4,0),0)</f>
        <v>0</v>
      </c>
      <c r="E980" s="72"/>
      <c r="F980" s="77">
        <f t="shared" si="30"/>
        <v>0</v>
      </c>
    </row>
    <row r="981" ht="20.25" customHeight="1" spans="1:6">
      <c r="A981" s="73" t="s">
        <v>1815</v>
      </c>
      <c r="B981" s="74" t="s">
        <v>1816</v>
      </c>
      <c r="C981" s="75">
        <f>IFERROR(VLOOKUP(A981,[1]Sheet2!A:D,4,0),0)</f>
        <v>0</v>
      </c>
      <c r="D981" s="76">
        <f>IFERROR(VLOOKUP(B981,[1]Sheet2!B:E,4,0),0)</f>
        <v>0</v>
      </c>
      <c r="E981" s="72"/>
      <c r="F981" s="77">
        <f t="shared" si="30"/>
        <v>0</v>
      </c>
    </row>
    <row r="982" ht="20.25" customHeight="1" spans="1:6">
      <c r="A982" s="73" t="s">
        <v>1817</v>
      </c>
      <c r="B982" s="74" t="s">
        <v>1818</v>
      </c>
      <c r="C982" s="75">
        <f>IFERROR(VLOOKUP(A982,[1]Sheet2!A:D,4,0),0)</f>
        <v>0</v>
      </c>
      <c r="D982" s="76">
        <f>IFERROR(VLOOKUP(B982,[1]Sheet2!B:E,4,0),0)</f>
        <v>0</v>
      </c>
      <c r="E982" s="72"/>
      <c r="F982" s="77">
        <f t="shared" si="30"/>
        <v>0</v>
      </c>
    </row>
    <row r="983" ht="20.25" customHeight="1" spans="1:6">
      <c r="A983" s="73" t="s">
        <v>1819</v>
      </c>
      <c r="B983" s="74" t="s">
        <v>1820</v>
      </c>
      <c r="C983" s="75">
        <f>IFERROR(VLOOKUP(A983,[1]Sheet2!A:D,4,0),0)</f>
        <v>0</v>
      </c>
      <c r="D983" s="76">
        <f>IFERROR(VLOOKUP(B983,[1]Sheet2!B:E,4,0),0)</f>
        <v>0</v>
      </c>
      <c r="E983" s="72"/>
      <c r="F983" s="77">
        <f t="shared" si="30"/>
        <v>0</v>
      </c>
    </row>
    <row r="984" ht="20.25" customHeight="1" spans="1:6">
      <c r="A984" s="73" t="s">
        <v>1821</v>
      </c>
      <c r="B984" s="74" t="s">
        <v>1822</v>
      </c>
      <c r="C984" s="75">
        <f>IFERROR(VLOOKUP(A984,[1]Sheet2!A:D,4,0),0)</f>
        <v>0</v>
      </c>
      <c r="D984" s="76">
        <f>IFERROR(VLOOKUP(B984,[1]Sheet2!B:E,4,0),0)</f>
        <v>0</v>
      </c>
      <c r="E984" s="72"/>
      <c r="F984" s="77">
        <f t="shared" si="30"/>
        <v>0</v>
      </c>
    </row>
    <row r="985" ht="20.25" customHeight="1" spans="1:6">
      <c r="A985" s="73" t="s">
        <v>1823</v>
      </c>
      <c r="B985" s="74" t="s">
        <v>1824</v>
      </c>
      <c r="C985" s="75">
        <f>IFERROR(VLOOKUP(A985,[1]Sheet2!A:D,4,0),0)</f>
        <v>0</v>
      </c>
      <c r="D985" s="76">
        <f>IFERROR(VLOOKUP(B985,[1]Sheet2!B:E,4,0),0)</f>
        <v>0</v>
      </c>
      <c r="E985" s="72"/>
      <c r="F985" s="77">
        <f t="shared" si="30"/>
        <v>0</v>
      </c>
    </row>
    <row r="986" ht="20.25" customHeight="1" spans="1:6">
      <c r="A986" s="70" t="s">
        <v>1825</v>
      </c>
      <c r="B986" s="71" t="s">
        <v>1826</v>
      </c>
      <c r="C986" s="66">
        <f>SUM(C987:C992)</f>
        <v>0</v>
      </c>
      <c r="D986" s="76">
        <f>SUM(D987:D992)</f>
        <v>0</v>
      </c>
      <c r="E986" s="72"/>
      <c r="F986" s="77">
        <f t="shared" si="30"/>
        <v>0</v>
      </c>
    </row>
    <row r="987" ht="20.25" customHeight="1" spans="1:6">
      <c r="A987" s="73" t="s">
        <v>1827</v>
      </c>
      <c r="B987" s="74" t="s">
        <v>119</v>
      </c>
      <c r="C987" s="75">
        <f>IFERROR(VLOOKUP(A987,[1]Sheet2!A:D,4,0),0)</f>
        <v>0</v>
      </c>
      <c r="D987" s="76">
        <f>IFERROR(VLOOKUP(B987,[1]Sheet2!B:E,4,0),0)</f>
        <v>0</v>
      </c>
      <c r="E987" s="72"/>
      <c r="F987" s="77">
        <f t="shared" si="30"/>
        <v>0</v>
      </c>
    </row>
    <row r="988" ht="20.25" customHeight="1" spans="1:6">
      <c r="A988" s="73" t="s">
        <v>1828</v>
      </c>
      <c r="B988" s="74" t="s">
        <v>121</v>
      </c>
      <c r="C988" s="75">
        <f>IFERROR(VLOOKUP(A988,[1]Sheet2!A:D,4,0),0)</f>
        <v>0</v>
      </c>
      <c r="D988" s="76">
        <f>IFERROR(VLOOKUP(B988,[1]Sheet2!B:E,4,0),0)</f>
        <v>0</v>
      </c>
      <c r="E988" s="72"/>
      <c r="F988" s="77">
        <f t="shared" si="30"/>
        <v>0</v>
      </c>
    </row>
    <row r="989" ht="20.25" customHeight="1" spans="1:6">
      <c r="A989" s="73" t="s">
        <v>1829</v>
      </c>
      <c r="B989" s="74" t="s">
        <v>123</v>
      </c>
      <c r="C989" s="75">
        <f>IFERROR(VLOOKUP(A989,[1]Sheet2!A:D,4,0),0)</f>
        <v>0</v>
      </c>
      <c r="D989" s="67">
        <f>IFERROR(VLOOKUP(B989,[1]Sheet2!B:E,4,0),0)</f>
        <v>0</v>
      </c>
      <c r="E989" s="72"/>
      <c r="F989" s="77">
        <f t="shared" si="30"/>
        <v>0</v>
      </c>
    </row>
    <row r="990" ht="20.25" customHeight="1" spans="1:6">
      <c r="A990" s="73" t="s">
        <v>1830</v>
      </c>
      <c r="B990" s="74" t="s">
        <v>1805</v>
      </c>
      <c r="C990" s="75">
        <f>IFERROR(VLOOKUP(A990,[1]Sheet2!A:D,4,0),0)</f>
        <v>0</v>
      </c>
      <c r="D990" s="76">
        <f>IFERROR(VLOOKUP(B990,[1]Sheet2!B:E,4,0),0)</f>
        <v>0</v>
      </c>
      <c r="E990" s="72"/>
      <c r="F990" s="77">
        <f t="shared" si="30"/>
        <v>0</v>
      </c>
    </row>
    <row r="991" ht="20.25" customHeight="1" spans="1:6">
      <c r="A991" s="73" t="s">
        <v>1831</v>
      </c>
      <c r="B991" s="74" t="s">
        <v>1832</v>
      </c>
      <c r="C991" s="75">
        <f>IFERROR(VLOOKUP(A991,[1]Sheet2!A:D,4,0),0)</f>
        <v>0</v>
      </c>
      <c r="D991" s="76">
        <f>IFERROR(VLOOKUP(B991,[1]Sheet2!B:E,4,0),0)</f>
        <v>0</v>
      </c>
      <c r="E991" s="72"/>
      <c r="F991" s="77">
        <f t="shared" si="30"/>
        <v>0</v>
      </c>
    </row>
    <row r="992" ht="20.25" customHeight="1" spans="1:6">
      <c r="A992" s="73" t="s">
        <v>1833</v>
      </c>
      <c r="B992" s="74" t="s">
        <v>1834</v>
      </c>
      <c r="C992" s="75">
        <f>IFERROR(VLOOKUP(A992,[1]Sheet2!A:D,4,0),0)</f>
        <v>0</v>
      </c>
      <c r="D992" s="76">
        <f>IFERROR(VLOOKUP(B992,[1]Sheet2!B:E,4,0),0)</f>
        <v>0</v>
      </c>
      <c r="E992" s="72"/>
      <c r="F992" s="77">
        <f t="shared" si="30"/>
        <v>0</v>
      </c>
    </row>
    <row r="993" ht="20.25" customHeight="1" spans="1:6">
      <c r="A993" s="70" t="s">
        <v>1835</v>
      </c>
      <c r="B993" s="71" t="s">
        <v>1836</v>
      </c>
      <c r="C993" s="66">
        <f>SUM(C994:C995)</f>
        <v>0</v>
      </c>
      <c r="D993" s="76">
        <f>SUM(D994:D995)</f>
        <v>0</v>
      </c>
      <c r="E993" s="72"/>
      <c r="F993" s="77">
        <f t="shared" si="30"/>
        <v>0</v>
      </c>
    </row>
    <row r="994" ht="20.25" customHeight="1" spans="1:6">
      <c r="A994" s="73" t="s">
        <v>1837</v>
      </c>
      <c r="B994" s="74" t="s">
        <v>1838</v>
      </c>
      <c r="C994" s="75">
        <f>IFERROR(VLOOKUP(A994,[1]Sheet2!A:D,4,0),0)</f>
        <v>0</v>
      </c>
      <c r="D994" s="76">
        <f>IFERROR(VLOOKUP(B994,[1]Sheet2!B:E,4,0),0)</f>
        <v>0</v>
      </c>
      <c r="E994" s="72"/>
      <c r="F994" s="77">
        <f t="shared" si="30"/>
        <v>0</v>
      </c>
    </row>
    <row r="995" ht="20.25" customHeight="1" spans="1:6">
      <c r="A995" s="73" t="s">
        <v>1839</v>
      </c>
      <c r="B995" s="74" t="s">
        <v>1840</v>
      </c>
      <c r="C995" s="75">
        <f>IFERROR(VLOOKUP(A995,[1]Sheet2!A:D,4,0),0)</f>
        <v>0</v>
      </c>
      <c r="D995" s="76">
        <f>IFERROR(VLOOKUP(B995,[1]Sheet2!B:E,4,0),0)</f>
        <v>0</v>
      </c>
      <c r="E995" s="72"/>
      <c r="F995" s="77">
        <f t="shared" si="30"/>
        <v>0</v>
      </c>
    </row>
    <row r="996" ht="20.25" customHeight="1" spans="1:6">
      <c r="A996" s="70" t="s">
        <v>1841</v>
      </c>
      <c r="B996" s="71" t="s">
        <v>1842</v>
      </c>
      <c r="C996" s="66">
        <f>C997+C1007+C1023+C1028+C1039+C1046+C1053</f>
        <v>0</v>
      </c>
      <c r="D996" s="76">
        <f>D997+D1007+D1023+D1028+D1039+D1046+D1053</f>
        <v>0</v>
      </c>
      <c r="E996" s="68" t="e">
        <f>D996/C996</f>
        <v>#DIV/0!</v>
      </c>
      <c r="F996" s="69">
        <f t="shared" si="30"/>
        <v>0</v>
      </c>
    </row>
    <row r="997" ht="20.25" customHeight="1" spans="1:6">
      <c r="A997" s="70" t="s">
        <v>1843</v>
      </c>
      <c r="B997" s="71" t="s">
        <v>1844</v>
      </c>
      <c r="C997" s="66">
        <f>SUM(C998:C1006)</f>
        <v>0</v>
      </c>
      <c r="D997" s="76">
        <f>SUM(D998:D1006)</f>
        <v>0</v>
      </c>
      <c r="E997" s="72"/>
      <c r="F997" s="77">
        <f t="shared" si="30"/>
        <v>0</v>
      </c>
    </row>
    <row r="998" ht="20.25" customHeight="1" spans="1:6">
      <c r="A998" s="73" t="s">
        <v>1845</v>
      </c>
      <c r="B998" s="74" t="s">
        <v>119</v>
      </c>
      <c r="C998" s="75">
        <f>IFERROR(VLOOKUP(A998,[1]Sheet2!A:D,4,0),0)</f>
        <v>0</v>
      </c>
      <c r="D998" s="76">
        <f>IFERROR(VLOOKUP(B998,[1]Sheet2!B:E,4,0),0)</f>
        <v>0</v>
      </c>
      <c r="E998" s="72"/>
      <c r="F998" s="77">
        <f t="shared" si="30"/>
        <v>0</v>
      </c>
    </row>
    <row r="999" ht="20.25" customHeight="1" spans="1:6">
      <c r="A999" s="73" t="s">
        <v>1846</v>
      </c>
      <c r="B999" s="74" t="s">
        <v>121</v>
      </c>
      <c r="C999" s="75">
        <f>IFERROR(VLOOKUP(A999,[1]Sheet2!A:D,4,0),0)</f>
        <v>0</v>
      </c>
      <c r="D999" s="67">
        <f>IFERROR(VLOOKUP(B999,[1]Sheet2!B:E,4,0),0)</f>
        <v>0</v>
      </c>
      <c r="E999" s="72"/>
      <c r="F999" s="77">
        <f t="shared" si="30"/>
        <v>0</v>
      </c>
    </row>
    <row r="1000" ht="20.25" customHeight="1" spans="1:6">
      <c r="A1000" s="73" t="s">
        <v>1847</v>
      </c>
      <c r="B1000" s="74" t="s">
        <v>123</v>
      </c>
      <c r="C1000" s="75">
        <f>IFERROR(VLOOKUP(A1000,[1]Sheet2!A:D,4,0),0)</f>
        <v>0</v>
      </c>
      <c r="D1000" s="76">
        <f>IFERROR(VLOOKUP(B1000,[1]Sheet2!B:E,4,0),0)</f>
        <v>0</v>
      </c>
      <c r="E1000" s="72"/>
      <c r="F1000" s="77">
        <f t="shared" si="30"/>
        <v>0</v>
      </c>
    </row>
    <row r="1001" ht="20.25" customHeight="1" spans="1:6">
      <c r="A1001" s="73" t="s">
        <v>1848</v>
      </c>
      <c r="B1001" s="74" t="s">
        <v>1849</v>
      </c>
      <c r="C1001" s="75">
        <f>IFERROR(VLOOKUP(A1001,[1]Sheet2!A:D,4,0),0)</f>
        <v>0</v>
      </c>
      <c r="D1001" s="76">
        <f>IFERROR(VLOOKUP(B1001,[1]Sheet2!B:E,4,0),0)</f>
        <v>0</v>
      </c>
      <c r="E1001" s="72"/>
      <c r="F1001" s="77">
        <f t="shared" si="30"/>
        <v>0</v>
      </c>
    </row>
    <row r="1002" ht="20.25" customHeight="1" spans="1:6">
      <c r="A1002" s="73" t="s">
        <v>1850</v>
      </c>
      <c r="B1002" s="74" t="s">
        <v>1851</v>
      </c>
      <c r="C1002" s="75">
        <f>IFERROR(VLOOKUP(A1002,[1]Sheet2!A:D,4,0),0)</f>
        <v>0</v>
      </c>
      <c r="D1002" s="76">
        <f>IFERROR(VLOOKUP(B1002,[1]Sheet2!B:E,4,0),0)</f>
        <v>0</v>
      </c>
      <c r="E1002" s="72"/>
      <c r="F1002" s="77">
        <f t="shared" si="30"/>
        <v>0</v>
      </c>
    </row>
    <row r="1003" ht="20.25" customHeight="1" spans="1:6">
      <c r="A1003" s="73" t="s">
        <v>1852</v>
      </c>
      <c r="B1003" s="74" t="s">
        <v>1853</v>
      </c>
      <c r="C1003" s="75">
        <f>IFERROR(VLOOKUP(A1003,[1]Sheet2!A:D,4,0),0)</f>
        <v>0</v>
      </c>
      <c r="D1003" s="76">
        <f>IFERROR(VLOOKUP(B1003,[1]Sheet2!B:E,4,0),0)</f>
        <v>0</v>
      </c>
      <c r="E1003" s="72"/>
      <c r="F1003" s="77">
        <f t="shared" si="30"/>
        <v>0</v>
      </c>
    </row>
    <row r="1004" ht="20.25" customHeight="1" spans="1:6">
      <c r="A1004" s="73" t="s">
        <v>1854</v>
      </c>
      <c r="B1004" s="74" t="s">
        <v>1855</v>
      </c>
      <c r="C1004" s="75">
        <f>IFERROR(VLOOKUP(A1004,[1]Sheet2!A:D,4,0),0)</f>
        <v>0</v>
      </c>
      <c r="D1004" s="76">
        <f>IFERROR(VLOOKUP(B1004,[1]Sheet2!B:E,4,0),0)</f>
        <v>0</v>
      </c>
      <c r="E1004" s="72"/>
      <c r="F1004" s="77">
        <f t="shared" si="30"/>
        <v>0</v>
      </c>
    </row>
    <row r="1005" ht="20.25" customHeight="1" spans="1:6">
      <c r="A1005" s="73" t="s">
        <v>1856</v>
      </c>
      <c r="B1005" s="74" t="s">
        <v>1857</v>
      </c>
      <c r="C1005" s="75">
        <f>IFERROR(VLOOKUP(A1005,[1]Sheet2!A:D,4,0),0)</f>
        <v>0</v>
      </c>
      <c r="D1005" s="76">
        <f>IFERROR(VLOOKUP(B1005,[1]Sheet2!B:E,4,0),0)</f>
        <v>0</v>
      </c>
      <c r="E1005" s="72"/>
      <c r="F1005" s="77">
        <f t="shared" si="30"/>
        <v>0</v>
      </c>
    </row>
    <row r="1006" ht="20.25" customHeight="1" spans="1:6">
      <c r="A1006" s="73" t="s">
        <v>1858</v>
      </c>
      <c r="B1006" s="74" t="s">
        <v>1859</v>
      </c>
      <c r="C1006" s="75">
        <f>IFERROR(VLOOKUP(A1006,[1]Sheet2!A:D,4,0),0)</f>
        <v>0</v>
      </c>
      <c r="D1006" s="76">
        <f>IFERROR(VLOOKUP(B1006,[1]Sheet2!B:E,4,0),0)</f>
        <v>0</v>
      </c>
      <c r="E1006" s="72"/>
      <c r="F1006" s="77">
        <f t="shared" si="30"/>
        <v>0</v>
      </c>
    </row>
    <row r="1007" ht="20.25" customHeight="1" spans="1:6">
      <c r="A1007" s="70" t="s">
        <v>1860</v>
      </c>
      <c r="B1007" s="71" t="s">
        <v>1861</v>
      </c>
      <c r="C1007" s="66">
        <f>SUM(C1008:C1022)</f>
        <v>0</v>
      </c>
      <c r="D1007" s="76">
        <f>SUM(D1008:D1022)</f>
        <v>0</v>
      </c>
      <c r="E1007" s="72"/>
      <c r="F1007" s="77">
        <f t="shared" si="30"/>
        <v>0</v>
      </c>
    </row>
    <row r="1008" ht="20.25" customHeight="1" spans="1:6">
      <c r="A1008" s="73" t="s">
        <v>1862</v>
      </c>
      <c r="B1008" s="74" t="s">
        <v>119</v>
      </c>
      <c r="C1008" s="75">
        <f>IFERROR(VLOOKUP(A1008,[1]Sheet2!A:D,4,0),0)</f>
        <v>0</v>
      </c>
      <c r="D1008" s="76">
        <f>IFERROR(VLOOKUP(B1008,[1]Sheet2!B:E,4,0),0)</f>
        <v>0</v>
      </c>
      <c r="E1008" s="72"/>
      <c r="F1008" s="77">
        <f t="shared" si="30"/>
        <v>0</v>
      </c>
    </row>
    <row r="1009" ht="20.25" customHeight="1" spans="1:6">
      <c r="A1009" s="73" t="s">
        <v>1863</v>
      </c>
      <c r="B1009" s="74" t="s">
        <v>121</v>
      </c>
      <c r="C1009" s="75">
        <f>IFERROR(VLOOKUP(A1009,[1]Sheet2!A:D,4,0),0)</f>
        <v>0</v>
      </c>
      <c r="D1009" s="67">
        <f>IFERROR(VLOOKUP(B1009,[1]Sheet2!B:E,4,0),0)</f>
        <v>0</v>
      </c>
      <c r="E1009" s="72"/>
      <c r="F1009" s="77">
        <f t="shared" si="30"/>
        <v>0</v>
      </c>
    </row>
    <row r="1010" ht="20.25" customHeight="1" spans="1:6">
      <c r="A1010" s="73" t="s">
        <v>1864</v>
      </c>
      <c r="B1010" s="74" t="s">
        <v>123</v>
      </c>
      <c r="C1010" s="75">
        <f>IFERROR(VLOOKUP(A1010,[1]Sheet2!A:D,4,0),0)</f>
        <v>0</v>
      </c>
      <c r="D1010" s="76">
        <f>IFERROR(VLOOKUP(B1010,[1]Sheet2!B:E,4,0),0)</f>
        <v>0</v>
      </c>
      <c r="E1010" s="72"/>
      <c r="F1010" s="77">
        <f t="shared" si="30"/>
        <v>0</v>
      </c>
    </row>
    <row r="1011" ht="20.25" customHeight="1" spans="1:6">
      <c r="A1011" s="73" t="s">
        <v>1865</v>
      </c>
      <c r="B1011" s="74" t="s">
        <v>1866</v>
      </c>
      <c r="C1011" s="75">
        <f>IFERROR(VLOOKUP(A1011,[1]Sheet2!A:D,4,0),0)</f>
        <v>0</v>
      </c>
      <c r="D1011" s="76">
        <f>IFERROR(VLOOKUP(B1011,[1]Sheet2!B:E,4,0),0)</f>
        <v>0</v>
      </c>
      <c r="E1011" s="72"/>
      <c r="F1011" s="77">
        <f t="shared" si="30"/>
        <v>0</v>
      </c>
    </row>
    <row r="1012" ht="20.25" customHeight="1" spans="1:6">
      <c r="A1012" s="73" t="s">
        <v>1867</v>
      </c>
      <c r="B1012" s="74" t="s">
        <v>1868</v>
      </c>
      <c r="C1012" s="75">
        <f>IFERROR(VLOOKUP(A1012,[1]Sheet2!A:D,4,0),0)</f>
        <v>0</v>
      </c>
      <c r="D1012" s="76">
        <f>IFERROR(VLOOKUP(B1012,[1]Sheet2!B:E,4,0),0)</f>
        <v>0</v>
      </c>
      <c r="E1012" s="72"/>
      <c r="F1012" s="77">
        <f t="shared" si="30"/>
        <v>0</v>
      </c>
    </row>
    <row r="1013" ht="20.25" customHeight="1" spans="1:6">
      <c r="A1013" s="73" t="s">
        <v>1869</v>
      </c>
      <c r="B1013" s="74" t="s">
        <v>1870</v>
      </c>
      <c r="C1013" s="75">
        <f>IFERROR(VLOOKUP(A1013,[1]Sheet2!A:D,4,0),0)</f>
        <v>0</v>
      </c>
      <c r="D1013" s="76">
        <f>IFERROR(VLOOKUP(B1013,[1]Sheet2!B:E,4,0),0)</f>
        <v>0</v>
      </c>
      <c r="E1013" s="72"/>
      <c r="F1013" s="77">
        <f t="shared" si="30"/>
        <v>0</v>
      </c>
    </row>
    <row r="1014" ht="20.25" customHeight="1" spans="1:6">
      <c r="A1014" s="73" t="s">
        <v>1871</v>
      </c>
      <c r="B1014" s="74" t="s">
        <v>1872</v>
      </c>
      <c r="C1014" s="75">
        <f>IFERROR(VLOOKUP(A1014,[1]Sheet2!A:D,4,0),0)</f>
        <v>0</v>
      </c>
      <c r="D1014" s="67">
        <f>IFERROR(VLOOKUP(B1014,[1]Sheet2!B:E,4,0),0)</f>
        <v>0</v>
      </c>
      <c r="E1014" s="72"/>
      <c r="F1014" s="77">
        <f t="shared" si="30"/>
        <v>0</v>
      </c>
    </row>
    <row r="1015" ht="20.25" customHeight="1" spans="1:6">
      <c r="A1015" s="73" t="s">
        <v>1873</v>
      </c>
      <c r="B1015" s="74" t="s">
        <v>1874</v>
      </c>
      <c r="C1015" s="75">
        <f>IFERROR(VLOOKUP(A1015,[1]Sheet2!A:D,4,0),0)</f>
        <v>0</v>
      </c>
      <c r="D1015" s="76">
        <f>IFERROR(VLOOKUP(B1015,[1]Sheet2!B:E,4,0),0)</f>
        <v>0</v>
      </c>
      <c r="E1015" s="72"/>
      <c r="F1015" s="77">
        <f t="shared" si="30"/>
        <v>0</v>
      </c>
    </row>
    <row r="1016" ht="20.25" customHeight="1" spans="1:6">
      <c r="A1016" s="73" t="s">
        <v>1875</v>
      </c>
      <c r="B1016" s="74" t="s">
        <v>1876</v>
      </c>
      <c r="C1016" s="75">
        <f>IFERROR(VLOOKUP(A1016,[1]Sheet2!A:D,4,0),0)</f>
        <v>0</v>
      </c>
      <c r="D1016" s="76">
        <f>IFERROR(VLOOKUP(B1016,[1]Sheet2!B:E,4,0),0)</f>
        <v>0</v>
      </c>
      <c r="E1016" s="72"/>
      <c r="F1016" s="77">
        <f t="shared" si="30"/>
        <v>0</v>
      </c>
    </row>
    <row r="1017" ht="20.25" customHeight="1" spans="1:6">
      <c r="A1017" s="73" t="s">
        <v>1877</v>
      </c>
      <c r="B1017" s="74" t="s">
        <v>1878</v>
      </c>
      <c r="C1017" s="75">
        <f>IFERROR(VLOOKUP(A1017,[1]Sheet2!A:D,4,0),0)</f>
        <v>0</v>
      </c>
      <c r="D1017" s="76">
        <f>IFERROR(VLOOKUP(B1017,[1]Sheet2!B:E,4,0),0)</f>
        <v>0</v>
      </c>
      <c r="E1017" s="72"/>
      <c r="F1017" s="77">
        <f t="shared" si="30"/>
        <v>0</v>
      </c>
    </row>
    <row r="1018" ht="20.25" customHeight="1" spans="1:6">
      <c r="A1018" s="73" t="s">
        <v>1879</v>
      </c>
      <c r="B1018" s="74" t="s">
        <v>1880</v>
      </c>
      <c r="C1018" s="75">
        <f>IFERROR(VLOOKUP(A1018,[1]Sheet2!A:D,4,0),0)</f>
        <v>0</v>
      </c>
      <c r="D1018" s="76">
        <f>IFERROR(VLOOKUP(B1018,[1]Sheet2!B:E,4,0),0)</f>
        <v>0</v>
      </c>
      <c r="E1018" s="72"/>
      <c r="F1018" s="77">
        <f t="shared" si="30"/>
        <v>0</v>
      </c>
    </row>
    <row r="1019" ht="20.25" customHeight="1" spans="1:6">
      <c r="A1019" s="73" t="s">
        <v>1881</v>
      </c>
      <c r="B1019" s="74" t="s">
        <v>1882</v>
      </c>
      <c r="C1019" s="75">
        <f>IFERROR(VLOOKUP(A1019,[1]Sheet2!A:D,4,0),0)</f>
        <v>0</v>
      </c>
      <c r="D1019" s="76">
        <f>IFERROR(VLOOKUP(B1019,[1]Sheet2!B:E,4,0),0)</f>
        <v>0</v>
      </c>
      <c r="E1019" s="72"/>
      <c r="F1019" s="77">
        <f t="shared" si="30"/>
        <v>0</v>
      </c>
    </row>
    <row r="1020" ht="20.25" customHeight="1" spans="1:6">
      <c r="A1020" s="73" t="s">
        <v>1883</v>
      </c>
      <c r="B1020" s="74" t="s">
        <v>1884</v>
      </c>
      <c r="C1020" s="75">
        <f>IFERROR(VLOOKUP(A1020,[1]Sheet2!A:D,4,0),0)</f>
        <v>0</v>
      </c>
      <c r="D1020" s="76">
        <f>IFERROR(VLOOKUP(B1020,[1]Sheet2!B:E,4,0),0)</f>
        <v>0</v>
      </c>
      <c r="E1020" s="72"/>
      <c r="F1020" s="77">
        <f t="shared" si="30"/>
        <v>0</v>
      </c>
    </row>
    <row r="1021" ht="20.25" customHeight="1" spans="1:6">
      <c r="A1021" s="73" t="s">
        <v>1885</v>
      </c>
      <c r="B1021" s="74" t="s">
        <v>1886</v>
      </c>
      <c r="C1021" s="75">
        <f>IFERROR(VLOOKUP(A1021,[1]Sheet2!A:D,4,0),0)</f>
        <v>0</v>
      </c>
      <c r="D1021" s="67">
        <f>IFERROR(VLOOKUP(B1021,[1]Sheet2!B:E,4,0),0)</f>
        <v>0</v>
      </c>
      <c r="E1021" s="72"/>
      <c r="F1021" s="77">
        <f t="shared" si="30"/>
        <v>0</v>
      </c>
    </row>
    <row r="1022" ht="20.25" customHeight="1" spans="1:6">
      <c r="A1022" s="73" t="s">
        <v>1887</v>
      </c>
      <c r="B1022" s="74" t="s">
        <v>1888</v>
      </c>
      <c r="C1022" s="75">
        <f>IFERROR(VLOOKUP(A1022,[1]Sheet2!A:D,4,0),0)</f>
        <v>0</v>
      </c>
      <c r="D1022" s="76">
        <f>IFERROR(VLOOKUP(B1022,[1]Sheet2!B:E,4,0),0)</f>
        <v>0</v>
      </c>
      <c r="E1022" s="72"/>
      <c r="F1022" s="77">
        <f t="shared" si="30"/>
        <v>0</v>
      </c>
    </row>
    <row r="1023" ht="20.25" customHeight="1" spans="1:6">
      <c r="A1023" s="70" t="s">
        <v>1889</v>
      </c>
      <c r="B1023" s="71" t="s">
        <v>1890</v>
      </c>
      <c r="C1023" s="66">
        <f>SUM(C1024:C1027)</f>
        <v>0</v>
      </c>
      <c r="D1023" s="76">
        <f>SUM(D1024:D1027)</f>
        <v>0</v>
      </c>
      <c r="E1023" s="72"/>
      <c r="F1023" s="77">
        <f t="shared" si="30"/>
        <v>0</v>
      </c>
    </row>
    <row r="1024" ht="20.25" customHeight="1" spans="1:6">
      <c r="A1024" s="73" t="s">
        <v>1891</v>
      </c>
      <c r="B1024" s="74" t="s">
        <v>119</v>
      </c>
      <c r="C1024" s="75">
        <f>IFERROR(VLOOKUP(A1024,[1]Sheet2!A:D,4,0),0)</f>
        <v>0</v>
      </c>
      <c r="D1024" s="76">
        <f>IFERROR(VLOOKUP(B1024,[1]Sheet2!B:E,4,0),0)</f>
        <v>0</v>
      </c>
      <c r="E1024" s="72"/>
      <c r="F1024" s="77">
        <f t="shared" si="30"/>
        <v>0</v>
      </c>
    </row>
    <row r="1025" ht="20.25" customHeight="1" spans="1:6">
      <c r="A1025" s="73" t="s">
        <v>1892</v>
      </c>
      <c r="B1025" s="74" t="s">
        <v>121</v>
      </c>
      <c r="C1025" s="75">
        <f>IFERROR(VLOOKUP(A1025,[1]Sheet2!A:D,4,0),0)</f>
        <v>0</v>
      </c>
      <c r="D1025" s="76">
        <f>IFERROR(VLOOKUP(B1025,[1]Sheet2!B:E,4,0),0)</f>
        <v>0</v>
      </c>
      <c r="E1025" s="72"/>
      <c r="F1025" s="77">
        <f t="shared" si="30"/>
        <v>0</v>
      </c>
    </row>
    <row r="1026" ht="20.25" customHeight="1" spans="1:6">
      <c r="A1026" s="73" t="s">
        <v>1893</v>
      </c>
      <c r="B1026" s="74" t="s">
        <v>123</v>
      </c>
      <c r="C1026" s="75">
        <f>IFERROR(VLOOKUP(A1026,[1]Sheet2!A:D,4,0),0)</f>
        <v>0</v>
      </c>
      <c r="D1026" s="67">
        <f>IFERROR(VLOOKUP(B1026,[1]Sheet2!B:E,4,0),0)</f>
        <v>0</v>
      </c>
      <c r="E1026" s="72"/>
      <c r="F1026" s="77">
        <f t="shared" si="30"/>
        <v>0</v>
      </c>
    </row>
    <row r="1027" ht="20.25" customHeight="1" spans="1:6">
      <c r="A1027" s="73" t="s">
        <v>1894</v>
      </c>
      <c r="B1027" s="74" t="s">
        <v>1895</v>
      </c>
      <c r="C1027" s="75">
        <f>IFERROR(VLOOKUP(A1027,[1]Sheet2!A:D,4,0),0)</f>
        <v>0</v>
      </c>
      <c r="D1027" s="76">
        <f>IFERROR(VLOOKUP(B1027,[1]Sheet2!B:E,4,0),0)</f>
        <v>0</v>
      </c>
      <c r="E1027" s="72"/>
      <c r="F1027" s="77">
        <f t="shared" si="30"/>
        <v>0</v>
      </c>
    </row>
    <row r="1028" ht="20.25" customHeight="1" spans="1:6">
      <c r="A1028" s="70" t="s">
        <v>1896</v>
      </c>
      <c r="B1028" s="71" t="s">
        <v>1897</v>
      </c>
      <c r="C1028" s="66">
        <f>SUM(C1029:C1038)</f>
        <v>0</v>
      </c>
      <c r="D1028" s="76">
        <f>SUM(D1029:D1038)</f>
        <v>0</v>
      </c>
      <c r="E1028" s="72"/>
      <c r="F1028" s="77">
        <f t="shared" si="30"/>
        <v>0</v>
      </c>
    </row>
    <row r="1029" ht="20.25" customHeight="1" spans="1:6">
      <c r="A1029" s="73" t="s">
        <v>1898</v>
      </c>
      <c r="B1029" s="74" t="s">
        <v>119</v>
      </c>
      <c r="C1029" s="75">
        <f>IFERROR(VLOOKUP(A1029,[1]Sheet2!A:D,4,0),0)</f>
        <v>0</v>
      </c>
      <c r="D1029" s="67">
        <f>IFERROR(VLOOKUP(B1029,[1]Sheet2!B:E,4,0),0)</f>
        <v>0</v>
      </c>
      <c r="E1029" s="72"/>
      <c r="F1029" s="77">
        <f t="shared" si="30"/>
        <v>0</v>
      </c>
    </row>
    <row r="1030" ht="20.25" customHeight="1" spans="1:6">
      <c r="A1030" s="73" t="s">
        <v>1899</v>
      </c>
      <c r="B1030" s="74" t="s">
        <v>121</v>
      </c>
      <c r="C1030" s="75">
        <f>IFERROR(VLOOKUP(A1030,[1]Sheet2!A:D,4,0),0)</f>
        <v>0</v>
      </c>
      <c r="D1030" s="67">
        <f>IFERROR(VLOOKUP(B1030,[1]Sheet2!B:E,4,0),0)</f>
        <v>0</v>
      </c>
      <c r="E1030" s="72"/>
      <c r="F1030" s="77">
        <f t="shared" si="30"/>
        <v>0</v>
      </c>
    </row>
    <row r="1031" ht="20.25" customHeight="1" spans="1:6">
      <c r="A1031" s="73" t="s">
        <v>1900</v>
      </c>
      <c r="B1031" s="74" t="s">
        <v>123</v>
      </c>
      <c r="C1031" s="75">
        <f>IFERROR(VLOOKUP(A1031,[1]Sheet2!A:D,4,0),0)</f>
        <v>0</v>
      </c>
      <c r="D1031" s="76">
        <f>IFERROR(VLOOKUP(B1031,[1]Sheet2!B:E,4,0),0)</f>
        <v>0</v>
      </c>
      <c r="E1031" s="72"/>
      <c r="F1031" s="77">
        <f t="shared" si="30"/>
        <v>0</v>
      </c>
    </row>
    <row r="1032" ht="20.25" customHeight="1" spans="1:6">
      <c r="A1032" s="73" t="s">
        <v>1901</v>
      </c>
      <c r="B1032" s="74" t="s">
        <v>1902</v>
      </c>
      <c r="C1032" s="75">
        <f>IFERROR(VLOOKUP(A1032,[1]Sheet2!A:D,4,0),0)</f>
        <v>0</v>
      </c>
      <c r="D1032" s="76">
        <f>IFERROR(VLOOKUP(B1032,[1]Sheet2!B:E,4,0),0)</f>
        <v>0</v>
      </c>
      <c r="E1032" s="72"/>
      <c r="F1032" s="77">
        <f t="shared" ref="F1032:F1095" si="31">D1032-C1032/2</f>
        <v>0</v>
      </c>
    </row>
    <row r="1033" ht="20.25" customHeight="1" spans="1:6">
      <c r="A1033" s="73" t="s">
        <v>1903</v>
      </c>
      <c r="B1033" s="74" t="s">
        <v>1904</v>
      </c>
      <c r="C1033" s="75">
        <f>IFERROR(VLOOKUP(A1033,[1]Sheet2!A:D,4,0),0)</f>
        <v>0</v>
      </c>
      <c r="D1033" s="76">
        <f>IFERROR(VLOOKUP(B1033,[1]Sheet2!B:E,4,0),0)</f>
        <v>0</v>
      </c>
      <c r="E1033" s="72"/>
      <c r="F1033" s="77">
        <f t="shared" si="31"/>
        <v>0</v>
      </c>
    </row>
    <row r="1034" ht="20.25" customHeight="1" spans="1:6">
      <c r="A1034" s="73" t="s">
        <v>1905</v>
      </c>
      <c r="B1034" s="74" t="s">
        <v>1906</v>
      </c>
      <c r="C1034" s="75">
        <f>IFERROR(VLOOKUP(A1034,[1]Sheet2!A:D,4,0),0)</f>
        <v>0</v>
      </c>
      <c r="D1034" s="76">
        <f>IFERROR(VLOOKUP(B1034,[1]Sheet2!B:E,4,0),0)</f>
        <v>0</v>
      </c>
      <c r="E1034" s="72"/>
      <c r="F1034" s="77">
        <f t="shared" si="31"/>
        <v>0</v>
      </c>
    </row>
    <row r="1035" ht="20.25" customHeight="1" spans="1:6">
      <c r="A1035" s="73" t="s">
        <v>1907</v>
      </c>
      <c r="B1035" s="74" t="s">
        <v>1908</v>
      </c>
      <c r="C1035" s="75">
        <f>IFERROR(VLOOKUP(A1035,[1]Sheet2!A:D,4,0),0)</f>
        <v>0</v>
      </c>
      <c r="D1035" s="76">
        <f>IFERROR(VLOOKUP(B1035,[1]Sheet2!B:E,4,0),0)</f>
        <v>0</v>
      </c>
      <c r="E1035" s="72"/>
      <c r="F1035" s="77">
        <f t="shared" si="31"/>
        <v>0</v>
      </c>
    </row>
    <row r="1036" ht="20.25" customHeight="1" spans="1:6">
      <c r="A1036" s="73" t="s">
        <v>1909</v>
      </c>
      <c r="B1036" s="74" t="s">
        <v>1910</v>
      </c>
      <c r="C1036" s="75">
        <f>IFERROR(VLOOKUP(A1036,[1]Sheet2!A:D,4,0),0)</f>
        <v>0</v>
      </c>
      <c r="D1036" s="76">
        <f>IFERROR(VLOOKUP(B1036,[1]Sheet2!B:E,4,0),0)</f>
        <v>0</v>
      </c>
      <c r="E1036" s="72"/>
      <c r="F1036" s="77">
        <f t="shared" si="31"/>
        <v>0</v>
      </c>
    </row>
    <row r="1037" ht="20.25" customHeight="1" spans="1:6">
      <c r="A1037" s="73" t="s">
        <v>1911</v>
      </c>
      <c r="B1037" s="74" t="s">
        <v>137</v>
      </c>
      <c r="C1037" s="75">
        <f>IFERROR(VLOOKUP(A1037,[1]Sheet2!A:D,4,0),0)</f>
        <v>0</v>
      </c>
      <c r="D1037" s="76">
        <f>IFERROR(VLOOKUP(B1037,[1]Sheet2!B:E,4,0),0)</f>
        <v>0</v>
      </c>
      <c r="E1037" s="72"/>
      <c r="F1037" s="77">
        <f t="shared" si="31"/>
        <v>0</v>
      </c>
    </row>
    <row r="1038" ht="20.25" customHeight="1" spans="1:6">
      <c r="A1038" s="73" t="s">
        <v>1912</v>
      </c>
      <c r="B1038" s="74" t="s">
        <v>1913</v>
      </c>
      <c r="C1038" s="75">
        <f>IFERROR(VLOOKUP(A1038,[1]Sheet2!A:D,4,0),0)</f>
        <v>0</v>
      </c>
      <c r="D1038" s="76">
        <f>IFERROR(VLOOKUP(B1038,[1]Sheet2!B:E,4,0),0)</f>
        <v>0</v>
      </c>
      <c r="E1038" s="72"/>
      <c r="F1038" s="77">
        <f t="shared" si="31"/>
        <v>0</v>
      </c>
    </row>
    <row r="1039" ht="20.25" customHeight="1" spans="1:6">
      <c r="A1039" s="70" t="s">
        <v>1914</v>
      </c>
      <c r="B1039" s="71" t="s">
        <v>1915</v>
      </c>
      <c r="C1039" s="66">
        <f>SUM(C1040:C1045)</f>
        <v>0</v>
      </c>
      <c r="D1039" s="76">
        <f>SUM(D1040:D1045)</f>
        <v>0</v>
      </c>
      <c r="E1039" s="72"/>
      <c r="F1039" s="77">
        <f t="shared" si="31"/>
        <v>0</v>
      </c>
    </row>
    <row r="1040" ht="20.25" customHeight="1" spans="1:6">
      <c r="A1040" s="73" t="s">
        <v>1916</v>
      </c>
      <c r="B1040" s="74" t="s">
        <v>119</v>
      </c>
      <c r="C1040" s="75">
        <f>IFERROR(VLOOKUP(A1040,[1]Sheet2!A:D,4,0),0)</f>
        <v>0</v>
      </c>
      <c r="D1040" s="67">
        <f>IFERROR(VLOOKUP(B1040,[1]Sheet2!B:E,4,0),0)</f>
        <v>0</v>
      </c>
      <c r="E1040" s="72"/>
      <c r="F1040" s="77">
        <f t="shared" si="31"/>
        <v>0</v>
      </c>
    </row>
    <row r="1041" ht="20.25" customHeight="1" spans="1:6">
      <c r="A1041" s="73" t="s">
        <v>1917</v>
      </c>
      <c r="B1041" s="74" t="s">
        <v>121</v>
      </c>
      <c r="C1041" s="75">
        <f>IFERROR(VLOOKUP(A1041,[1]Sheet2!A:D,4,0),0)</f>
        <v>0</v>
      </c>
      <c r="D1041" s="76">
        <f>IFERROR(VLOOKUP(B1041,[1]Sheet2!B:E,4,0),0)</f>
        <v>0</v>
      </c>
      <c r="E1041" s="72"/>
      <c r="F1041" s="77">
        <f t="shared" si="31"/>
        <v>0</v>
      </c>
    </row>
    <row r="1042" ht="20.25" customHeight="1" spans="1:6">
      <c r="A1042" s="73" t="s">
        <v>1918</v>
      </c>
      <c r="B1042" s="74" t="s">
        <v>123</v>
      </c>
      <c r="C1042" s="75">
        <f>IFERROR(VLOOKUP(A1042,[1]Sheet2!A:D,4,0),0)</f>
        <v>0</v>
      </c>
      <c r="D1042" s="76">
        <f>IFERROR(VLOOKUP(B1042,[1]Sheet2!B:E,4,0),0)</f>
        <v>0</v>
      </c>
      <c r="E1042" s="72"/>
      <c r="F1042" s="77">
        <f t="shared" si="31"/>
        <v>0</v>
      </c>
    </row>
    <row r="1043" ht="20.25" customHeight="1" spans="1:6">
      <c r="A1043" s="73" t="s">
        <v>1919</v>
      </c>
      <c r="B1043" s="74" t="s">
        <v>1920</v>
      </c>
      <c r="C1043" s="75">
        <f>IFERROR(VLOOKUP(A1043,[1]Sheet2!A:D,4,0),0)</f>
        <v>0</v>
      </c>
      <c r="D1043" s="76">
        <f>IFERROR(VLOOKUP(B1043,[1]Sheet2!B:E,4,0),0)</f>
        <v>0</v>
      </c>
      <c r="E1043" s="72"/>
      <c r="F1043" s="77">
        <f t="shared" si="31"/>
        <v>0</v>
      </c>
    </row>
    <row r="1044" ht="20.25" customHeight="1" spans="1:6">
      <c r="A1044" s="73" t="s">
        <v>1921</v>
      </c>
      <c r="B1044" s="74" t="s">
        <v>1922</v>
      </c>
      <c r="C1044" s="75">
        <f>IFERROR(VLOOKUP(A1044,[1]Sheet2!A:D,4,0),0)</f>
        <v>0</v>
      </c>
      <c r="D1044" s="76">
        <f>IFERROR(VLOOKUP(B1044,[1]Sheet2!B:E,4,0),0)</f>
        <v>0</v>
      </c>
      <c r="E1044" s="72"/>
      <c r="F1044" s="77">
        <f t="shared" si="31"/>
        <v>0</v>
      </c>
    </row>
    <row r="1045" ht="20.25" customHeight="1" spans="1:6">
      <c r="A1045" s="73" t="s">
        <v>1923</v>
      </c>
      <c r="B1045" s="74" t="s">
        <v>1924</v>
      </c>
      <c r="C1045" s="75">
        <f>IFERROR(VLOOKUP(A1045,[1]Sheet2!A:D,4,0),0)</f>
        <v>0</v>
      </c>
      <c r="D1045" s="76">
        <f>IFERROR(VLOOKUP(B1045,[1]Sheet2!B:E,4,0),0)</f>
        <v>0</v>
      </c>
      <c r="E1045" s="72"/>
      <c r="F1045" s="77">
        <f t="shared" si="31"/>
        <v>0</v>
      </c>
    </row>
    <row r="1046" ht="20.25" customHeight="1" spans="1:6">
      <c r="A1046" s="70" t="s">
        <v>1925</v>
      </c>
      <c r="B1046" s="71" t="s">
        <v>1926</v>
      </c>
      <c r="C1046" s="66">
        <f>SUM(C1047:C1052)</f>
        <v>0</v>
      </c>
      <c r="D1046" s="76">
        <f>SUM(D1047:D1052)</f>
        <v>0</v>
      </c>
      <c r="E1046" s="72"/>
      <c r="F1046" s="69">
        <f t="shared" si="31"/>
        <v>0</v>
      </c>
    </row>
    <row r="1047" ht="20.25" customHeight="1" spans="1:6">
      <c r="A1047" s="73" t="s">
        <v>1927</v>
      </c>
      <c r="B1047" s="74" t="s">
        <v>119</v>
      </c>
      <c r="C1047" s="75">
        <f>IFERROR(VLOOKUP(A1047,[1]Sheet2!A:D,4,0),0)</f>
        <v>0</v>
      </c>
      <c r="D1047" s="76">
        <f>IFERROR(VLOOKUP(B1047,[1]Sheet2!B:E,4,0),0)</f>
        <v>0</v>
      </c>
      <c r="E1047" s="72"/>
      <c r="F1047" s="77">
        <f t="shared" si="31"/>
        <v>0</v>
      </c>
    </row>
    <row r="1048" ht="20.25" customHeight="1" spans="1:6">
      <c r="A1048" s="73" t="s">
        <v>1928</v>
      </c>
      <c r="B1048" s="74" t="s">
        <v>121</v>
      </c>
      <c r="C1048" s="75">
        <f>IFERROR(VLOOKUP(A1048,[1]Sheet2!A:D,4,0),0)</f>
        <v>0</v>
      </c>
      <c r="D1048" s="76">
        <f>IFERROR(VLOOKUP(B1048,[1]Sheet2!B:E,4,0),0)</f>
        <v>0</v>
      </c>
      <c r="E1048" s="72"/>
      <c r="F1048" s="77">
        <f t="shared" si="31"/>
        <v>0</v>
      </c>
    </row>
    <row r="1049" ht="20.25" customHeight="1" spans="1:6">
      <c r="A1049" s="73" t="s">
        <v>1929</v>
      </c>
      <c r="B1049" s="74" t="s">
        <v>123</v>
      </c>
      <c r="C1049" s="75">
        <f>IFERROR(VLOOKUP(A1049,[1]Sheet2!A:D,4,0),0)</f>
        <v>0</v>
      </c>
      <c r="D1049" s="76">
        <f>IFERROR(VLOOKUP(B1049,[1]Sheet2!B:E,4,0),0)</f>
        <v>0</v>
      </c>
      <c r="E1049" s="72"/>
      <c r="F1049" s="77">
        <f t="shared" si="31"/>
        <v>0</v>
      </c>
    </row>
    <row r="1050" ht="20.25" customHeight="1" spans="1:6">
      <c r="A1050" s="73" t="s">
        <v>1930</v>
      </c>
      <c r="B1050" s="74" t="s">
        <v>1931</v>
      </c>
      <c r="C1050" s="75">
        <f>IFERROR(VLOOKUP(A1050,[1]Sheet2!A:D,4,0),0)</f>
        <v>0</v>
      </c>
      <c r="D1050" s="76">
        <f>IFERROR(VLOOKUP(B1050,[1]Sheet2!B:E,4,0),0)</f>
        <v>0</v>
      </c>
      <c r="E1050" s="72"/>
      <c r="F1050" s="77">
        <f t="shared" si="31"/>
        <v>0</v>
      </c>
    </row>
    <row r="1051" ht="20.25" customHeight="1" spans="1:6">
      <c r="A1051" s="73" t="s">
        <v>1932</v>
      </c>
      <c r="B1051" s="74" t="s">
        <v>1933</v>
      </c>
      <c r="C1051" s="75"/>
      <c r="D1051" s="76">
        <f>IFERROR(VLOOKUP(B1051,[1]Sheet2!B:E,4,0),0)</f>
        <v>0</v>
      </c>
      <c r="E1051" s="72"/>
      <c r="F1051" s="77">
        <f t="shared" si="31"/>
        <v>0</v>
      </c>
    </row>
    <row r="1052" ht="20.25" customHeight="1" spans="1:6">
      <c r="A1052" s="73" t="s">
        <v>1934</v>
      </c>
      <c r="B1052" s="74" t="s">
        <v>1935</v>
      </c>
      <c r="C1052" s="75">
        <f>IFERROR(VLOOKUP(A1052,[1]Sheet2!A:D,4,0),0)</f>
        <v>0</v>
      </c>
      <c r="D1052" s="76">
        <f>IFERROR(VLOOKUP(B1052,[1]Sheet2!B:E,4,0),0)</f>
        <v>0</v>
      </c>
      <c r="E1052" s="72"/>
      <c r="F1052" s="77">
        <f t="shared" si="31"/>
        <v>0</v>
      </c>
    </row>
    <row r="1053" ht="20.25" customHeight="1" spans="1:6">
      <c r="A1053" s="70" t="s">
        <v>1936</v>
      </c>
      <c r="B1053" s="71" t="s">
        <v>1937</v>
      </c>
      <c r="C1053" s="66">
        <f>SUM(C1054:C1058)</f>
        <v>0</v>
      </c>
      <c r="D1053" s="76">
        <f>SUM(D1054:D1058)</f>
        <v>0</v>
      </c>
      <c r="E1053" s="72"/>
      <c r="F1053" s="77">
        <f t="shared" si="31"/>
        <v>0</v>
      </c>
    </row>
    <row r="1054" ht="20.25" customHeight="1" spans="1:6">
      <c r="A1054" s="73" t="s">
        <v>1938</v>
      </c>
      <c r="B1054" s="74" t="s">
        <v>1939</v>
      </c>
      <c r="C1054" s="75">
        <f>IFERROR(VLOOKUP(A1054,[1]Sheet2!A:D,4,0),0)</f>
        <v>0</v>
      </c>
      <c r="D1054" s="76">
        <f>IFERROR(VLOOKUP(B1054,[1]Sheet2!B:E,4,0),0)</f>
        <v>0</v>
      </c>
      <c r="E1054" s="72"/>
      <c r="F1054" s="77">
        <f t="shared" si="31"/>
        <v>0</v>
      </c>
    </row>
    <row r="1055" ht="20.25" customHeight="1" spans="1:6">
      <c r="A1055" s="73" t="s">
        <v>1940</v>
      </c>
      <c r="B1055" s="74" t="s">
        <v>1941</v>
      </c>
      <c r="C1055" s="75">
        <f>IFERROR(VLOOKUP(A1055,[1]Sheet2!A:D,4,0),0)</f>
        <v>0</v>
      </c>
      <c r="D1055" s="76">
        <f>IFERROR(VLOOKUP(B1055,[1]Sheet2!B:E,4,0),0)</f>
        <v>0</v>
      </c>
      <c r="E1055" s="72"/>
      <c r="F1055" s="77">
        <f t="shared" si="31"/>
        <v>0</v>
      </c>
    </row>
    <row r="1056" ht="20.25" customHeight="1" spans="1:6">
      <c r="A1056" s="73" t="s">
        <v>1942</v>
      </c>
      <c r="B1056" s="74" t="s">
        <v>1943</v>
      </c>
      <c r="C1056" s="75">
        <f>IFERROR(VLOOKUP(A1056,[1]Sheet2!A:D,4,0),0)</f>
        <v>0</v>
      </c>
      <c r="D1056" s="67">
        <f>IFERROR(VLOOKUP(B1056,[1]Sheet2!B:E,4,0),0)</f>
        <v>0</v>
      </c>
      <c r="E1056" s="72"/>
      <c r="F1056" s="77">
        <f t="shared" si="31"/>
        <v>0</v>
      </c>
    </row>
    <row r="1057" ht="20.25" customHeight="1" spans="1:6">
      <c r="A1057" s="73" t="s">
        <v>1944</v>
      </c>
      <c r="B1057" s="74" t="s">
        <v>1945</v>
      </c>
      <c r="C1057" s="75">
        <f>IFERROR(VLOOKUP(A1057,[1]Sheet2!A:D,4,0),0)</f>
        <v>0</v>
      </c>
      <c r="D1057" s="76">
        <f>IFERROR(VLOOKUP(B1057,[1]Sheet2!B:E,4,0),0)</f>
        <v>0</v>
      </c>
      <c r="E1057" s="72"/>
      <c r="F1057" s="77">
        <f t="shared" si="31"/>
        <v>0</v>
      </c>
    </row>
    <row r="1058" ht="20.25" customHeight="1" spans="1:6">
      <c r="A1058" s="73" t="s">
        <v>1946</v>
      </c>
      <c r="B1058" s="74" t="s">
        <v>1947</v>
      </c>
      <c r="C1058" s="75">
        <f>IFERROR(VLOOKUP(A1058,[1]Sheet2!A:D,4,0),0)</f>
        <v>0</v>
      </c>
      <c r="D1058" s="76">
        <f>IFERROR(VLOOKUP(B1058,[1]Sheet2!B:E,4,0),0)</f>
        <v>0</v>
      </c>
      <c r="E1058" s="72"/>
      <c r="F1058" s="77">
        <f t="shared" si="31"/>
        <v>0</v>
      </c>
    </row>
    <row r="1059" ht="20.25" customHeight="1" spans="1:6">
      <c r="A1059" s="70" t="s">
        <v>1948</v>
      </c>
      <c r="B1059" s="71" t="s">
        <v>36</v>
      </c>
      <c r="C1059" s="66">
        <f>C1060+C1070+C1076</f>
        <v>0</v>
      </c>
      <c r="D1059" s="76">
        <f>D1060+D1070+D1076</f>
        <v>0</v>
      </c>
      <c r="E1059" s="68" t="e">
        <f>D1059/C1059</f>
        <v>#DIV/0!</v>
      </c>
      <c r="F1059" s="77">
        <f t="shared" si="31"/>
        <v>0</v>
      </c>
    </row>
    <row r="1060" ht="20.25" customHeight="1" spans="1:6">
      <c r="A1060" s="70" t="s">
        <v>1949</v>
      </c>
      <c r="B1060" s="71" t="s">
        <v>1950</v>
      </c>
      <c r="C1060" s="66">
        <f>SUM(C1061:C1069)</f>
        <v>0</v>
      </c>
      <c r="D1060" s="76">
        <f>SUM(D1061:D1069)</f>
        <v>0</v>
      </c>
      <c r="E1060" s="72"/>
      <c r="F1060" s="77">
        <f t="shared" si="31"/>
        <v>0</v>
      </c>
    </row>
    <row r="1061" ht="20.25" customHeight="1" spans="1:6">
      <c r="A1061" s="73" t="s">
        <v>1951</v>
      </c>
      <c r="B1061" s="74" t="s">
        <v>119</v>
      </c>
      <c r="C1061" s="75">
        <f>IFERROR(VLOOKUP(A1061,[1]Sheet2!A:D,4,0),0)</f>
        <v>0</v>
      </c>
      <c r="D1061" s="67">
        <f>IFERROR(VLOOKUP(B1061,[1]Sheet2!B:E,4,0),0)</f>
        <v>0</v>
      </c>
      <c r="E1061" s="72"/>
      <c r="F1061" s="77">
        <f t="shared" si="31"/>
        <v>0</v>
      </c>
    </row>
    <row r="1062" ht="20.25" customHeight="1" spans="1:6">
      <c r="A1062" s="73" t="s">
        <v>1952</v>
      </c>
      <c r="B1062" s="74" t="s">
        <v>121</v>
      </c>
      <c r="C1062" s="75">
        <f>IFERROR(VLOOKUP(A1062,[1]Sheet2!A:D,4,0),0)</f>
        <v>0</v>
      </c>
      <c r="D1062" s="76">
        <f>IFERROR(VLOOKUP(B1062,[1]Sheet2!B:E,4,0),0)</f>
        <v>0</v>
      </c>
      <c r="E1062" s="72"/>
      <c r="F1062" s="77">
        <f t="shared" si="31"/>
        <v>0</v>
      </c>
    </row>
    <row r="1063" ht="20.25" customHeight="1" spans="1:6">
      <c r="A1063" s="73" t="s">
        <v>1953</v>
      </c>
      <c r="B1063" s="74" t="s">
        <v>123</v>
      </c>
      <c r="C1063" s="75">
        <f>IFERROR(VLOOKUP(A1063,[1]Sheet2!A:D,4,0),0)</f>
        <v>0</v>
      </c>
      <c r="D1063" s="76">
        <f>IFERROR(VLOOKUP(B1063,[1]Sheet2!B:E,4,0),0)</f>
        <v>0</v>
      </c>
      <c r="E1063" s="72"/>
      <c r="F1063" s="77">
        <f t="shared" si="31"/>
        <v>0</v>
      </c>
    </row>
    <row r="1064" ht="22.5" customHeight="1" spans="1:6">
      <c r="A1064" s="73" t="s">
        <v>1954</v>
      </c>
      <c r="B1064" s="74" t="s">
        <v>1955</v>
      </c>
      <c r="C1064" s="75">
        <f>IFERROR(VLOOKUP(A1064,[1]Sheet2!A:D,4,0),0)</f>
        <v>0</v>
      </c>
      <c r="D1064" s="76">
        <f>IFERROR(VLOOKUP(B1064,[1]Sheet2!B:E,4,0),0)</f>
        <v>0</v>
      </c>
      <c r="E1064" s="72"/>
      <c r="F1064" s="77">
        <f t="shared" si="31"/>
        <v>0</v>
      </c>
    </row>
    <row r="1065" ht="20.25" customHeight="1" spans="1:6">
      <c r="A1065" s="73" t="s">
        <v>1956</v>
      </c>
      <c r="B1065" s="74" t="s">
        <v>1957</v>
      </c>
      <c r="C1065" s="75">
        <f>IFERROR(VLOOKUP(A1065,[1]Sheet2!A:D,4,0),0)</f>
        <v>0</v>
      </c>
      <c r="D1065" s="76">
        <f>IFERROR(VLOOKUP(B1065,[1]Sheet2!B:E,4,0),0)</f>
        <v>0</v>
      </c>
      <c r="E1065" s="72"/>
      <c r="F1065" s="77">
        <f t="shared" si="31"/>
        <v>0</v>
      </c>
    </row>
    <row r="1066" ht="20.25" customHeight="1" spans="1:6">
      <c r="A1066" s="73" t="s">
        <v>1958</v>
      </c>
      <c r="B1066" s="74" t="s">
        <v>1959</v>
      </c>
      <c r="C1066" s="75">
        <f>IFERROR(VLOOKUP(A1066,[1]Sheet2!A:D,4,0),0)</f>
        <v>0</v>
      </c>
      <c r="D1066" s="76">
        <f>IFERROR(VLOOKUP(B1066,[1]Sheet2!B:E,4,0),0)</f>
        <v>0</v>
      </c>
      <c r="E1066" s="72"/>
      <c r="F1066" s="77">
        <f t="shared" si="31"/>
        <v>0</v>
      </c>
    </row>
    <row r="1067" ht="20.25" customHeight="1" spans="1:6">
      <c r="A1067" s="73" t="s">
        <v>1960</v>
      </c>
      <c r="B1067" s="74" t="s">
        <v>1961</v>
      </c>
      <c r="C1067" s="75">
        <f>IFERROR(VLOOKUP(A1067,[1]Sheet2!A:D,4,0),0)</f>
        <v>0</v>
      </c>
      <c r="D1067" s="76">
        <f>IFERROR(VLOOKUP(B1067,[1]Sheet2!B:E,4,0),0)</f>
        <v>0</v>
      </c>
      <c r="E1067" s="72"/>
      <c r="F1067" s="77">
        <f t="shared" si="31"/>
        <v>0</v>
      </c>
    </row>
    <row r="1068" ht="20.25" customHeight="1" spans="1:6">
      <c r="A1068" s="73" t="s">
        <v>1962</v>
      </c>
      <c r="B1068" s="74" t="s">
        <v>137</v>
      </c>
      <c r="C1068" s="75">
        <f>IFERROR(VLOOKUP(A1068,[1]Sheet2!A:D,4,0),0)</f>
        <v>0</v>
      </c>
      <c r="D1068" s="76">
        <f>IFERROR(VLOOKUP(B1068,[1]Sheet2!B:E,4,0),0)</f>
        <v>0</v>
      </c>
      <c r="E1068" s="72"/>
      <c r="F1068" s="77">
        <f t="shared" si="31"/>
        <v>0</v>
      </c>
    </row>
    <row r="1069" ht="20.25" customHeight="1" spans="1:6">
      <c r="A1069" s="73" t="s">
        <v>1963</v>
      </c>
      <c r="B1069" s="74" t="s">
        <v>1964</v>
      </c>
      <c r="C1069" s="75">
        <f>IFERROR(VLOOKUP(A1069,[1]Sheet2!A:D,4,0),0)</f>
        <v>0</v>
      </c>
      <c r="D1069" s="76">
        <f>IFERROR(VLOOKUP(B1069,[1]Sheet2!B:E,4,0),0)</f>
        <v>0</v>
      </c>
      <c r="E1069" s="72"/>
      <c r="F1069" s="77">
        <f t="shared" si="31"/>
        <v>0</v>
      </c>
    </row>
    <row r="1070" ht="20.25" customHeight="1" spans="1:6">
      <c r="A1070" s="70" t="s">
        <v>1965</v>
      </c>
      <c r="B1070" s="71" t="s">
        <v>1966</v>
      </c>
      <c r="C1070" s="66">
        <f>SUM(C1071:C1075)</f>
        <v>0</v>
      </c>
      <c r="D1070" s="76">
        <f>SUM(D1071:D1075)</f>
        <v>0</v>
      </c>
      <c r="E1070" s="72"/>
      <c r="F1070" s="77">
        <f t="shared" si="31"/>
        <v>0</v>
      </c>
    </row>
    <row r="1071" ht="20.25" customHeight="1" spans="1:6">
      <c r="A1071" s="73" t="s">
        <v>1967</v>
      </c>
      <c r="B1071" s="74" t="s">
        <v>119</v>
      </c>
      <c r="C1071" s="75">
        <f>IFERROR(VLOOKUP(A1071,[1]Sheet2!A:D,4,0),0)</f>
        <v>0</v>
      </c>
      <c r="D1071" s="76">
        <f>IFERROR(VLOOKUP(B1071,[1]Sheet2!B:E,4,0),0)</f>
        <v>0</v>
      </c>
      <c r="E1071" s="72"/>
      <c r="F1071" s="77">
        <f t="shared" si="31"/>
        <v>0</v>
      </c>
    </row>
    <row r="1072" ht="20.25" customHeight="1" spans="1:6">
      <c r="A1072" s="73" t="s">
        <v>1968</v>
      </c>
      <c r="B1072" s="74" t="s">
        <v>121</v>
      </c>
      <c r="C1072" s="75">
        <f>IFERROR(VLOOKUP(A1072,[1]Sheet2!A:D,4,0),0)</f>
        <v>0</v>
      </c>
      <c r="D1072" s="67">
        <f>IFERROR(VLOOKUP(B1072,[1]Sheet2!B:E,4,0),0)</f>
        <v>0</v>
      </c>
      <c r="E1072" s="72"/>
      <c r="F1072" s="77">
        <f t="shared" si="31"/>
        <v>0</v>
      </c>
    </row>
    <row r="1073" ht="20.25" customHeight="1" spans="1:6">
      <c r="A1073" s="73" t="s">
        <v>1969</v>
      </c>
      <c r="B1073" s="74" t="s">
        <v>123</v>
      </c>
      <c r="C1073" s="75">
        <f>IFERROR(VLOOKUP(A1073,[1]Sheet2!A:D,4,0),0)</f>
        <v>0</v>
      </c>
      <c r="D1073" s="76">
        <f>IFERROR(VLOOKUP(B1073,[1]Sheet2!B:E,4,0),0)</f>
        <v>0</v>
      </c>
      <c r="E1073" s="72"/>
      <c r="F1073" s="77">
        <f t="shared" si="31"/>
        <v>0</v>
      </c>
    </row>
    <row r="1074" ht="20.25" customHeight="1" spans="1:6">
      <c r="A1074" s="73" t="s">
        <v>1970</v>
      </c>
      <c r="B1074" s="74" t="s">
        <v>1971</v>
      </c>
      <c r="C1074" s="75">
        <f>IFERROR(VLOOKUP(A1074,[1]Sheet2!A:D,4,0),0)</f>
        <v>0</v>
      </c>
      <c r="D1074" s="76">
        <f>IFERROR(VLOOKUP(B1074,[1]Sheet2!B:E,4,0),0)</f>
        <v>0</v>
      </c>
      <c r="E1074" s="72"/>
      <c r="F1074" s="77">
        <f t="shared" si="31"/>
        <v>0</v>
      </c>
    </row>
    <row r="1075" ht="20.25" customHeight="1" spans="1:6">
      <c r="A1075" s="73" t="s">
        <v>1972</v>
      </c>
      <c r="B1075" s="74" t="s">
        <v>1973</v>
      </c>
      <c r="C1075" s="75">
        <f>IFERROR(VLOOKUP(A1075,[1]Sheet2!A:D,4,0),0)</f>
        <v>0</v>
      </c>
      <c r="D1075" s="76">
        <f>IFERROR(VLOOKUP(B1075,[1]Sheet2!B:E,4,0),0)</f>
        <v>0</v>
      </c>
      <c r="E1075" s="72"/>
      <c r="F1075" s="77">
        <f t="shared" si="31"/>
        <v>0</v>
      </c>
    </row>
    <row r="1076" ht="20.25" customHeight="1" spans="1:6">
      <c r="A1076" s="70" t="s">
        <v>1974</v>
      </c>
      <c r="B1076" s="71" t="s">
        <v>1975</v>
      </c>
      <c r="C1076" s="66">
        <f>SUM(C1077:C1078)</f>
        <v>0</v>
      </c>
      <c r="D1076" s="76">
        <f>SUM(D1077:D1078)</f>
        <v>0</v>
      </c>
      <c r="E1076" s="72"/>
      <c r="F1076" s="77">
        <f t="shared" si="31"/>
        <v>0</v>
      </c>
    </row>
    <row r="1077" ht="20.25" customHeight="1" spans="1:6">
      <c r="A1077" s="73" t="s">
        <v>1976</v>
      </c>
      <c r="B1077" s="74" t="s">
        <v>1977</v>
      </c>
      <c r="C1077" s="75">
        <f>IFERROR(VLOOKUP(A1077,[1]Sheet2!A:D,4,0),0)</f>
        <v>0</v>
      </c>
      <c r="D1077" s="76">
        <f>IFERROR(VLOOKUP(B1077,[1]Sheet2!B:E,4,0),0)</f>
        <v>0</v>
      </c>
      <c r="E1077" s="72"/>
      <c r="F1077" s="77">
        <f t="shared" si="31"/>
        <v>0</v>
      </c>
    </row>
    <row r="1078" ht="20.25" customHeight="1" spans="1:6">
      <c r="A1078" s="73" t="s">
        <v>1978</v>
      </c>
      <c r="B1078" s="74" t="s">
        <v>1979</v>
      </c>
      <c r="C1078" s="75">
        <f>IFERROR(VLOOKUP(A1078,[1]Sheet2!A:D,4,0),0)</f>
        <v>0</v>
      </c>
      <c r="D1078" s="76">
        <f>IFERROR(VLOOKUP(B1078,[1]Sheet2!B:E,4,0),0)</f>
        <v>0</v>
      </c>
      <c r="E1078" s="72"/>
      <c r="F1078" s="77">
        <f t="shared" si="31"/>
        <v>0</v>
      </c>
    </row>
    <row r="1079" ht="20.25" customHeight="1" spans="1:6">
      <c r="A1079" s="70" t="s">
        <v>1980</v>
      </c>
      <c r="B1079" s="71" t="s">
        <v>37</v>
      </c>
      <c r="C1079" s="66">
        <f>C1080+C1087+C1097+C1103+C1106</f>
        <v>0</v>
      </c>
      <c r="D1079" s="67">
        <f>D1080+D1087+D1097+D1103+D1106</f>
        <v>0</v>
      </c>
      <c r="E1079" s="68" t="e">
        <f>D1079/C1079</f>
        <v>#DIV/0!</v>
      </c>
      <c r="F1079" s="77">
        <f t="shared" si="31"/>
        <v>0</v>
      </c>
    </row>
    <row r="1080" ht="20.25" customHeight="1" spans="1:6">
      <c r="A1080" s="70" t="s">
        <v>1981</v>
      </c>
      <c r="B1080" s="71" t="s">
        <v>1982</v>
      </c>
      <c r="C1080" s="66">
        <f>SUM(C1081:C1086)</f>
        <v>0</v>
      </c>
      <c r="D1080" s="76">
        <f>SUM(D1081:D1086)</f>
        <v>0</v>
      </c>
      <c r="E1080" s="72"/>
      <c r="F1080" s="77">
        <f t="shared" si="31"/>
        <v>0</v>
      </c>
    </row>
    <row r="1081" ht="20.25" customHeight="1" spans="1:6">
      <c r="A1081" s="73" t="s">
        <v>1983</v>
      </c>
      <c r="B1081" s="74" t="s">
        <v>119</v>
      </c>
      <c r="C1081" s="75">
        <f>IFERROR(VLOOKUP(A1081,[1]Sheet2!A:D,4,0),0)</f>
        <v>0</v>
      </c>
      <c r="D1081" s="76">
        <f>IFERROR(VLOOKUP(B1081,[1]Sheet2!B:E,4,0),0)</f>
        <v>0</v>
      </c>
      <c r="E1081" s="72"/>
      <c r="F1081" s="77">
        <f t="shared" si="31"/>
        <v>0</v>
      </c>
    </row>
    <row r="1082" ht="20.25" customHeight="1" spans="1:6">
      <c r="A1082" s="73" t="s">
        <v>1984</v>
      </c>
      <c r="B1082" s="74" t="s">
        <v>121</v>
      </c>
      <c r="C1082" s="75">
        <f>IFERROR(VLOOKUP(A1082,[1]Sheet2!A:D,4,0),0)</f>
        <v>0</v>
      </c>
      <c r="D1082" s="76">
        <f>IFERROR(VLOOKUP(B1082,[1]Sheet2!B:E,4,0),0)</f>
        <v>0</v>
      </c>
      <c r="E1082" s="72"/>
      <c r="F1082" s="77">
        <f t="shared" si="31"/>
        <v>0</v>
      </c>
    </row>
    <row r="1083" ht="20.25" customHeight="1" spans="1:6">
      <c r="A1083" s="73" t="s">
        <v>1985</v>
      </c>
      <c r="B1083" s="74" t="s">
        <v>123</v>
      </c>
      <c r="C1083" s="75">
        <f>IFERROR(VLOOKUP(A1083,[1]Sheet2!A:D,4,0),0)</f>
        <v>0</v>
      </c>
      <c r="D1083" s="76">
        <f>IFERROR(VLOOKUP(B1083,[1]Sheet2!B:E,4,0),0)</f>
        <v>0</v>
      </c>
      <c r="E1083" s="72"/>
      <c r="F1083" s="77">
        <f t="shared" si="31"/>
        <v>0</v>
      </c>
    </row>
    <row r="1084" ht="20.25" customHeight="1" spans="1:6">
      <c r="A1084" s="73" t="s">
        <v>1986</v>
      </c>
      <c r="B1084" s="74" t="s">
        <v>1987</v>
      </c>
      <c r="C1084" s="75">
        <f>IFERROR(VLOOKUP(A1084,[1]Sheet2!A:D,4,0),0)</f>
        <v>0</v>
      </c>
      <c r="D1084" s="76">
        <f>IFERROR(VLOOKUP(B1084,[1]Sheet2!B:E,4,0),0)</f>
        <v>0</v>
      </c>
      <c r="E1084" s="72"/>
      <c r="F1084" s="77">
        <f t="shared" si="31"/>
        <v>0</v>
      </c>
    </row>
    <row r="1085" ht="20.25" customHeight="1" spans="1:6">
      <c r="A1085" s="73" t="s">
        <v>1988</v>
      </c>
      <c r="B1085" s="74" t="s">
        <v>137</v>
      </c>
      <c r="C1085" s="75">
        <f>IFERROR(VLOOKUP(A1085,[1]Sheet2!A:D,4,0),0)</f>
        <v>0</v>
      </c>
      <c r="D1085" s="76">
        <f>IFERROR(VLOOKUP(B1085,[1]Sheet2!B:E,4,0),0)</f>
        <v>0</v>
      </c>
      <c r="E1085" s="72"/>
      <c r="F1085" s="77">
        <f t="shared" si="31"/>
        <v>0</v>
      </c>
    </row>
    <row r="1086" ht="20.25" customHeight="1" spans="1:6">
      <c r="A1086" s="73" t="s">
        <v>1989</v>
      </c>
      <c r="B1086" s="74" t="s">
        <v>1990</v>
      </c>
      <c r="C1086" s="75">
        <f>IFERROR(VLOOKUP(A1086,[1]Sheet2!A:D,4,0),0)</f>
        <v>0</v>
      </c>
      <c r="D1086" s="67">
        <f>IFERROR(VLOOKUP(B1086,[1]Sheet2!B:E,4,0),0)</f>
        <v>0</v>
      </c>
      <c r="E1086" s="72"/>
      <c r="F1086" s="77">
        <f t="shared" si="31"/>
        <v>0</v>
      </c>
    </row>
    <row r="1087" ht="20.25" customHeight="1" spans="1:6">
      <c r="A1087" s="70" t="s">
        <v>1991</v>
      </c>
      <c r="B1087" s="71" t="s">
        <v>1992</v>
      </c>
      <c r="C1087" s="66">
        <f>SUM(C1088:C1096)</f>
        <v>0</v>
      </c>
      <c r="D1087" s="76">
        <f>SUM(D1088:D1096)</f>
        <v>0</v>
      </c>
      <c r="E1087" s="72"/>
      <c r="F1087" s="77">
        <f t="shared" si="31"/>
        <v>0</v>
      </c>
    </row>
    <row r="1088" ht="20.25" customHeight="1" spans="1:6">
      <c r="A1088" s="73" t="s">
        <v>1993</v>
      </c>
      <c r="B1088" s="74" t="s">
        <v>1994</v>
      </c>
      <c r="C1088" s="75">
        <f>IFERROR(VLOOKUP(A1088,[1]Sheet2!A:D,4,0),0)</f>
        <v>0</v>
      </c>
      <c r="D1088" s="76">
        <f>IFERROR(VLOOKUP(B1088,[1]Sheet2!B:E,4,0),0)</f>
        <v>0</v>
      </c>
      <c r="E1088" s="72"/>
      <c r="F1088" s="77">
        <f t="shared" si="31"/>
        <v>0</v>
      </c>
    </row>
    <row r="1089" ht="20.25" customHeight="1" spans="1:6">
      <c r="A1089" s="73" t="s">
        <v>1995</v>
      </c>
      <c r="B1089" s="74" t="s">
        <v>1996</v>
      </c>
      <c r="C1089" s="75">
        <f>IFERROR(VLOOKUP(A1089,[1]Sheet2!A:D,4,0),0)</f>
        <v>0</v>
      </c>
      <c r="D1089" s="76">
        <f>IFERROR(VLOOKUP(B1089,[1]Sheet2!B:E,4,0),0)</f>
        <v>0</v>
      </c>
      <c r="E1089" s="72"/>
      <c r="F1089" s="77">
        <f t="shared" si="31"/>
        <v>0</v>
      </c>
    </row>
    <row r="1090" ht="20.25" customHeight="1" spans="1:6">
      <c r="A1090" s="73" t="s">
        <v>1997</v>
      </c>
      <c r="B1090" s="74" t="s">
        <v>1998</v>
      </c>
      <c r="C1090" s="75">
        <f>IFERROR(VLOOKUP(A1090,[1]Sheet2!A:D,4,0),0)</f>
        <v>0</v>
      </c>
      <c r="D1090" s="76">
        <f>IFERROR(VLOOKUP(B1090,[1]Sheet2!B:E,4,0),0)</f>
        <v>0</v>
      </c>
      <c r="E1090" s="72"/>
      <c r="F1090" s="77">
        <f t="shared" si="31"/>
        <v>0</v>
      </c>
    </row>
    <row r="1091" ht="20.25" customHeight="1" spans="1:6">
      <c r="A1091" s="73" t="s">
        <v>1999</v>
      </c>
      <c r="B1091" s="74" t="s">
        <v>2000</v>
      </c>
      <c r="C1091" s="75">
        <f>IFERROR(VLOOKUP(A1091,[1]Sheet2!A:D,4,0),0)</f>
        <v>0</v>
      </c>
      <c r="D1091" s="76">
        <f>IFERROR(VLOOKUP(B1091,[1]Sheet2!B:E,4,0),0)</f>
        <v>0</v>
      </c>
      <c r="E1091" s="72"/>
      <c r="F1091" s="77">
        <f t="shared" si="31"/>
        <v>0</v>
      </c>
    </row>
    <row r="1092" ht="20.25" customHeight="1" spans="1:6">
      <c r="A1092" s="73" t="s">
        <v>2001</v>
      </c>
      <c r="B1092" s="74" t="s">
        <v>2002</v>
      </c>
      <c r="C1092" s="75">
        <f>IFERROR(VLOOKUP(A1092,[1]Sheet2!A:D,4,0),0)</f>
        <v>0</v>
      </c>
      <c r="D1092" s="67">
        <f>IFERROR(VLOOKUP(B1092,[1]Sheet2!B:E,4,0),0)</f>
        <v>0</v>
      </c>
      <c r="E1092" s="72"/>
      <c r="F1092" s="77">
        <f t="shared" si="31"/>
        <v>0</v>
      </c>
    </row>
    <row r="1093" ht="20.25" customHeight="1" spans="1:6">
      <c r="A1093" s="73" t="s">
        <v>2003</v>
      </c>
      <c r="B1093" s="74" t="s">
        <v>2004</v>
      </c>
      <c r="C1093" s="75">
        <f>IFERROR(VLOOKUP(A1093,[1]Sheet2!A:D,4,0),0)</f>
        <v>0</v>
      </c>
      <c r="D1093" s="67">
        <f>IFERROR(VLOOKUP(B1093,[1]Sheet2!B:E,4,0),0)</f>
        <v>0</v>
      </c>
      <c r="E1093" s="72"/>
      <c r="F1093" s="77">
        <f t="shared" si="31"/>
        <v>0</v>
      </c>
    </row>
    <row r="1094" ht="20.25" customHeight="1" spans="1:6">
      <c r="A1094" s="73" t="s">
        <v>2005</v>
      </c>
      <c r="B1094" s="74" t="s">
        <v>2006</v>
      </c>
      <c r="C1094" s="75">
        <f>IFERROR(VLOOKUP(A1094,[1]Sheet2!A:D,4,0),0)</f>
        <v>0</v>
      </c>
      <c r="D1094" s="76">
        <f>IFERROR(VLOOKUP(B1094,[1]Sheet2!B:E,4,0),0)</f>
        <v>0</v>
      </c>
      <c r="E1094" s="72"/>
      <c r="F1094" s="77">
        <f t="shared" si="31"/>
        <v>0</v>
      </c>
    </row>
    <row r="1095" ht="20.25" customHeight="1" spans="1:6">
      <c r="A1095" s="73" t="s">
        <v>2007</v>
      </c>
      <c r="B1095" s="74" t="s">
        <v>2008</v>
      </c>
      <c r="C1095" s="75">
        <f>IFERROR(VLOOKUP(A1095,[1]Sheet2!A:D,4,0),0)</f>
        <v>0</v>
      </c>
      <c r="D1095" s="76">
        <f>IFERROR(VLOOKUP(B1095,[1]Sheet2!B:E,4,0),0)</f>
        <v>0</v>
      </c>
      <c r="E1095" s="72"/>
      <c r="F1095" s="77">
        <f t="shared" si="31"/>
        <v>0</v>
      </c>
    </row>
    <row r="1096" ht="20.25" customHeight="1" spans="1:6">
      <c r="A1096" s="73" t="s">
        <v>2009</v>
      </c>
      <c r="B1096" s="74" t="s">
        <v>2010</v>
      </c>
      <c r="C1096" s="75">
        <f>IFERROR(VLOOKUP(A1096,[1]Sheet2!A:D,4,0),0)</f>
        <v>0</v>
      </c>
      <c r="D1096" s="76">
        <f>IFERROR(VLOOKUP(B1096,[1]Sheet2!B:E,4,0),0)</f>
        <v>0</v>
      </c>
      <c r="E1096" s="72"/>
      <c r="F1096" s="77">
        <f t="shared" ref="F1096:F1159" si="32">D1096-C1096/2</f>
        <v>0</v>
      </c>
    </row>
    <row r="1097" ht="20.25" customHeight="1" spans="1:6">
      <c r="A1097" s="70" t="s">
        <v>2011</v>
      </c>
      <c r="B1097" s="71" t="s">
        <v>2012</v>
      </c>
      <c r="C1097" s="66">
        <f>SUM(C1098:C1102)</f>
        <v>0</v>
      </c>
      <c r="D1097" s="76">
        <f>SUM(D1098:D1102)</f>
        <v>0</v>
      </c>
      <c r="E1097" s="72"/>
      <c r="F1097" s="77">
        <f t="shared" si="32"/>
        <v>0</v>
      </c>
    </row>
    <row r="1098" ht="20.25" customHeight="1" spans="1:6">
      <c r="A1098" s="73" t="s">
        <v>2013</v>
      </c>
      <c r="B1098" s="74" t="s">
        <v>2014</v>
      </c>
      <c r="C1098" s="75">
        <f>IFERROR(VLOOKUP(A1098,[1]Sheet2!A:D,4,0),0)</f>
        <v>0</v>
      </c>
      <c r="D1098" s="76">
        <f>IFERROR(VLOOKUP(B1098,[1]Sheet2!B:E,4,0),0)</f>
        <v>0</v>
      </c>
      <c r="E1098" s="72"/>
      <c r="F1098" s="77">
        <f t="shared" si="32"/>
        <v>0</v>
      </c>
    </row>
    <row r="1099" ht="20.25" customHeight="1" spans="1:6">
      <c r="A1099" s="73" t="s">
        <v>2015</v>
      </c>
      <c r="B1099" s="74" t="s">
        <v>2016</v>
      </c>
      <c r="C1099" s="75">
        <f>IFERROR(VLOOKUP(A1099,[1]Sheet2!A:D,4,0),0)</f>
        <v>0</v>
      </c>
      <c r="D1099" s="76">
        <f>IFERROR(VLOOKUP(B1099,[1]Sheet2!B:E,4,0),0)</f>
        <v>0</v>
      </c>
      <c r="E1099" s="72"/>
      <c r="F1099" s="77">
        <f t="shared" si="32"/>
        <v>0</v>
      </c>
    </row>
    <row r="1100" ht="20.25" customHeight="1" spans="1:6">
      <c r="A1100" s="73" t="s">
        <v>2017</v>
      </c>
      <c r="B1100" s="74" t="s">
        <v>2018</v>
      </c>
      <c r="C1100" s="75">
        <f>IFERROR(VLOOKUP(A1100,[1]Sheet2!A:D,4,0),0)</f>
        <v>0</v>
      </c>
      <c r="D1100" s="76">
        <f>IFERROR(VLOOKUP(B1100,[1]Sheet2!B:E,4,0),0)</f>
        <v>0</v>
      </c>
      <c r="E1100" s="72"/>
      <c r="F1100" s="77">
        <f t="shared" si="32"/>
        <v>0</v>
      </c>
    </row>
    <row r="1101" ht="20.25" customHeight="1" spans="1:6">
      <c r="A1101" s="73" t="s">
        <v>2019</v>
      </c>
      <c r="B1101" s="74" t="s">
        <v>2020</v>
      </c>
      <c r="C1101" s="75">
        <f>IFERROR(VLOOKUP(A1101,[1]Sheet2!A:D,4,0),0)</f>
        <v>0</v>
      </c>
      <c r="D1101" s="76">
        <f>IFERROR(VLOOKUP(B1101,[1]Sheet2!B:E,4,0),0)</f>
        <v>0</v>
      </c>
      <c r="E1101" s="72"/>
      <c r="F1101" s="77">
        <f t="shared" si="32"/>
        <v>0</v>
      </c>
    </row>
    <row r="1102" ht="20.25" customHeight="1" spans="1:6">
      <c r="A1102" s="73" t="s">
        <v>2021</v>
      </c>
      <c r="B1102" s="74" t="s">
        <v>2022</v>
      </c>
      <c r="C1102" s="75">
        <f>IFERROR(VLOOKUP(A1102,[1]Sheet2!A:D,4,0),0)</f>
        <v>0</v>
      </c>
      <c r="D1102" s="76">
        <f>IFERROR(VLOOKUP(B1102,[1]Sheet2!B:E,4,0),0)</f>
        <v>0</v>
      </c>
      <c r="E1102" s="72"/>
      <c r="F1102" s="77">
        <f t="shared" si="32"/>
        <v>0</v>
      </c>
    </row>
    <row r="1103" ht="20.25" customHeight="1" spans="1:6">
      <c r="A1103" s="70" t="s">
        <v>2023</v>
      </c>
      <c r="B1103" s="71" t="s">
        <v>2024</v>
      </c>
      <c r="C1103" s="66">
        <f>SUM(C1104:C1105)</f>
        <v>0</v>
      </c>
      <c r="D1103" s="67">
        <f>SUM(D1104:D1105)</f>
        <v>0</v>
      </c>
      <c r="E1103" s="72"/>
      <c r="F1103" s="77">
        <f t="shared" si="32"/>
        <v>0</v>
      </c>
    </row>
    <row r="1104" ht="20.25" customHeight="1" spans="1:6">
      <c r="A1104" s="73" t="s">
        <v>2025</v>
      </c>
      <c r="B1104" s="74" t="s">
        <v>2026</v>
      </c>
      <c r="C1104" s="75">
        <f>IFERROR(VLOOKUP(A1104,[1]Sheet2!A:D,4,0),0)</f>
        <v>0</v>
      </c>
      <c r="D1104" s="76">
        <f>IFERROR(VLOOKUP(B1104,[1]Sheet2!B:E,4,0),0)</f>
        <v>0</v>
      </c>
      <c r="E1104" s="72"/>
      <c r="F1104" s="77">
        <f t="shared" si="32"/>
        <v>0</v>
      </c>
    </row>
    <row r="1105" ht="20.25" customHeight="1" spans="1:6">
      <c r="A1105" s="73" t="s">
        <v>2027</v>
      </c>
      <c r="B1105" s="74" t="s">
        <v>2028</v>
      </c>
      <c r="C1105" s="75">
        <f>IFERROR(VLOOKUP(A1105,[1]Sheet2!A:D,4,0),0)</f>
        <v>0</v>
      </c>
      <c r="D1105" s="76">
        <f>IFERROR(VLOOKUP(B1105,[1]Sheet2!B:E,4,0),0)</f>
        <v>0</v>
      </c>
      <c r="E1105" s="72"/>
      <c r="F1105" s="77">
        <f t="shared" si="32"/>
        <v>0</v>
      </c>
    </row>
    <row r="1106" ht="20.25" customHeight="1" spans="1:6">
      <c r="A1106" s="70" t="s">
        <v>2029</v>
      </c>
      <c r="B1106" s="71" t="s">
        <v>2030</v>
      </c>
      <c r="C1106" s="66">
        <f>C1107</f>
        <v>0</v>
      </c>
      <c r="D1106" s="76">
        <f>D1107</f>
        <v>0</v>
      </c>
      <c r="E1106" s="72"/>
      <c r="F1106" s="77">
        <f t="shared" si="32"/>
        <v>0</v>
      </c>
    </row>
    <row r="1107" ht="20.25" customHeight="1" spans="1:6">
      <c r="A1107" s="73" t="s">
        <v>2031</v>
      </c>
      <c r="B1107" s="74" t="s">
        <v>2032</v>
      </c>
      <c r="C1107" s="75">
        <f>IFERROR(VLOOKUP(A1107,[1]Sheet2!A:D,4,0),0)</f>
        <v>0</v>
      </c>
      <c r="D1107" s="76">
        <f>IFERROR(VLOOKUP(B1107,[1]Sheet2!B:E,4,0),0)</f>
        <v>0</v>
      </c>
      <c r="E1107" s="72"/>
      <c r="F1107" s="77">
        <f t="shared" si="32"/>
        <v>0</v>
      </c>
    </row>
    <row r="1108" ht="20.25" customHeight="1" spans="1:6">
      <c r="A1108" s="70" t="s">
        <v>2033</v>
      </c>
      <c r="B1108" s="71" t="s">
        <v>2034</v>
      </c>
      <c r="C1108" s="66">
        <f>C1109+C1110+C1111+C1112+C1113+C1114+C1115+C1116+C1117</f>
        <v>0</v>
      </c>
      <c r="D1108" s="76">
        <f>D1109+D1110+D1111+D1112+D1113+D1114+D1115+D1116+D1117</f>
        <v>0</v>
      </c>
      <c r="E1108" s="68" t="e">
        <f>D1108/C1108</f>
        <v>#DIV/0!</v>
      </c>
      <c r="F1108" s="77">
        <f t="shared" si="32"/>
        <v>0</v>
      </c>
    </row>
    <row r="1109" ht="20.25" customHeight="1" spans="1:6">
      <c r="A1109" s="70" t="s">
        <v>2035</v>
      </c>
      <c r="B1109" s="71" t="s">
        <v>2036</v>
      </c>
      <c r="C1109" s="66">
        <v>0</v>
      </c>
      <c r="D1109" s="67">
        <v>0</v>
      </c>
      <c r="E1109" s="72"/>
      <c r="F1109" s="77">
        <f t="shared" si="32"/>
        <v>0</v>
      </c>
    </row>
    <row r="1110" ht="20.25" customHeight="1" spans="1:6">
      <c r="A1110" s="70" t="s">
        <v>2037</v>
      </c>
      <c r="B1110" s="71" t="s">
        <v>2038</v>
      </c>
      <c r="C1110" s="66">
        <v>0</v>
      </c>
      <c r="D1110" s="76">
        <v>0</v>
      </c>
      <c r="E1110" s="72"/>
      <c r="F1110" s="77">
        <f t="shared" si="32"/>
        <v>0</v>
      </c>
    </row>
    <row r="1111" ht="20.25" customHeight="1" spans="1:6">
      <c r="A1111" s="70" t="s">
        <v>2039</v>
      </c>
      <c r="B1111" s="71" t="s">
        <v>2040</v>
      </c>
      <c r="C1111" s="66">
        <v>0</v>
      </c>
      <c r="D1111" s="76">
        <v>0</v>
      </c>
      <c r="E1111" s="72"/>
      <c r="F1111" s="77">
        <f t="shared" si="32"/>
        <v>0</v>
      </c>
    </row>
    <row r="1112" ht="20.25" customHeight="1" spans="1:6">
      <c r="A1112" s="70" t="s">
        <v>2041</v>
      </c>
      <c r="B1112" s="71" t="s">
        <v>2042</v>
      </c>
      <c r="C1112" s="66">
        <v>0</v>
      </c>
      <c r="D1112" s="67">
        <v>0</v>
      </c>
      <c r="E1112" s="72"/>
      <c r="F1112" s="77">
        <f t="shared" si="32"/>
        <v>0</v>
      </c>
    </row>
    <row r="1113" ht="20.25" customHeight="1" spans="1:6">
      <c r="A1113" s="70" t="s">
        <v>2043</v>
      </c>
      <c r="B1113" s="71" t="s">
        <v>2044</v>
      </c>
      <c r="C1113" s="66">
        <v>0</v>
      </c>
      <c r="D1113" s="67">
        <v>0</v>
      </c>
      <c r="E1113" s="72"/>
      <c r="F1113" s="77">
        <f t="shared" si="32"/>
        <v>0</v>
      </c>
    </row>
    <row r="1114" ht="20.25" customHeight="1" spans="1:6">
      <c r="A1114" s="70" t="s">
        <v>2045</v>
      </c>
      <c r="B1114" s="71" t="s">
        <v>1554</v>
      </c>
      <c r="C1114" s="66">
        <v>0</v>
      </c>
      <c r="D1114" s="76">
        <v>0</v>
      </c>
      <c r="E1114" s="72"/>
      <c r="F1114" s="77">
        <f t="shared" si="32"/>
        <v>0</v>
      </c>
    </row>
    <row r="1115" ht="20.25" customHeight="1" spans="1:6">
      <c r="A1115" s="70" t="s">
        <v>2046</v>
      </c>
      <c r="B1115" s="71" t="s">
        <v>2047</v>
      </c>
      <c r="C1115" s="66">
        <v>0</v>
      </c>
      <c r="D1115" s="76">
        <v>0</v>
      </c>
      <c r="E1115" s="72"/>
      <c r="F1115" s="77">
        <f t="shared" si="32"/>
        <v>0</v>
      </c>
    </row>
    <row r="1116" ht="20.25" customHeight="1" spans="1:6">
      <c r="A1116" s="70" t="s">
        <v>2048</v>
      </c>
      <c r="B1116" s="71" t="s">
        <v>2049</v>
      </c>
      <c r="C1116" s="66">
        <v>0</v>
      </c>
      <c r="D1116" s="76">
        <v>0</v>
      </c>
      <c r="E1116" s="72"/>
      <c r="F1116" s="77">
        <f t="shared" si="32"/>
        <v>0</v>
      </c>
    </row>
    <row r="1117" ht="20.25" customHeight="1" spans="1:6">
      <c r="A1117" s="70" t="s">
        <v>2050</v>
      </c>
      <c r="B1117" s="71" t="s">
        <v>2051</v>
      </c>
      <c r="C1117" s="66">
        <v>0</v>
      </c>
      <c r="D1117" s="76">
        <v>0</v>
      </c>
      <c r="E1117" s="72"/>
      <c r="F1117" s="77">
        <f t="shared" si="32"/>
        <v>0</v>
      </c>
    </row>
    <row r="1118" ht="20.25" customHeight="1" spans="1:6">
      <c r="A1118" s="70" t="s">
        <v>2052</v>
      </c>
      <c r="B1118" s="71" t="s">
        <v>38</v>
      </c>
      <c r="C1118" s="66">
        <f>C1119+C1146+C1161</f>
        <v>0</v>
      </c>
      <c r="D1118" s="76">
        <f>D1119+D1146+D1161</f>
        <v>0</v>
      </c>
      <c r="E1118" s="68" t="e">
        <f>D1118/C1118</f>
        <v>#DIV/0!</v>
      </c>
      <c r="F1118" s="77">
        <f t="shared" si="32"/>
        <v>0</v>
      </c>
    </row>
    <row r="1119" ht="20.25" customHeight="1" spans="1:6">
      <c r="A1119" s="70" t="s">
        <v>2053</v>
      </c>
      <c r="B1119" s="71" t="s">
        <v>2054</v>
      </c>
      <c r="C1119" s="66">
        <f>SUM(C1120:C1145)</f>
        <v>0</v>
      </c>
      <c r="D1119" s="76">
        <f>SUM(D1120:D1145)</f>
        <v>0</v>
      </c>
      <c r="E1119" s="72"/>
      <c r="F1119" s="77">
        <f t="shared" si="32"/>
        <v>0</v>
      </c>
    </row>
    <row r="1120" ht="20.25" customHeight="1" spans="1:6">
      <c r="A1120" s="73" t="s">
        <v>2055</v>
      </c>
      <c r="B1120" s="74" t="s">
        <v>119</v>
      </c>
      <c r="C1120" s="75">
        <f>IFERROR(VLOOKUP(A1120,[1]Sheet2!A:D,4,0),0)</f>
        <v>0</v>
      </c>
      <c r="D1120" s="67">
        <f>IFERROR(VLOOKUP(B1120,[1]Sheet2!B:E,4,0),0)</f>
        <v>0</v>
      </c>
      <c r="E1120" s="72"/>
      <c r="F1120" s="77">
        <f t="shared" si="32"/>
        <v>0</v>
      </c>
    </row>
    <row r="1121" ht="20.25" customHeight="1" spans="1:6">
      <c r="A1121" s="73" t="s">
        <v>2056</v>
      </c>
      <c r="B1121" s="74" t="s">
        <v>121</v>
      </c>
      <c r="C1121" s="75">
        <f>IFERROR(VLOOKUP(A1121,[1]Sheet2!A:D,4,0),0)</f>
        <v>0</v>
      </c>
      <c r="D1121" s="76">
        <f>IFERROR(VLOOKUP(B1121,[1]Sheet2!B:E,4,0),0)</f>
        <v>0</v>
      </c>
      <c r="E1121" s="72"/>
      <c r="F1121" s="77">
        <f t="shared" si="32"/>
        <v>0</v>
      </c>
    </row>
    <row r="1122" ht="20.25" customHeight="1" spans="1:6">
      <c r="A1122" s="73" t="s">
        <v>2057</v>
      </c>
      <c r="B1122" s="74" t="s">
        <v>123</v>
      </c>
      <c r="C1122" s="75">
        <f>IFERROR(VLOOKUP(A1122,[1]Sheet2!A:D,4,0),0)</f>
        <v>0</v>
      </c>
      <c r="D1122" s="76">
        <f>IFERROR(VLOOKUP(B1122,[1]Sheet2!B:E,4,0),0)</f>
        <v>0</v>
      </c>
      <c r="E1122" s="72"/>
      <c r="F1122" s="77">
        <f t="shared" si="32"/>
        <v>0</v>
      </c>
    </row>
    <row r="1123" ht="20.25" customHeight="1" spans="1:6">
      <c r="A1123" s="73" t="s">
        <v>2058</v>
      </c>
      <c r="B1123" s="74" t="s">
        <v>2059</v>
      </c>
      <c r="C1123" s="75">
        <f>IFERROR(VLOOKUP(A1123,[1]Sheet2!A:D,4,0),0)</f>
        <v>0</v>
      </c>
      <c r="D1123" s="76">
        <f>IFERROR(VLOOKUP(B1123,[1]Sheet2!B:E,4,0),0)</f>
        <v>0</v>
      </c>
      <c r="E1123" s="72"/>
      <c r="F1123" s="77">
        <f t="shared" si="32"/>
        <v>0</v>
      </c>
    </row>
    <row r="1124" ht="20.25" customHeight="1" spans="1:6">
      <c r="A1124" s="73" t="s">
        <v>2060</v>
      </c>
      <c r="B1124" s="74" t="s">
        <v>2061</v>
      </c>
      <c r="C1124" s="75">
        <f>IFERROR(VLOOKUP(A1124,[1]Sheet2!A:D,4,0),0)</f>
        <v>0</v>
      </c>
      <c r="D1124" s="76">
        <f>IFERROR(VLOOKUP(B1124,[1]Sheet2!B:E,4,0),0)</f>
        <v>0</v>
      </c>
      <c r="E1124" s="72"/>
      <c r="F1124" s="77">
        <f t="shared" si="32"/>
        <v>0</v>
      </c>
    </row>
    <row r="1125" ht="20.25" customHeight="1" spans="1:6">
      <c r="A1125" s="73" t="s">
        <v>2062</v>
      </c>
      <c r="B1125" s="74" t="s">
        <v>2063</v>
      </c>
      <c r="C1125" s="75">
        <f>IFERROR(VLOOKUP(A1125,[1]Sheet2!A:D,4,0),0)</f>
        <v>0</v>
      </c>
      <c r="D1125" s="76">
        <f>IFERROR(VLOOKUP(B1125,[1]Sheet2!B:E,4,0),0)</f>
        <v>0</v>
      </c>
      <c r="E1125" s="72"/>
      <c r="F1125" s="77">
        <f t="shared" si="32"/>
        <v>0</v>
      </c>
    </row>
    <row r="1126" ht="20.25" customHeight="1" spans="1:6">
      <c r="A1126" s="73" t="s">
        <v>2064</v>
      </c>
      <c r="B1126" s="74" t="s">
        <v>2065</v>
      </c>
      <c r="C1126" s="75">
        <f>IFERROR(VLOOKUP(A1126,[1]Sheet2!A:D,4,0),0)</f>
        <v>0</v>
      </c>
      <c r="D1126" s="76">
        <f>IFERROR(VLOOKUP(B1126,[1]Sheet2!B:E,4,0),0)</f>
        <v>0</v>
      </c>
      <c r="E1126" s="72"/>
      <c r="F1126" s="77">
        <f t="shared" si="32"/>
        <v>0</v>
      </c>
    </row>
    <row r="1127" ht="20.25" customHeight="1" spans="1:6">
      <c r="A1127" s="73" t="s">
        <v>2066</v>
      </c>
      <c r="B1127" s="74" t="s">
        <v>2067</v>
      </c>
      <c r="C1127" s="75">
        <f>IFERROR(VLOOKUP(A1127,[1]Sheet2!A:D,4,0),0)</f>
        <v>0</v>
      </c>
      <c r="D1127" s="76">
        <f>IFERROR(VLOOKUP(B1127,[1]Sheet2!B:E,4,0),0)</f>
        <v>0</v>
      </c>
      <c r="E1127" s="72"/>
      <c r="F1127" s="77">
        <f t="shared" si="32"/>
        <v>0</v>
      </c>
    </row>
    <row r="1128" ht="20.25" customHeight="1" spans="1:6">
      <c r="A1128" s="73" t="s">
        <v>2068</v>
      </c>
      <c r="B1128" s="74" t="s">
        <v>2069</v>
      </c>
      <c r="C1128" s="75">
        <f>IFERROR(VLOOKUP(A1128,[1]Sheet2!A:D,4,0),0)</f>
        <v>0</v>
      </c>
      <c r="D1128" s="76">
        <f>IFERROR(VLOOKUP(B1128,[1]Sheet2!B:E,4,0),0)</f>
        <v>0</v>
      </c>
      <c r="E1128" s="72"/>
      <c r="F1128" s="77">
        <f t="shared" si="32"/>
        <v>0</v>
      </c>
    </row>
    <row r="1129" ht="20.25" customHeight="1" spans="1:6">
      <c r="A1129" s="73" t="s">
        <v>2070</v>
      </c>
      <c r="B1129" s="74" t="s">
        <v>2071</v>
      </c>
      <c r="C1129" s="75">
        <f>IFERROR(VLOOKUP(A1129,[1]Sheet2!A:D,4,0),0)</f>
        <v>0</v>
      </c>
      <c r="D1129" s="76">
        <f>IFERROR(VLOOKUP(B1129,[1]Sheet2!B:E,4,0),0)</f>
        <v>0</v>
      </c>
      <c r="E1129" s="72"/>
      <c r="F1129" s="77">
        <f t="shared" si="32"/>
        <v>0</v>
      </c>
    </row>
    <row r="1130" ht="20.25" customHeight="1" spans="1:6">
      <c r="A1130" s="73" t="s">
        <v>2072</v>
      </c>
      <c r="B1130" s="74" t="s">
        <v>2073</v>
      </c>
      <c r="C1130" s="75">
        <f>IFERROR(VLOOKUP(A1130,[1]Sheet2!A:D,4,0),0)</f>
        <v>0</v>
      </c>
      <c r="D1130" s="67">
        <f>IFERROR(VLOOKUP(B1130,[1]Sheet2!B:E,4,0),0)</f>
        <v>0</v>
      </c>
      <c r="E1130" s="72"/>
      <c r="F1130" s="77">
        <f t="shared" si="32"/>
        <v>0</v>
      </c>
    </row>
    <row r="1131" ht="20.25" customHeight="1" spans="1:6">
      <c r="A1131" s="73" t="s">
        <v>2074</v>
      </c>
      <c r="B1131" s="74" t="s">
        <v>2075</v>
      </c>
      <c r="C1131" s="75">
        <f>IFERROR(VLOOKUP(A1131,[1]Sheet2!A:D,4,0),0)</f>
        <v>0</v>
      </c>
      <c r="D1131" s="76">
        <f>IFERROR(VLOOKUP(B1131,[1]Sheet2!B:E,4,0),0)</f>
        <v>0</v>
      </c>
      <c r="E1131" s="72"/>
      <c r="F1131" s="77">
        <f t="shared" si="32"/>
        <v>0</v>
      </c>
    </row>
    <row r="1132" ht="20.25" customHeight="1" spans="1:6">
      <c r="A1132" s="73" t="s">
        <v>2076</v>
      </c>
      <c r="B1132" s="74" t="s">
        <v>2077</v>
      </c>
      <c r="C1132" s="75">
        <f>IFERROR(VLOOKUP(A1132,[1]Sheet2!A:D,4,0),0)</f>
        <v>0</v>
      </c>
      <c r="D1132" s="76">
        <f>IFERROR(VLOOKUP(B1132,[1]Sheet2!B:E,4,0),0)</f>
        <v>0</v>
      </c>
      <c r="E1132" s="72"/>
      <c r="F1132" s="77">
        <f t="shared" si="32"/>
        <v>0</v>
      </c>
    </row>
    <row r="1133" ht="20.25" customHeight="1" spans="1:6">
      <c r="A1133" s="73" t="s">
        <v>2078</v>
      </c>
      <c r="B1133" s="74" t="s">
        <v>2079</v>
      </c>
      <c r="C1133" s="75">
        <f>IFERROR(VLOOKUP(A1133,[1]Sheet2!A:D,4,0),0)</f>
        <v>0</v>
      </c>
      <c r="D1133" s="76">
        <f>IFERROR(VLOOKUP(B1133,[1]Sheet2!B:E,4,0),0)</f>
        <v>0</v>
      </c>
      <c r="E1133" s="72"/>
      <c r="F1133" s="77">
        <f t="shared" si="32"/>
        <v>0</v>
      </c>
    </row>
    <row r="1134" ht="20.25" customHeight="1" spans="1:6">
      <c r="A1134" s="73" t="s">
        <v>2080</v>
      </c>
      <c r="B1134" s="74" t="s">
        <v>2081</v>
      </c>
      <c r="C1134" s="75">
        <f>IFERROR(VLOOKUP(A1134,[1]Sheet2!A:D,4,0),0)</f>
        <v>0</v>
      </c>
      <c r="D1134" s="76">
        <f>IFERROR(VLOOKUP(B1134,[1]Sheet2!B:E,4,0),0)</f>
        <v>0</v>
      </c>
      <c r="E1134" s="72"/>
      <c r="F1134" s="77">
        <f t="shared" si="32"/>
        <v>0</v>
      </c>
    </row>
    <row r="1135" ht="20.25" customHeight="1" spans="1:6">
      <c r="A1135" s="73" t="s">
        <v>2082</v>
      </c>
      <c r="B1135" s="74" t="s">
        <v>2083</v>
      </c>
      <c r="C1135" s="75">
        <f>IFERROR(VLOOKUP(A1135,[1]Sheet2!A:D,4,0),0)</f>
        <v>0</v>
      </c>
      <c r="D1135" s="76">
        <f>IFERROR(VLOOKUP(B1135,[1]Sheet2!B:E,4,0),0)</f>
        <v>0</v>
      </c>
      <c r="E1135" s="72"/>
      <c r="F1135" s="77">
        <f t="shared" si="32"/>
        <v>0</v>
      </c>
    </row>
    <row r="1136" ht="20.25" customHeight="1" spans="1:6">
      <c r="A1136" s="73" t="s">
        <v>2084</v>
      </c>
      <c r="B1136" s="74" t="s">
        <v>2085</v>
      </c>
      <c r="C1136" s="75">
        <f>IFERROR(VLOOKUP(A1136,[1]Sheet2!A:D,4,0),0)</f>
        <v>0</v>
      </c>
      <c r="D1136" s="67">
        <f>IFERROR(VLOOKUP(B1136,[1]Sheet2!B:E,4,0),0)</f>
        <v>0</v>
      </c>
      <c r="E1136" s="72"/>
      <c r="F1136" s="77">
        <f t="shared" si="32"/>
        <v>0</v>
      </c>
    </row>
    <row r="1137" ht="20.25" customHeight="1" spans="1:6">
      <c r="A1137" s="73" t="s">
        <v>2086</v>
      </c>
      <c r="B1137" s="74" t="s">
        <v>2087</v>
      </c>
      <c r="C1137" s="75">
        <f>IFERROR(VLOOKUP(A1137,[1]Sheet2!A:D,4,0),0)</f>
        <v>0</v>
      </c>
      <c r="D1137" s="76">
        <f>IFERROR(VLOOKUP(B1137,[1]Sheet2!B:E,4,0),0)</f>
        <v>0</v>
      </c>
      <c r="E1137" s="72"/>
      <c r="F1137" s="77">
        <f t="shared" si="32"/>
        <v>0</v>
      </c>
    </row>
    <row r="1138" ht="20.25" customHeight="1" spans="1:6">
      <c r="A1138" s="73" t="s">
        <v>2088</v>
      </c>
      <c r="B1138" s="74" t="s">
        <v>2089</v>
      </c>
      <c r="C1138" s="75">
        <f>IFERROR(VLOOKUP(A1138,[1]Sheet2!A:D,4,0),0)</f>
        <v>0</v>
      </c>
      <c r="D1138" s="76">
        <f>IFERROR(VLOOKUP(B1138,[1]Sheet2!B:E,4,0),0)</f>
        <v>0</v>
      </c>
      <c r="E1138" s="72"/>
      <c r="F1138" s="77">
        <f t="shared" si="32"/>
        <v>0</v>
      </c>
    </row>
    <row r="1139" ht="20.25" customHeight="1" spans="1:6">
      <c r="A1139" s="73" t="s">
        <v>2090</v>
      </c>
      <c r="B1139" s="74" t="s">
        <v>2091</v>
      </c>
      <c r="C1139" s="75">
        <f>IFERROR(VLOOKUP(A1139,[1]Sheet2!A:D,4,0),0)</f>
        <v>0</v>
      </c>
      <c r="D1139" s="67">
        <f>IFERROR(VLOOKUP(B1139,[1]Sheet2!B:E,4,0),0)</f>
        <v>0</v>
      </c>
      <c r="E1139" s="72"/>
      <c r="F1139" s="77">
        <f t="shared" si="32"/>
        <v>0</v>
      </c>
    </row>
    <row r="1140" ht="20.25" customHeight="1" spans="1:6">
      <c r="A1140" s="73" t="s">
        <v>2092</v>
      </c>
      <c r="B1140" s="74" t="s">
        <v>2093</v>
      </c>
      <c r="C1140" s="75">
        <f>IFERROR(VLOOKUP(A1140,[1]Sheet2!A:D,4,0),0)</f>
        <v>0</v>
      </c>
      <c r="D1140" s="76">
        <f>IFERROR(VLOOKUP(B1140,[1]Sheet2!B:E,4,0),0)</f>
        <v>0</v>
      </c>
      <c r="E1140" s="72"/>
      <c r="F1140" s="77">
        <f t="shared" si="32"/>
        <v>0</v>
      </c>
    </row>
    <row r="1141" ht="20.25" customHeight="1" spans="1:6">
      <c r="A1141" s="73" t="s">
        <v>2094</v>
      </c>
      <c r="B1141" s="74" t="s">
        <v>2095</v>
      </c>
      <c r="C1141" s="75">
        <f>IFERROR(VLOOKUP(A1141,[1]Sheet2!A:D,4,0),0)</f>
        <v>0</v>
      </c>
      <c r="D1141" s="67">
        <f>IFERROR(VLOOKUP(B1141,[1]Sheet2!B:E,4,0),0)</f>
        <v>0</v>
      </c>
      <c r="E1141" s="72"/>
      <c r="F1141" s="77">
        <f t="shared" si="32"/>
        <v>0</v>
      </c>
    </row>
    <row r="1142" ht="20.25" customHeight="1" spans="1:6">
      <c r="A1142" s="73" t="s">
        <v>2096</v>
      </c>
      <c r="B1142" s="74" t="s">
        <v>2097</v>
      </c>
      <c r="C1142" s="75">
        <f>IFERROR(VLOOKUP(A1142,[1]Sheet2!A:D,4,0),0)</f>
        <v>0</v>
      </c>
      <c r="D1142" s="67">
        <f>IFERROR(VLOOKUP(B1142,[1]Sheet2!B:E,4,0),0)</f>
        <v>0</v>
      </c>
      <c r="E1142" s="72"/>
      <c r="F1142" s="77">
        <f t="shared" si="32"/>
        <v>0</v>
      </c>
    </row>
    <row r="1143" ht="20.25" customHeight="1" spans="1:6">
      <c r="A1143" s="73" t="s">
        <v>2098</v>
      </c>
      <c r="B1143" s="74" t="s">
        <v>2099</v>
      </c>
      <c r="C1143" s="75">
        <f>IFERROR(VLOOKUP(A1143,[1]Sheet2!A:D,4,0),0)</f>
        <v>0</v>
      </c>
      <c r="D1143" s="67">
        <f>IFERROR(VLOOKUP(B1143,[1]Sheet2!B:E,4,0),0)</f>
        <v>0</v>
      </c>
      <c r="E1143" s="72"/>
      <c r="F1143" s="77">
        <f t="shared" si="32"/>
        <v>0</v>
      </c>
    </row>
    <row r="1144" ht="20.25" customHeight="1" spans="1:6">
      <c r="A1144" s="73" t="s">
        <v>2100</v>
      </c>
      <c r="B1144" s="74" t="s">
        <v>137</v>
      </c>
      <c r="C1144" s="75">
        <f>IFERROR(VLOOKUP(A1144,[1]Sheet2!A:D,4,0),0)</f>
        <v>0</v>
      </c>
      <c r="D1144" s="67">
        <f>IFERROR(VLOOKUP(B1144,[1]Sheet2!B:E,4,0),0)</f>
        <v>0</v>
      </c>
      <c r="E1144" s="72"/>
      <c r="F1144" s="77">
        <f t="shared" si="32"/>
        <v>0</v>
      </c>
    </row>
    <row r="1145" ht="20.25" customHeight="1" spans="1:6">
      <c r="A1145" s="73" t="s">
        <v>2101</v>
      </c>
      <c r="B1145" s="74" t="s">
        <v>2102</v>
      </c>
      <c r="C1145" s="75">
        <f>IFERROR(VLOOKUP(A1145,[1]Sheet2!A:D,4,0),0)</f>
        <v>0</v>
      </c>
      <c r="D1145" s="67">
        <f>IFERROR(VLOOKUP(B1145,[1]Sheet2!B:E,4,0),0)</f>
        <v>0</v>
      </c>
      <c r="E1145" s="72"/>
      <c r="F1145" s="77">
        <f t="shared" si="32"/>
        <v>0</v>
      </c>
    </row>
    <row r="1146" ht="20.25" customHeight="1" spans="1:6">
      <c r="A1146" s="70" t="s">
        <v>2103</v>
      </c>
      <c r="B1146" s="71" t="s">
        <v>2104</v>
      </c>
      <c r="C1146" s="66">
        <f>SUM(C1147:C1160)</f>
        <v>0</v>
      </c>
      <c r="D1146" s="67">
        <f>SUM(D1147:D1160)</f>
        <v>0</v>
      </c>
      <c r="E1146" s="72"/>
      <c r="F1146" s="77">
        <f t="shared" si="32"/>
        <v>0</v>
      </c>
    </row>
    <row r="1147" ht="20.25" customHeight="1" spans="1:6">
      <c r="A1147" s="73" t="s">
        <v>2105</v>
      </c>
      <c r="B1147" s="74" t="s">
        <v>119</v>
      </c>
      <c r="C1147" s="75">
        <f>IFERROR(VLOOKUP(A1147,[1]Sheet2!A:D,4,0),0)</f>
        <v>0</v>
      </c>
      <c r="D1147" s="67">
        <f>IFERROR(VLOOKUP(B1147,[1]Sheet2!B:E,4,0),0)</f>
        <v>0</v>
      </c>
      <c r="E1147" s="72"/>
      <c r="F1147" s="77">
        <f t="shared" si="32"/>
        <v>0</v>
      </c>
    </row>
    <row r="1148" ht="20.25" customHeight="1" spans="1:6">
      <c r="A1148" s="73" t="s">
        <v>2106</v>
      </c>
      <c r="B1148" s="74" t="s">
        <v>121</v>
      </c>
      <c r="C1148" s="75">
        <f>IFERROR(VLOOKUP(A1148,[1]Sheet2!A:D,4,0),0)</f>
        <v>0</v>
      </c>
      <c r="D1148" s="67">
        <f>IFERROR(VLOOKUP(B1148,[1]Sheet2!B:E,4,0),0)</f>
        <v>0</v>
      </c>
      <c r="E1148" s="72"/>
      <c r="F1148" s="77">
        <f t="shared" si="32"/>
        <v>0</v>
      </c>
    </row>
    <row r="1149" ht="20.25" customHeight="1" spans="1:6">
      <c r="A1149" s="73" t="s">
        <v>2107</v>
      </c>
      <c r="B1149" s="74" t="s">
        <v>123</v>
      </c>
      <c r="C1149" s="75">
        <f>IFERROR(VLOOKUP(A1149,[1]Sheet2!A:D,4,0),0)</f>
        <v>0</v>
      </c>
      <c r="D1149" s="67">
        <f>IFERROR(VLOOKUP(B1149,[1]Sheet2!B:E,4,0),0)</f>
        <v>0</v>
      </c>
      <c r="E1149" s="72"/>
      <c r="F1149" s="77">
        <f t="shared" si="32"/>
        <v>0</v>
      </c>
    </row>
    <row r="1150" ht="20.25" customHeight="1" spans="1:6">
      <c r="A1150" s="73" t="s">
        <v>2108</v>
      </c>
      <c r="B1150" s="74" t="s">
        <v>2109</v>
      </c>
      <c r="C1150" s="75">
        <f>IFERROR(VLOOKUP(A1150,[1]Sheet2!A:D,4,0),0)</f>
        <v>0</v>
      </c>
      <c r="D1150" s="67">
        <f>IFERROR(VLOOKUP(B1150,[1]Sheet2!B:E,4,0),0)</f>
        <v>0</v>
      </c>
      <c r="E1150" s="72"/>
      <c r="F1150" s="77">
        <f t="shared" si="32"/>
        <v>0</v>
      </c>
    </row>
    <row r="1151" ht="20.25" customHeight="1" spans="1:6">
      <c r="A1151" s="73" t="s">
        <v>2110</v>
      </c>
      <c r="B1151" s="74" t="s">
        <v>2111</v>
      </c>
      <c r="C1151" s="75">
        <f>IFERROR(VLOOKUP(A1151,[1]Sheet2!A:D,4,0),0)</f>
        <v>0</v>
      </c>
      <c r="D1151" s="67">
        <f>IFERROR(VLOOKUP(B1151,[1]Sheet2!B:E,4,0),0)</f>
        <v>0</v>
      </c>
      <c r="E1151" s="72"/>
      <c r="F1151" s="77">
        <f t="shared" si="32"/>
        <v>0</v>
      </c>
    </row>
    <row r="1152" ht="20.25" customHeight="1" spans="1:6">
      <c r="A1152" s="73" t="s">
        <v>2112</v>
      </c>
      <c r="B1152" s="74" t="s">
        <v>2113</v>
      </c>
      <c r="C1152" s="75">
        <f>IFERROR(VLOOKUP(A1152,[1]Sheet2!A:D,4,0),0)</f>
        <v>0</v>
      </c>
      <c r="D1152" s="67">
        <f>IFERROR(VLOOKUP(B1152,[1]Sheet2!B:E,4,0),0)</f>
        <v>0</v>
      </c>
      <c r="E1152" s="72"/>
      <c r="F1152" s="77">
        <f t="shared" si="32"/>
        <v>0</v>
      </c>
    </row>
    <row r="1153" ht="20.25" customHeight="1" spans="1:6">
      <c r="A1153" s="73" t="s">
        <v>2114</v>
      </c>
      <c r="B1153" s="74" t="s">
        <v>2115</v>
      </c>
      <c r="C1153" s="75">
        <f>IFERROR(VLOOKUP(A1153,[1]Sheet2!A:D,4,0),0)</f>
        <v>0</v>
      </c>
      <c r="D1153" s="76">
        <f>IFERROR(VLOOKUP(B1153,[1]Sheet2!B:E,4,0),0)</f>
        <v>0</v>
      </c>
      <c r="E1153" s="72"/>
      <c r="F1153" s="77">
        <f t="shared" si="32"/>
        <v>0</v>
      </c>
    </row>
    <row r="1154" ht="20.25" customHeight="1" spans="1:6">
      <c r="A1154" s="73" t="s">
        <v>2116</v>
      </c>
      <c r="B1154" s="74" t="s">
        <v>2117</v>
      </c>
      <c r="C1154" s="75">
        <f>IFERROR(VLOOKUP(A1154,[1]Sheet2!A:D,4,0),0)</f>
        <v>0</v>
      </c>
      <c r="D1154" s="76">
        <f>IFERROR(VLOOKUP(B1154,[1]Sheet2!B:E,4,0),0)</f>
        <v>0</v>
      </c>
      <c r="E1154" s="72"/>
      <c r="F1154" s="77">
        <f t="shared" si="32"/>
        <v>0</v>
      </c>
    </row>
    <row r="1155" ht="20.25" customHeight="1" spans="1:6">
      <c r="A1155" s="73" t="s">
        <v>2118</v>
      </c>
      <c r="B1155" s="74" t="s">
        <v>2119</v>
      </c>
      <c r="C1155" s="75">
        <f>IFERROR(VLOOKUP(A1155,[1]Sheet2!A:D,4,0),0)</f>
        <v>0</v>
      </c>
      <c r="D1155" s="76">
        <f>IFERROR(VLOOKUP(B1155,[1]Sheet2!B:E,4,0),0)</f>
        <v>0</v>
      </c>
      <c r="E1155" s="72"/>
      <c r="F1155" s="77">
        <f t="shared" si="32"/>
        <v>0</v>
      </c>
    </row>
    <row r="1156" ht="20.25" customHeight="1" spans="1:6">
      <c r="A1156" s="73" t="s">
        <v>2120</v>
      </c>
      <c r="B1156" s="74" t="s">
        <v>2121</v>
      </c>
      <c r="C1156" s="75">
        <f>IFERROR(VLOOKUP(A1156,[1]Sheet2!A:D,4,0),0)</f>
        <v>0</v>
      </c>
      <c r="D1156" s="76">
        <f>IFERROR(VLOOKUP(B1156,[1]Sheet2!B:E,4,0),0)</f>
        <v>0</v>
      </c>
      <c r="E1156" s="72"/>
      <c r="F1156" s="77">
        <f t="shared" si="32"/>
        <v>0</v>
      </c>
    </row>
    <row r="1157" ht="20.25" customHeight="1" spans="1:6">
      <c r="A1157" s="73" t="s">
        <v>2122</v>
      </c>
      <c r="B1157" s="74" t="s">
        <v>2123</v>
      </c>
      <c r="C1157" s="75">
        <f>IFERROR(VLOOKUP(A1157,[1]Sheet2!A:D,4,0),0)</f>
        <v>0</v>
      </c>
      <c r="D1157" s="76">
        <f>IFERROR(VLOOKUP(B1157,[1]Sheet2!B:E,4,0),0)</f>
        <v>0</v>
      </c>
      <c r="E1157" s="72"/>
      <c r="F1157" s="77">
        <f t="shared" si="32"/>
        <v>0</v>
      </c>
    </row>
    <row r="1158" ht="20.25" customHeight="1" spans="1:6">
      <c r="A1158" s="73" t="s">
        <v>2124</v>
      </c>
      <c r="B1158" s="74" t="s">
        <v>2125</v>
      </c>
      <c r="C1158" s="75">
        <f>IFERROR(VLOOKUP(A1158,[1]Sheet2!A:D,4,0),0)</f>
        <v>0</v>
      </c>
      <c r="D1158" s="76">
        <f>IFERROR(VLOOKUP(B1158,[1]Sheet2!B:E,4,0),0)</f>
        <v>0</v>
      </c>
      <c r="E1158" s="72"/>
      <c r="F1158" s="77">
        <f t="shared" si="32"/>
        <v>0</v>
      </c>
    </row>
    <row r="1159" ht="20.25" customHeight="1" spans="1:6">
      <c r="A1159" s="73" t="s">
        <v>2126</v>
      </c>
      <c r="B1159" s="74" t="s">
        <v>2127</v>
      </c>
      <c r="C1159" s="75">
        <f>IFERROR(VLOOKUP(A1159,[1]Sheet2!A:D,4,0),0)</f>
        <v>0</v>
      </c>
      <c r="D1159" s="76">
        <f>IFERROR(VLOOKUP(B1159,[1]Sheet2!B:E,4,0),0)</f>
        <v>0</v>
      </c>
      <c r="E1159" s="72"/>
      <c r="F1159" s="77">
        <f t="shared" si="32"/>
        <v>0</v>
      </c>
    </row>
    <row r="1160" ht="20.25" customHeight="1" spans="1:6">
      <c r="A1160" s="73" t="s">
        <v>2128</v>
      </c>
      <c r="B1160" s="74" t="s">
        <v>2129</v>
      </c>
      <c r="C1160" s="75">
        <f>IFERROR(VLOOKUP(A1160,[1]Sheet2!A:D,4,0),0)</f>
        <v>0</v>
      </c>
      <c r="D1160" s="76">
        <f>IFERROR(VLOOKUP(B1160,[1]Sheet2!B:E,4,0),0)</f>
        <v>0</v>
      </c>
      <c r="E1160" s="72"/>
      <c r="F1160" s="77">
        <f t="shared" ref="F1160:F1223" si="33">D1160-C1160/2</f>
        <v>0</v>
      </c>
    </row>
    <row r="1161" ht="20.25" customHeight="1" spans="1:6">
      <c r="A1161" s="70" t="s">
        <v>2130</v>
      </c>
      <c r="B1161" s="71" t="s">
        <v>2131</v>
      </c>
      <c r="C1161" s="66">
        <f>C1162</f>
        <v>0</v>
      </c>
      <c r="D1161" s="76">
        <f>D1162</f>
        <v>0</v>
      </c>
      <c r="E1161" s="72"/>
      <c r="F1161" s="77">
        <f t="shared" si="33"/>
        <v>0</v>
      </c>
    </row>
    <row r="1162" ht="20.25" customHeight="1" spans="1:6">
      <c r="A1162" s="80" t="s">
        <v>2132</v>
      </c>
      <c r="B1162" s="81" t="s">
        <v>2133</v>
      </c>
      <c r="C1162" s="75">
        <f>IFERROR(VLOOKUP(A1162,[1]Sheet2!A:D,4,0),0)</f>
        <v>0</v>
      </c>
      <c r="D1162" s="76">
        <f>IFERROR(VLOOKUP(B1162,[1]Sheet2!B:E,4,0),0)</f>
        <v>0</v>
      </c>
      <c r="E1162" s="72"/>
      <c r="F1162" s="77">
        <f t="shared" si="33"/>
        <v>0</v>
      </c>
    </row>
    <row r="1163" s="50" customFormat="1" ht="20.25" customHeight="1" spans="1:6">
      <c r="A1163" s="70" t="s">
        <v>2134</v>
      </c>
      <c r="B1163" s="71" t="s">
        <v>39</v>
      </c>
      <c r="C1163" s="66">
        <f>C1164+C1175+C1179</f>
        <v>1186</v>
      </c>
      <c r="D1163" s="41">
        <f>D1164+D1175+D1179</f>
        <v>571.816602</v>
      </c>
      <c r="E1163" s="68">
        <f>D1163/C1163</f>
        <v>0.482138787521079</v>
      </c>
      <c r="F1163" s="69">
        <f t="shared" si="33"/>
        <v>-21.183398</v>
      </c>
    </row>
    <row r="1164" ht="20.25" customHeight="1" spans="1:6">
      <c r="A1164" s="70" t="s">
        <v>2135</v>
      </c>
      <c r="B1164" s="71" t="s">
        <v>2136</v>
      </c>
      <c r="C1164" s="66">
        <f>SUM(C1165:C1174)</f>
        <v>0</v>
      </c>
      <c r="D1164" s="76">
        <f>SUM(D1165:D1174)</f>
        <v>0</v>
      </c>
      <c r="E1164" s="72"/>
      <c r="F1164" s="77">
        <f t="shared" si="33"/>
        <v>0</v>
      </c>
    </row>
    <row r="1165" ht="20.25" customHeight="1" spans="1:6">
      <c r="A1165" s="73" t="s">
        <v>2137</v>
      </c>
      <c r="B1165" s="74" t="s">
        <v>2138</v>
      </c>
      <c r="C1165" s="75">
        <f>IFERROR(VLOOKUP(A1165,[1]Sheet2!A:D,4,0),0)</f>
        <v>0</v>
      </c>
      <c r="D1165" s="76">
        <f>IFERROR(VLOOKUP(B1165,[1]Sheet2!B:E,4,0),0)</f>
        <v>0</v>
      </c>
      <c r="E1165" s="72"/>
      <c r="F1165" s="77">
        <f t="shared" si="33"/>
        <v>0</v>
      </c>
    </row>
    <row r="1166" ht="20.25" customHeight="1" spans="1:6">
      <c r="A1166" s="73" t="s">
        <v>2139</v>
      </c>
      <c r="B1166" s="74" t="s">
        <v>2140</v>
      </c>
      <c r="C1166" s="75">
        <f>IFERROR(VLOOKUP(A1166,[1]Sheet2!A:D,4,0),0)</f>
        <v>0</v>
      </c>
      <c r="D1166" s="76">
        <f>IFERROR(VLOOKUP(B1166,[1]Sheet2!B:E,4,0),0)</f>
        <v>0</v>
      </c>
      <c r="E1166" s="72"/>
      <c r="F1166" s="77">
        <f t="shared" si="33"/>
        <v>0</v>
      </c>
    </row>
    <row r="1167" ht="20.25" customHeight="1" spans="1:6">
      <c r="A1167" s="73" t="s">
        <v>2141</v>
      </c>
      <c r="B1167" s="74" t="s">
        <v>2142</v>
      </c>
      <c r="C1167" s="75">
        <f>IFERROR(VLOOKUP(A1167,[1]Sheet2!A:D,4,0),0)</f>
        <v>0</v>
      </c>
      <c r="D1167" s="76">
        <f>IFERROR(VLOOKUP(B1167,[1]Sheet2!B:E,4,0),0)</f>
        <v>0</v>
      </c>
      <c r="E1167" s="72"/>
      <c r="F1167" s="77">
        <f t="shared" si="33"/>
        <v>0</v>
      </c>
    </row>
    <row r="1168" ht="20.25" customHeight="1" spans="1:6">
      <c r="A1168" s="73" t="s">
        <v>2143</v>
      </c>
      <c r="B1168" s="74" t="s">
        <v>2144</v>
      </c>
      <c r="C1168" s="75">
        <f>IFERROR(VLOOKUP(A1168,[1]Sheet2!A:D,4,0),0)</f>
        <v>0</v>
      </c>
      <c r="D1168" s="76">
        <f>IFERROR(VLOOKUP(B1168,[1]Sheet2!B:E,4,0),0)</f>
        <v>0</v>
      </c>
      <c r="E1168" s="72"/>
      <c r="F1168" s="77">
        <f t="shared" si="33"/>
        <v>0</v>
      </c>
    </row>
    <row r="1169" ht="20.25" customHeight="1" spans="1:6">
      <c r="A1169" s="73" t="s">
        <v>2145</v>
      </c>
      <c r="B1169" s="74" t="s">
        <v>2146</v>
      </c>
      <c r="C1169" s="75">
        <f>IFERROR(VLOOKUP(A1169,[1]Sheet2!A:D,4,0),0)</f>
        <v>0</v>
      </c>
      <c r="D1169" s="76">
        <f>IFERROR(VLOOKUP(B1169,[1]Sheet2!B:E,4,0),0)</f>
        <v>0</v>
      </c>
      <c r="E1169" s="72"/>
      <c r="F1169" s="77">
        <f t="shared" si="33"/>
        <v>0</v>
      </c>
    </row>
    <row r="1170" ht="20.25" customHeight="1" spans="1:6">
      <c r="A1170" s="73" t="s">
        <v>2147</v>
      </c>
      <c r="B1170" s="74" t="s">
        <v>2148</v>
      </c>
      <c r="C1170" s="75">
        <f>IFERROR(VLOOKUP(A1170,[1]Sheet2!A:D,4,0),0)</f>
        <v>0</v>
      </c>
      <c r="D1170" s="76">
        <f>IFERROR(VLOOKUP(B1170,[1]Sheet2!B:E,4,0),0)</f>
        <v>0</v>
      </c>
      <c r="E1170" s="72"/>
      <c r="F1170" s="77">
        <f t="shared" si="33"/>
        <v>0</v>
      </c>
    </row>
    <row r="1171" ht="20.25" customHeight="1" spans="1:6">
      <c r="A1171" s="73" t="s">
        <v>2149</v>
      </c>
      <c r="B1171" s="74" t="s">
        <v>2150</v>
      </c>
      <c r="C1171" s="75">
        <f>IFERROR(VLOOKUP(A1171,[1]Sheet2!A:D,4,0),0)</f>
        <v>0</v>
      </c>
      <c r="D1171" s="76">
        <f>IFERROR(VLOOKUP(B1171,[1]Sheet2!B:E,4,0),0)</f>
        <v>0</v>
      </c>
      <c r="E1171" s="72"/>
      <c r="F1171" s="77">
        <f t="shared" si="33"/>
        <v>0</v>
      </c>
    </row>
    <row r="1172" ht="20.25" customHeight="1" spans="1:6">
      <c r="A1172" s="73" t="s">
        <v>2151</v>
      </c>
      <c r="B1172" s="74" t="s">
        <v>2152</v>
      </c>
      <c r="C1172" s="75">
        <f>IFERROR(VLOOKUP(A1172,[1]Sheet2!A:D,4,0),0)</f>
        <v>0</v>
      </c>
      <c r="D1172" s="76">
        <f>IFERROR(VLOOKUP(B1172,[1]Sheet2!B:E,4,0),0)</f>
        <v>0</v>
      </c>
      <c r="E1172" s="72"/>
      <c r="F1172" s="77">
        <f t="shared" si="33"/>
        <v>0</v>
      </c>
    </row>
    <row r="1173" ht="20.25" customHeight="1" spans="1:6">
      <c r="A1173" s="73" t="s">
        <v>2153</v>
      </c>
      <c r="B1173" s="74" t="s">
        <v>2154</v>
      </c>
      <c r="C1173" s="75">
        <f>IFERROR(VLOOKUP(A1173,[1]Sheet2!A:D,4,0),0)</f>
        <v>0</v>
      </c>
      <c r="D1173" s="76">
        <f>IFERROR(VLOOKUP(B1173,[1]Sheet2!B:E,4,0),0)</f>
        <v>0</v>
      </c>
      <c r="E1173" s="72"/>
      <c r="F1173" s="77">
        <f t="shared" si="33"/>
        <v>0</v>
      </c>
    </row>
    <row r="1174" ht="20.25" customHeight="1" spans="1:6">
      <c r="A1174" s="73" t="s">
        <v>2155</v>
      </c>
      <c r="B1174" s="74" t="s">
        <v>2156</v>
      </c>
      <c r="C1174" s="75">
        <f>IFERROR(VLOOKUP(A1174,[1]Sheet2!A:D,4,0),0)</f>
        <v>0</v>
      </c>
      <c r="D1174" s="76">
        <f>IFERROR(VLOOKUP(B1174,[1]Sheet2!B:E,4,0),0)</f>
        <v>0</v>
      </c>
      <c r="E1174" s="72"/>
      <c r="F1174" s="77">
        <f t="shared" si="33"/>
        <v>0</v>
      </c>
    </row>
    <row r="1175" s="50" customFormat="1" ht="20.25" customHeight="1" spans="1:6">
      <c r="A1175" s="70" t="s">
        <v>2157</v>
      </c>
      <c r="B1175" s="71" t="s">
        <v>2158</v>
      </c>
      <c r="C1175" s="66">
        <f>SUM(C1176:C1178)</f>
        <v>1186</v>
      </c>
      <c r="D1175" s="41">
        <f>SUM(D1176:D1178)</f>
        <v>571.816602</v>
      </c>
      <c r="E1175" s="68">
        <f t="shared" ref="E1175:E1178" si="34">D1175/C1175</f>
        <v>0.482138787521079</v>
      </c>
      <c r="F1175" s="69">
        <f t="shared" si="33"/>
        <v>-21.183398</v>
      </c>
    </row>
    <row r="1176" ht="20.25" customHeight="1" spans="1:6">
      <c r="A1176" s="73" t="s">
        <v>2159</v>
      </c>
      <c r="B1176" s="74" t="s">
        <v>2160</v>
      </c>
      <c r="C1176" s="75">
        <v>657</v>
      </c>
      <c r="D1176" s="76">
        <v>325.8277</v>
      </c>
      <c r="E1176" s="72">
        <f t="shared" si="34"/>
        <v>0.495932572298326</v>
      </c>
      <c r="F1176" s="77">
        <f t="shared" si="33"/>
        <v>-2.67230000000001</v>
      </c>
    </row>
    <row r="1177" ht="20.25" customHeight="1" spans="1:6">
      <c r="A1177" s="73" t="s">
        <v>2161</v>
      </c>
      <c r="B1177" s="74" t="s">
        <v>2162</v>
      </c>
      <c r="C1177" s="75">
        <v>0</v>
      </c>
      <c r="D1177" s="76">
        <f>IFERROR(VLOOKUP(B1177,[1]Sheet2!B:E,4,0),0)</f>
        <v>0</v>
      </c>
      <c r="E1177" s="72"/>
      <c r="F1177" s="77">
        <f t="shared" si="33"/>
        <v>0</v>
      </c>
    </row>
    <row r="1178" ht="20.25" customHeight="1" spans="1:6">
      <c r="A1178" s="73" t="s">
        <v>2163</v>
      </c>
      <c r="B1178" s="74" t="s">
        <v>2164</v>
      </c>
      <c r="C1178" s="75">
        <v>529</v>
      </c>
      <c r="D1178" s="76">
        <v>245.988902</v>
      </c>
      <c r="E1178" s="72">
        <f t="shared" si="34"/>
        <v>0.465007376181474</v>
      </c>
      <c r="F1178" s="77">
        <f t="shared" si="33"/>
        <v>-18.511098</v>
      </c>
    </row>
    <row r="1179" ht="20.25" customHeight="1" spans="1:6">
      <c r="A1179" s="70" t="s">
        <v>2165</v>
      </c>
      <c r="B1179" s="71" t="s">
        <v>2166</v>
      </c>
      <c r="C1179" s="66">
        <f>SUM(C1180:C1182)</f>
        <v>0</v>
      </c>
      <c r="D1179" s="67">
        <f>SUM(D1180:D1182)</f>
        <v>0</v>
      </c>
      <c r="E1179" s="72"/>
      <c r="F1179" s="77">
        <f t="shared" si="33"/>
        <v>0</v>
      </c>
    </row>
    <row r="1180" ht="20.25" customHeight="1" spans="1:6">
      <c r="A1180" s="73" t="s">
        <v>2167</v>
      </c>
      <c r="B1180" s="74" t="s">
        <v>2168</v>
      </c>
      <c r="C1180" s="75">
        <f>IFERROR(VLOOKUP(A1180,[1]Sheet2!A:D,4,0),0)</f>
        <v>0</v>
      </c>
      <c r="D1180" s="76">
        <f>IFERROR(VLOOKUP(B1180,[1]Sheet2!B:E,4,0),0)</f>
        <v>0</v>
      </c>
      <c r="E1180" s="72"/>
      <c r="F1180" s="77">
        <f t="shared" si="33"/>
        <v>0</v>
      </c>
    </row>
    <row r="1181" ht="20.25" customHeight="1" spans="1:6">
      <c r="A1181" s="73" t="s">
        <v>2169</v>
      </c>
      <c r="B1181" s="74" t="s">
        <v>2170</v>
      </c>
      <c r="C1181" s="75">
        <f>IFERROR(VLOOKUP(A1181,[1]Sheet2!A:D,4,0),0)</f>
        <v>0</v>
      </c>
      <c r="D1181" s="76">
        <f>IFERROR(VLOOKUP(B1181,[1]Sheet2!B:E,4,0),0)</f>
        <v>0</v>
      </c>
      <c r="E1181" s="72"/>
      <c r="F1181" s="77">
        <f t="shared" si="33"/>
        <v>0</v>
      </c>
    </row>
    <row r="1182" ht="20.25" customHeight="1" spans="1:6">
      <c r="A1182" s="73" t="s">
        <v>2171</v>
      </c>
      <c r="B1182" s="74" t="s">
        <v>2172</v>
      </c>
      <c r="C1182" s="75">
        <f>IFERROR(VLOOKUP(A1182,[1]Sheet2!A:D,4,0),0)</f>
        <v>0</v>
      </c>
      <c r="D1182" s="76">
        <f>IFERROR(VLOOKUP(B1182,[1]Sheet2!B:E,4,0),0)</f>
        <v>0</v>
      </c>
      <c r="E1182" s="72"/>
      <c r="F1182" s="77">
        <f t="shared" si="33"/>
        <v>0</v>
      </c>
    </row>
    <row r="1183" ht="20.25" customHeight="1" spans="1:6">
      <c r="A1183" s="70" t="s">
        <v>2173</v>
      </c>
      <c r="B1183" s="71" t="s">
        <v>40</v>
      </c>
      <c r="C1183" s="66">
        <f>C1184+C1202+C1208+C1214</f>
        <v>0</v>
      </c>
      <c r="D1183" s="76">
        <f>D1184+D1202+D1208+D1214</f>
        <v>0</v>
      </c>
      <c r="E1183" s="68" t="e">
        <f>D1183/C1183</f>
        <v>#DIV/0!</v>
      </c>
      <c r="F1183" s="77">
        <f t="shared" si="33"/>
        <v>0</v>
      </c>
    </row>
    <row r="1184" ht="20.25" customHeight="1" spans="1:6">
      <c r="A1184" s="70" t="s">
        <v>2174</v>
      </c>
      <c r="B1184" s="71" t="s">
        <v>2175</v>
      </c>
      <c r="C1184" s="66">
        <f>SUM(C1185:C1201)</f>
        <v>0</v>
      </c>
      <c r="D1184" s="76">
        <f>SUM(D1185:D1201)</f>
        <v>0</v>
      </c>
      <c r="E1184" s="72"/>
      <c r="F1184" s="77">
        <f t="shared" si="33"/>
        <v>0</v>
      </c>
    </row>
    <row r="1185" ht="20.25" customHeight="1" spans="1:6">
      <c r="A1185" s="73" t="s">
        <v>2176</v>
      </c>
      <c r="B1185" s="74" t="s">
        <v>119</v>
      </c>
      <c r="C1185" s="75">
        <f>IFERROR(VLOOKUP(A1185,[1]Sheet2!A:D,4,0),0)</f>
        <v>0</v>
      </c>
      <c r="D1185" s="76">
        <f>IFERROR(VLOOKUP(B1185,[1]Sheet2!B:E,4,0),0)</f>
        <v>0</v>
      </c>
      <c r="E1185" s="72"/>
      <c r="F1185" s="77">
        <f t="shared" si="33"/>
        <v>0</v>
      </c>
    </row>
    <row r="1186" ht="20.25" customHeight="1" spans="1:6">
      <c r="A1186" s="73" t="s">
        <v>2177</v>
      </c>
      <c r="B1186" s="74" t="s">
        <v>121</v>
      </c>
      <c r="C1186" s="75">
        <f>IFERROR(VLOOKUP(A1186,[1]Sheet2!A:D,4,0),0)</f>
        <v>0</v>
      </c>
      <c r="D1186" s="76">
        <f>IFERROR(VLOOKUP(B1186,[1]Sheet2!B:E,4,0),0)</f>
        <v>0</v>
      </c>
      <c r="E1186" s="72"/>
      <c r="F1186" s="77">
        <f t="shared" si="33"/>
        <v>0</v>
      </c>
    </row>
    <row r="1187" ht="20.25" customHeight="1" spans="1:6">
      <c r="A1187" s="73" t="s">
        <v>2178</v>
      </c>
      <c r="B1187" s="74" t="s">
        <v>123</v>
      </c>
      <c r="C1187" s="75">
        <f>IFERROR(VLOOKUP(A1187,[1]Sheet2!A:D,4,0),0)</f>
        <v>0</v>
      </c>
      <c r="D1187" s="76">
        <f>IFERROR(VLOOKUP(B1187,[1]Sheet2!B:E,4,0),0)</f>
        <v>0</v>
      </c>
      <c r="E1187" s="72"/>
      <c r="F1187" s="77">
        <f t="shared" si="33"/>
        <v>0</v>
      </c>
    </row>
    <row r="1188" ht="20.25" customHeight="1" spans="1:6">
      <c r="A1188" s="73" t="s">
        <v>2179</v>
      </c>
      <c r="B1188" s="74" t="s">
        <v>2180</v>
      </c>
      <c r="C1188" s="75">
        <f>IFERROR(VLOOKUP(A1188,[1]Sheet2!A:D,4,0),0)</f>
        <v>0</v>
      </c>
      <c r="D1188" s="76">
        <f>IFERROR(VLOOKUP(B1188,[1]Sheet2!B:E,4,0),0)</f>
        <v>0</v>
      </c>
      <c r="E1188" s="72"/>
      <c r="F1188" s="77">
        <f t="shared" si="33"/>
        <v>0</v>
      </c>
    </row>
    <row r="1189" ht="20.25" customHeight="1" spans="1:6">
      <c r="A1189" s="73" t="s">
        <v>2181</v>
      </c>
      <c r="B1189" s="74" t="s">
        <v>2182</v>
      </c>
      <c r="C1189" s="75">
        <f>IFERROR(VLOOKUP(A1189,[1]Sheet2!A:D,4,0),0)</f>
        <v>0</v>
      </c>
      <c r="D1189" s="76">
        <f>IFERROR(VLOOKUP(B1189,[1]Sheet2!B:E,4,0),0)</f>
        <v>0</v>
      </c>
      <c r="E1189" s="72"/>
      <c r="F1189" s="77">
        <f t="shared" si="33"/>
        <v>0</v>
      </c>
    </row>
    <row r="1190" ht="20.25" customHeight="1" spans="1:6">
      <c r="A1190" s="73" t="s">
        <v>2183</v>
      </c>
      <c r="B1190" s="74" t="s">
        <v>2184</v>
      </c>
      <c r="C1190" s="75">
        <f>IFERROR(VLOOKUP(A1190,[1]Sheet2!A:D,4,0),0)</f>
        <v>0</v>
      </c>
      <c r="D1190" s="76">
        <f>IFERROR(VLOOKUP(B1190,[1]Sheet2!B:E,4,0),0)</f>
        <v>0</v>
      </c>
      <c r="E1190" s="72"/>
      <c r="F1190" s="77">
        <f t="shared" si="33"/>
        <v>0</v>
      </c>
    </row>
    <row r="1191" ht="20.25" customHeight="1" spans="1:6">
      <c r="A1191" s="73" t="s">
        <v>2185</v>
      </c>
      <c r="B1191" s="74" t="s">
        <v>2186</v>
      </c>
      <c r="C1191" s="75">
        <f>IFERROR(VLOOKUP(A1191,[1]Sheet2!A:D,4,0),0)</f>
        <v>0</v>
      </c>
      <c r="D1191" s="76">
        <f>IFERROR(VLOOKUP(B1191,[1]Sheet2!B:E,4,0),0)</f>
        <v>0</v>
      </c>
      <c r="E1191" s="72"/>
      <c r="F1191" s="77">
        <f t="shared" si="33"/>
        <v>0</v>
      </c>
    </row>
    <row r="1192" ht="20.25" customHeight="1" spans="1:6">
      <c r="A1192" s="73" t="s">
        <v>2187</v>
      </c>
      <c r="B1192" s="74" t="s">
        <v>2188</v>
      </c>
      <c r="C1192" s="75">
        <f>IFERROR(VLOOKUP(A1192,[1]Sheet2!A:D,4,0),0)</f>
        <v>0</v>
      </c>
      <c r="D1192" s="76">
        <f>IFERROR(VLOOKUP(B1192,[1]Sheet2!B:E,4,0),0)</f>
        <v>0</v>
      </c>
      <c r="E1192" s="72"/>
      <c r="F1192" s="77">
        <f t="shared" si="33"/>
        <v>0</v>
      </c>
    </row>
    <row r="1193" ht="20.25" customHeight="1" spans="1:6">
      <c r="A1193" s="73" t="s">
        <v>2189</v>
      </c>
      <c r="B1193" s="74" t="s">
        <v>2190</v>
      </c>
      <c r="C1193" s="75">
        <f>IFERROR(VLOOKUP(A1193,[1]Sheet2!A:D,4,0),0)</f>
        <v>0</v>
      </c>
      <c r="D1193" s="76">
        <f>IFERROR(VLOOKUP(B1193,[1]Sheet2!B:E,4,0),0)</f>
        <v>0</v>
      </c>
      <c r="E1193" s="72"/>
      <c r="F1193" s="77">
        <f t="shared" si="33"/>
        <v>0</v>
      </c>
    </row>
    <row r="1194" ht="20.25" customHeight="1" spans="1:6">
      <c r="A1194" s="73" t="s">
        <v>2191</v>
      </c>
      <c r="B1194" s="74" t="s">
        <v>2192</v>
      </c>
      <c r="C1194" s="75">
        <f>IFERROR(VLOOKUP(A1194,[1]Sheet2!A:D,4,0),0)</f>
        <v>0</v>
      </c>
      <c r="D1194" s="67">
        <f>IFERROR(VLOOKUP(B1194,[1]Sheet2!B:E,4,0),0)</f>
        <v>0</v>
      </c>
      <c r="E1194" s="72"/>
      <c r="F1194" s="77">
        <f t="shared" si="33"/>
        <v>0</v>
      </c>
    </row>
    <row r="1195" s="51" customFormat="1" ht="20.25" customHeight="1" spans="1:6">
      <c r="A1195" s="73" t="s">
        <v>2193</v>
      </c>
      <c r="B1195" s="74" t="s">
        <v>2194</v>
      </c>
      <c r="C1195" s="75">
        <f>IFERROR(VLOOKUP(A1195,[1]Sheet2!A:D,4,0),0)</f>
        <v>0</v>
      </c>
      <c r="D1195" s="76">
        <f>IFERROR(VLOOKUP(B1195,[1]Sheet2!B:E,4,0),0)</f>
        <v>0</v>
      </c>
      <c r="E1195" s="72"/>
      <c r="F1195" s="77">
        <f t="shared" si="33"/>
        <v>0</v>
      </c>
    </row>
    <row r="1196" ht="20.25" customHeight="1" spans="1:6">
      <c r="A1196" s="73" t="s">
        <v>2195</v>
      </c>
      <c r="B1196" s="74" t="s">
        <v>2196</v>
      </c>
      <c r="C1196" s="75">
        <f>IFERROR(VLOOKUP(A1196,[1]Sheet2!A:D,4,0),0)</f>
        <v>0</v>
      </c>
      <c r="D1196" s="67">
        <f>IFERROR(VLOOKUP(B1196,[1]Sheet2!B:E,4,0),0)</f>
        <v>0</v>
      </c>
      <c r="E1196" s="72"/>
      <c r="F1196" s="77">
        <f t="shared" si="33"/>
        <v>0</v>
      </c>
    </row>
    <row r="1197" ht="20.25" customHeight="1" spans="1:6">
      <c r="A1197" s="73" t="s">
        <v>2197</v>
      </c>
      <c r="B1197" s="74" t="s">
        <v>2198</v>
      </c>
      <c r="C1197" s="75">
        <f>IFERROR(VLOOKUP(A1197,[1]Sheet2!A:D,4,0),0)</f>
        <v>0</v>
      </c>
      <c r="D1197" s="67">
        <f>IFERROR(VLOOKUP(B1197,[1]Sheet2!B:E,4,0),0)</f>
        <v>0</v>
      </c>
      <c r="E1197" s="72"/>
      <c r="F1197" s="77">
        <f t="shared" si="33"/>
        <v>0</v>
      </c>
    </row>
    <row r="1198" ht="20.25" customHeight="1" spans="1:6">
      <c r="A1198" s="73" t="s">
        <v>2199</v>
      </c>
      <c r="B1198" s="74" t="s">
        <v>2200</v>
      </c>
      <c r="C1198" s="75">
        <f>IFERROR(VLOOKUP(A1198,[1]Sheet2!A:D,4,0),0)</f>
        <v>0</v>
      </c>
      <c r="D1198" s="76">
        <f>IFERROR(VLOOKUP(B1198,[1]Sheet2!B:E,4,0),0)</f>
        <v>0</v>
      </c>
      <c r="E1198" s="72"/>
      <c r="F1198" s="77">
        <f t="shared" si="33"/>
        <v>0</v>
      </c>
    </row>
    <row r="1199" ht="20.25" customHeight="1" spans="1:6">
      <c r="A1199" s="73" t="s">
        <v>2201</v>
      </c>
      <c r="B1199" s="74" t="s">
        <v>2202</v>
      </c>
      <c r="C1199" s="75">
        <f>IFERROR(VLOOKUP(A1199,[1]Sheet2!A:D,4,0),0)</f>
        <v>0</v>
      </c>
      <c r="D1199" s="76">
        <f>IFERROR(VLOOKUP(B1199,[1]Sheet2!B:E,4,0),0)</f>
        <v>0</v>
      </c>
      <c r="E1199" s="72"/>
      <c r="F1199" s="77">
        <f t="shared" si="33"/>
        <v>0</v>
      </c>
    </row>
    <row r="1200" ht="20.25" customHeight="1" spans="1:6">
      <c r="A1200" s="73" t="s">
        <v>2203</v>
      </c>
      <c r="B1200" s="74" t="s">
        <v>137</v>
      </c>
      <c r="C1200" s="75">
        <f>IFERROR(VLOOKUP(A1200,[1]Sheet2!A:D,4,0),0)</f>
        <v>0</v>
      </c>
      <c r="D1200" s="76">
        <f>IFERROR(VLOOKUP(B1200,[1]Sheet2!B:E,4,0),0)</f>
        <v>0</v>
      </c>
      <c r="E1200" s="72"/>
      <c r="F1200" s="77">
        <f t="shared" si="33"/>
        <v>0</v>
      </c>
    </row>
    <row r="1201" ht="20.25" customHeight="1" spans="1:6">
      <c r="A1201" s="73" t="s">
        <v>2204</v>
      </c>
      <c r="B1201" s="74" t="s">
        <v>2205</v>
      </c>
      <c r="C1201" s="75">
        <f>IFERROR(VLOOKUP(A1201,[1]Sheet2!A:D,4,0),0)</f>
        <v>0</v>
      </c>
      <c r="D1201" s="76">
        <f>IFERROR(VLOOKUP(B1201,[1]Sheet2!B:E,4,0),0)</f>
        <v>0</v>
      </c>
      <c r="E1201" s="72"/>
      <c r="F1201" s="77">
        <f t="shared" si="33"/>
        <v>0</v>
      </c>
    </row>
    <row r="1202" ht="20.25" customHeight="1" spans="1:6">
      <c r="A1202" s="70" t="s">
        <v>2206</v>
      </c>
      <c r="B1202" s="71" t="s">
        <v>2207</v>
      </c>
      <c r="C1202" s="66">
        <f>SUM(C1203:C1207)</f>
        <v>0</v>
      </c>
      <c r="D1202" s="76">
        <f>SUM(D1203:D1207)</f>
        <v>0</v>
      </c>
      <c r="E1202" s="72"/>
      <c r="F1202" s="77">
        <f t="shared" si="33"/>
        <v>0</v>
      </c>
    </row>
    <row r="1203" ht="20.25" customHeight="1" spans="1:6">
      <c r="A1203" s="73" t="s">
        <v>2208</v>
      </c>
      <c r="B1203" s="74" t="s">
        <v>2209</v>
      </c>
      <c r="C1203" s="75">
        <f>IFERROR(VLOOKUP(A1203,[1]Sheet2!A:D,4,0),0)</f>
        <v>0</v>
      </c>
      <c r="D1203" s="76">
        <f>IFERROR(VLOOKUP(B1203,[1]Sheet2!B:E,4,0),0)</f>
        <v>0</v>
      </c>
      <c r="E1203" s="72"/>
      <c r="F1203" s="77">
        <f t="shared" si="33"/>
        <v>0</v>
      </c>
    </row>
    <row r="1204" ht="20.25" customHeight="1" spans="1:6">
      <c r="A1204" s="73" t="s">
        <v>2210</v>
      </c>
      <c r="B1204" s="74" t="s">
        <v>2211</v>
      </c>
      <c r="C1204" s="75">
        <f>IFERROR(VLOOKUP(A1204,[1]Sheet2!A:D,4,0),0)</f>
        <v>0</v>
      </c>
      <c r="D1204" s="76">
        <f>IFERROR(VLOOKUP(B1204,[1]Sheet2!B:E,4,0),0)</f>
        <v>0</v>
      </c>
      <c r="E1204" s="72"/>
      <c r="F1204" s="77">
        <f t="shared" si="33"/>
        <v>0</v>
      </c>
    </row>
    <row r="1205" ht="20.25" customHeight="1" spans="1:6">
      <c r="A1205" s="73" t="s">
        <v>2212</v>
      </c>
      <c r="B1205" s="74" t="s">
        <v>2213</v>
      </c>
      <c r="C1205" s="75">
        <f>IFERROR(VLOOKUP(A1205,[1]Sheet2!A:D,4,0),0)</f>
        <v>0</v>
      </c>
      <c r="D1205" s="76">
        <f>IFERROR(VLOOKUP(B1205,[1]Sheet2!B:E,4,0),0)</f>
        <v>0</v>
      </c>
      <c r="E1205" s="72"/>
      <c r="F1205" s="77">
        <f t="shared" si="33"/>
        <v>0</v>
      </c>
    </row>
    <row r="1206" ht="20.25" customHeight="1" spans="1:6">
      <c r="A1206" s="73" t="s">
        <v>2214</v>
      </c>
      <c r="B1206" s="74" t="s">
        <v>2215</v>
      </c>
      <c r="C1206" s="75">
        <f>IFERROR(VLOOKUP(A1206,[1]Sheet2!A:D,4,0),0)</f>
        <v>0</v>
      </c>
      <c r="D1206" s="76">
        <f>IFERROR(VLOOKUP(B1206,[1]Sheet2!B:E,4,0),0)</f>
        <v>0</v>
      </c>
      <c r="E1206" s="72"/>
      <c r="F1206" s="77">
        <f t="shared" si="33"/>
        <v>0</v>
      </c>
    </row>
    <row r="1207" ht="20.25" customHeight="1" spans="1:6">
      <c r="A1207" s="73" t="s">
        <v>2216</v>
      </c>
      <c r="B1207" s="74" t="s">
        <v>2217</v>
      </c>
      <c r="C1207" s="75">
        <f>IFERROR(VLOOKUP(A1207,[1]Sheet2!A:D,4,0),0)</f>
        <v>0</v>
      </c>
      <c r="D1207" s="76">
        <f>IFERROR(VLOOKUP(B1207,[1]Sheet2!B:E,4,0),0)</f>
        <v>0</v>
      </c>
      <c r="E1207" s="72"/>
      <c r="F1207" s="77">
        <f t="shared" si="33"/>
        <v>0</v>
      </c>
    </row>
    <row r="1208" ht="20.25" customHeight="1" spans="1:6">
      <c r="A1208" s="70" t="s">
        <v>2218</v>
      </c>
      <c r="B1208" s="71" t="s">
        <v>2219</v>
      </c>
      <c r="C1208" s="66">
        <f>SUM(C1209:C1213)</f>
        <v>0</v>
      </c>
      <c r="D1208" s="67">
        <f>SUM(D1209:D1213)</f>
        <v>0</v>
      </c>
      <c r="E1208" s="72"/>
      <c r="F1208" s="77">
        <f t="shared" si="33"/>
        <v>0</v>
      </c>
    </row>
    <row r="1209" ht="20.25" customHeight="1" spans="1:6">
      <c r="A1209" s="73" t="s">
        <v>2220</v>
      </c>
      <c r="B1209" s="74" t="s">
        <v>2221</v>
      </c>
      <c r="C1209" s="75">
        <f>IFERROR(VLOOKUP(A1209,[1]Sheet2!A:D,4,0),0)</f>
        <v>0</v>
      </c>
      <c r="D1209" s="76">
        <f>IFERROR(VLOOKUP(B1209,[1]Sheet2!B:E,4,0),0)</f>
        <v>0</v>
      </c>
      <c r="E1209" s="72"/>
      <c r="F1209" s="77">
        <f t="shared" si="33"/>
        <v>0</v>
      </c>
    </row>
    <row r="1210" ht="20.25" customHeight="1" spans="1:6">
      <c r="A1210" s="73" t="s">
        <v>2222</v>
      </c>
      <c r="B1210" s="74" t="s">
        <v>2223</v>
      </c>
      <c r="C1210" s="75">
        <f>IFERROR(VLOOKUP(A1210,[1]Sheet2!A:D,4,0),0)</f>
        <v>0</v>
      </c>
      <c r="D1210" s="76">
        <f>IFERROR(VLOOKUP(B1210,[1]Sheet2!B:E,4,0),0)</f>
        <v>0</v>
      </c>
      <c r="E1210" s="72"/>
      <c r="F1210" s="77">
        <f t="shared" si="33"/>
        <v>0</v>
      </c>
    </row>
    <row r="1211" ht="20.25" customHeight="1" spans="1:6">
      <c r="A1211" s="73" t="s">
        <v>2224</v>
      </c>
      <c r="B1211" s="74" t="s">
        <v>2225</v>
      </c>
      <c r="C1211" s="75">
        <f>IFERROR(VLOOKUP(A1211,[1]Sheet2!A:D,4,0),0)</f>
        <v>0</v>
      </c>
      <c r="D1211" s="76">
        <f>IFERROR(VLOOKUP(B1211,[1]Sheet2!B:E,4,0),0)</f>
        <v>0</v>
      </c>
      <c r="E1211" s="72"/>
      <c r="F1211" s="77">
        <f t="shared" si="33"/>
        <v>0</v>
      </c>
    </row>
    <row r="1212" ht="20.25" customHeight="1" spans="1:6">
      <c r="A1212" s="73" t="s">
        <v>2226</v>
      </c>
      <c r="B1212" s="74" t="s">
        <v>2227</v>
      </c>
      <c r="C1212" s="75">
        <f>IFERROR(VLOOKUP(A1212,[1]Sheet2!A:D,4,0),0)</f>
        <v>0</v>
      </c>
      <c r="D1212" s="67">
        <f>IFERROR(VLOOKUP(B1212,[1]Sheet2!B:E,4,0),0)</f>
        <v>0</v>
      </c>
      <c r="E1212" s="72"/>
      <c r="F1212" s="77">
        <f t="shared" si="33"/>
        <v>0</v>
      </c>
    </row>
    <row r="1213" ht="20.25" customHeight="1" spans="1:6">
      <c r="A1213" s="73" t="s">
        <v>2228</v>
      </c>
      <c r="B1213" s="74" t="s">
        <v>2229</v>
      </c>
      <c r="C1213" s="75">
        <f>IFERROR(VLOOKUP(A1213,[1]Sheet2!A:D,4,0),0)</f>
        <v>0</v>
      </c>
      <c r="D1213" s="76">
        <f>IFERROR(VLOOKUP(B1213,[1]Sheet2!B:E,4,0),0)</f>
        <v>0</v>
      </c>
      <c r="E1213" s="72"/>
      <c r="F1213" s="77">
        <f t="shared" si="33"/>
        <v>0</v>
      </c>
    </row>
    <row r="1214" ht="20.25" customHeight="1" spans="1:6">
      <c r="A1214" s="70" t="s">
        <v>2230</v>
      </c>
      <c r="B1214" s="71" t="s">
        <v>2231</v>
      </c>
      <c r="C1214" s="66">
        <f>SUM(C1215:C1225)</f>
        <v>0</v>
      </c>
      <c r="D1214" s="76">
        <f>SUM(D1215:D1225)</f>
        <v>0</v>
      </c>
      <c r="E1214" s="72"/>
      <c r="F1214" s="77">
        <f t="shared" si="33"/>
        <v>0</v>
      </c>
    </row>
    <row r="1215" ht="20.25" customHeight="1" spans="1:6">
      <c r="A1215" s="73" t="s">
        <v>2232</v>
      </c>
      <c r="B1215" s="74" t="s">
        <v>2233</v>
      </c>
      <c r="C1215" s="75">
        <f>IFERROR(VLOOKUP(A1215,[1]Sheet2!A:D,4,0),0)</f>
        <v>0</v>
      </c>
      <c r="D1215" s="76">
        <f>IFERROR(VLOOKUP(B1215,[1]Sheet2!B:E,4,0),0)</f>
        <v>0</v>
      </c>
      <c r="E1215" s="72"/>
      <c r="F1215" s="77">
        <f t="shared" si="33"/>
        <v>0</v>
      </c>
    </row>
    <row r="1216" ht="20.25" customHeight="1" spans="1:6">
      <c r="A1216" s="73" t="s">
        <v>2234</v>
      </c>
      <c r="B1216" s="74" t="s">
        <v>2235</v>
      </c>
      <c r="C1216" s="75">
        <f>IFERROR(VLOOKUP(A1216,[1]Sheet2!A:D,4,0),0)</f>
        <v>0</v>
      </c>
      <c r="D1216" s="67">
        <f>IFERROR(VLOOKUP(B1216,[1]Sheet2!B:E,4,0),0)</f>
        <v>0</v>
      </c>
      <c r="E1216" s="72"/>
      <c r="F1216" s="77">
        <f t="shared" si="33"/>
        <v>0</v>
      </c>
    </row>
    <row r="1217" ht="20.25" customHeight="1" spans="1:6">
      <c r="A1217" s="73" t="s">
        <v>2236</v>
      </c>
      <c r="B1217" s="74" t="s">
        <v>2237</v>
      </c>
      <c r="C1217" s="75">
        <f>IFERROR(VLOOKUP(A1217,[1]Sheet2!A:D,4,0),0)</f>
        <v>0</v>
      </c>
      <c r="D1217" s="67">
        <f>IFERROR(VLOOKUP(B1217,[1]Sheet2!B:E,4,0),0)</f>
        <v>0</v>
      </c>
      <c r="E1217" s="72"/>
      <c r="F1217" s="77">
        <f t="shared" si="33"/>
        <v>0</v>
      </c>
    </row>
    <row r="1218" ht="20.25" customHeight="1" spans="1:6">
      <c r="A1218" s="73" t="s">
        <v>2238</v>
      </c>
      <c r="B1218" s="74" t="s">
        <v>2239</v>
      </c>
      <c r="C1218" s="75">
        <f>IFERROR(VLOOKUP(A1218,[1]Sheet2!A:D,4,0),0)</f>
        <v>0</v>
      </c>
      <c r="D1218" s="76">
        <f>IFERROR(VLOOKUP(B1218,[1]Sheet2!B:E,4,0),0)</f>
        <v>0</v>
      </c>
      <c r="E1218" s="72"/>
      <c r="F1218" s="77">
        <f t="shared" si="33"/>
        <v>0</v>
      </c>
    </row>
    <row r="1219" ht="20.25" customHeight="1" spans="1:6">
      <c r="A1219" s="73" t="s">
        <v>2240</v>
      </c>
      <c r="B1219" s="74" t="s">
        <v>2241</v>
      </c>
      <c r="C1219" s="75">
        <f>IFERROR(VLOOKUP(A1219,[1]Sheet2!A:D,4,0),0)</f>
        <v>0</v>
      </c>
      <c r="D1219" s="76">
        <f>IFERROR(VLOOKUP(B1219,[1]Sheet2!B:E,4,0),0)</f>
        <v>0</v>
      </c>
      <c r="E1219" s="72"/>
      <c r="F1219" s="77">
        <f t="shared" si="33"/>
        <v>0</v>
      </c>
    </row>
    <row r="1220" ht="20.25" customHeight="1" spans="1:6">
      <c r="A1220" s="73" t="s">
        <v>2242</v>
      </c>
      <c r="B1220" s="74" t="s">
        <v>2243</v>
      </c>
      <c r="C1220" s="75">
        <f>IFERROR(VLOOKUP(A1220,[1]Sheet2!A:D,4,0),0)</f>
        <v>0</v>
      </c>
      <c r="D1220" s="76">
        <f>IFERROR(VLOOKUP(B1220,[1]Sheet2!B:E,4,0),0)</f>
        <v>0</v>
      </c>
      <c r="E1220" s="72"/>
      <c r="F1220" s="77">
        <f t="shared" si="33"/>
        <v>0</v>
      </c>
    </row>
    <row r="1221" ht="20.25" customHeight="1" spans="1:6">
      <c r="A1221" s="73" t="s">
        <v>2244</v>
      </c>
      <c r="B1221" s="74" t="s">
        <v>2245</v>
      </c>
      <c r="C1221" s="75">
        <f>IFERROR(VLOOKUP(A1221,[1]Sheet2!A:D,4,0),0)</f>
        <v>0</v>
      </c>
      <c r="D1221" s="76">
        <f>IFERROR(VLOOKUP(B1221,[1]Sheet2!B:E,4,0),0)</f>
        <v>0</v>
      </c>
      <c r="E1221" s="72"/>
      <c r="F1221" s="77">
        <f t="shared" si="33"/>
        <v>0</v>
      </c>
    </row>
    <row r="1222" ht="20.25" customHeight="1" spans="1:6">
      <c r="A1222" s="73" t="s">
        <v>2246</v>
      </c>
      <c r="B1222" s="74" t="s">
        <v>2247</v>
      </c>
      <c r="C1222" s="75">
        <f>IFERROR(VLOOKUP(A1222,[1]Sheet2!A:D,4,0),0)</f>
        <v>0</v>
      </c>
      <c r="D1222" s="76">
        <f>IFERROR(VLOOKUP(B1222,[1]Sheet2!B:E,4,0),0)</f>
        <v>0</v>
      </c>
      <c r="E1222" s="72"/>
      <c r="F1222" s="77">
        <f t="shared" si="33"/>
        <v>0</v>
      </c>
    </row>
    <row r="1223" ht="20.25" customHeight="1" spans="1:6">
      <c r="A1223" s="73" t="s">
        <v>2248</v>
      </c>
      <c r="B1223" s="74" t="s">
        <v>2249</v>
      </c>
      <c r="C1223" s="75">
        <f>IFERROR(VLOOKUP(A1223,[1]Sheet2!A:D,4,0),0)</f>
        <v>0</v>
      </c>
      <c r="D1223" s="76">
        <f>IFERROR(VLOOKUP(B1223,[1]Sheet2!B:E,4,0),0)</f>
        <v>0</v>
      </c>
      <c r="E1223" s="72"/>
      <c r="F1223" s="77">
        <f t="shared" si="33"/>
        <v>0</v>
      </c>
    </row>
    <row r="1224" ht="20.25" customHeight="1" spans="1:6">
      <c r="A1224" s="73" t="s">
        <v>2250</v>
      </c>
      <c r="B1224" s="74" t="s">
        <v>2251</v>
      </c>
      <c r="C1224" s="75">
        <f>IFERROR(VLOOKUP(A1224,[1]Sheet2!A:D,4,0),0)</f>
        <v>0</v>
      </c>
      <c r="D1224" s="76">
        <f>IFERROR(VLOOKUP(B1224,[1]Sheet2!B:E,4,0),0)</f>
        <v>0</v>
      </c>
      <c r="E1224" s="72"/>
      <c r="F1224" s="77">
        <f t="shared" ref="F1224:F1287" si="35">D1224-C1224/2</f>
        <v>0</v>
      </c>
    </row>
    <row r="1225" ht="20.25" customHeight="1" spans="1:6">
      <c r="A1225" s="73" t="s">
        <v>2252</v>
      </c>
      <c r="B1225" s="74" t="s">
        <v>2253</v>
      </c>
      <c r="C1225" s="75">
        <f>IFERROR(VLOOKUP(A1225,[1]Sheet2!A:D,4,0),0)</f>
        <v>0</v>
      </c>
      <c r="D1225" s="76">
        <f>IFERROR(VLOOKUP(B1225,[1]Sheet2!B:E,4,0),0)</f>
        <v>0</v>
      </c>
      <c r="E1225" s="72"/>
      <c r="F1225" s="77">
        <f t="shared" si="35"/>
        <v>0</v>
      </c>
    </row>
    <row r="1226" ht="20.25" customHeight="1" spans="1:6">
      <c r="A1226" s="70" t="s">
        <v>2254</v>
      </c>
      <c r="B1226" s="71" t="s">
        <v>41</v>
      </c>
      <c r="C1226" s="66">
        <f>C1227+C1238+C1244+C1252+C1265+C1269+C1273</f>
        <v>12</v>
      </c>
      <c r="D1226" s="76">
        <f>D1227+D1238+D1244+D1252+D1265+D1269+D1273</f>
        <v>0</v>
      </c>
      <c r="E1226" s="68">
        <f>D1226/C1226</f>
        <v>0</v>
      </c>
      <c r="F1226" s="69">
        <f t="shared" si="35"/>
        <v>-6</v>
      </c>
    </row>
    <row r="1227" ht="20.25" customHeight="1" spans="1:6">
      <c r="A1227" s="70" t="s">
        <v>2255</v>
      </c>
      <c r="B1227" s="71" t="s">
        <v>2256</v>
      </c>
      <c r="C1227" s="66">
        <f>SUM(C1228:C1237)</f>
        <v>0</v>
      </c>
      <c r="D1227" s="76">
        <f>SUM(D1228:D1237)</f>
        <v>0</v>
      </c>
      <c r="E1227" s="72"/>
      <c r="F1227" s="77">
        <f t="shared" si="35"/>
        <v>0</v>
      </c>
    </row>
    <row r="1228" ht="20.25" customHeight="1" spans="1:6">
      <c r="A1228" s="73" t="s">
        <v>2257</v>
      </c>
      <c r="B1228" s="74" t="s">
        <v>119</v>
      </c>
      <c r="C1228" s="75">
        <f>IFERROR(VLOOKUP(A1228,[1]Sheet2!A:D,4,0),0)</f>
        <v>0</v>
      </c>
      <c r="D1228" s="76">
        <f>IFERROR(VLOOKUP(B1228,[1]Sheet2!B:E,4,0),0)</f>
        <v>0</v>
      </c>
      <c r="E1228" s="72"/>
      <c r="F1228" s="77">
        <f t="shared" si="35"/>
        <v>0</v>
      </c>
    </row>
    <row r="1229" ht="20.25" customHeight="1" spans="1:6">
      <c r="A1229" s="73" t="s">
        <v>2258</v>
      </c>
      <c r="B1229" s="74" t="s">
        <v>121</v>
      </c>
      <c r="C1229" s="75">
        <f>IFERROR(VLOOKUP(A1229,[1]Sheet2!A:D,4,0),0)</f>
        <v>0</v>
      </c>
      <c r="D1229" s="76">
        <f>IFERROR(VLOOKUP(B1229,[1]Sheet2!B:E,4,0),0)</f>
        <v>0</v>
      </c>
      <c r="E1229" s="72"/>
      <c r="F1229" s="77">
        <f t="shared" si="35"/>
        <v>0</v>
      </c>
    </row>
    <row r="1230" ht="20.25" customHeight="1" spans="1:6">
      <c r="A1230" s="73" t="s">
        <v>2259</v>
      </c>
      <c r="B1230" s="74" t="s">
        <v>123</v>
      </c>
      <c r="C1230" s="75">
        <f>IFERROR(VLOOKUP(A1230,[1]Sheet2!A:D,4,0),0)</f>
        <v>0</v>
      </c>
      <c r="D1230" s="76">
        <f>IFERROR(VLOOKUP(B1230,[1]Sheet2!B:E,4,0),0)</f>
        <v>0</v>
      </c>
      <c r="E1230" s="72"/>
      <c r="F1230" s="77">
        <f t="shared" si="35"/>
        <v>0</v>
      </c>
    </row>
    <row r="1231" ht="20.25" customHeight="1" spans="1:6">
      <c r="A1231" s="73" t="s">
        <v>2260</v>
      </c>
      <c r="B1231" s="74" t="s">
        <v>2261</v>
      </c>
      <c r="C1231" s="75">
        <f>IFERROR(VLOOKUP(A1231,[1]Sheet2!A:D,4,0),0)</f>
        <v>0</v>
      </c>
      <c r="D1231" s="76">
        <f>IFERROR(VLOOKUP(B1231,[1]Sheet2!B:E,4,0),0)</f>
        <v>0</v>
      </c>
      <c r="E1231" s="72"/>
      <c r="F1231" s="77">
        <f t="shared" si="35"/>
        <v>0</v>
      </c>
    </row>
    <row r="1232" ht="20.25" customHeight="1" spans="1:6">
      <c r="A1232" s="73" t="s">
        <v>2262</v>
      </c>
      <c r="B1232" s="74" t="s">
        <v>2263</v>
      </c>
      <c r="C1232" s="75">
        <f>IFERROR(VLOOKUP(A1232,[1]Sheet2!A:D,4,0),0)</f>
        <v>0</v>
      </c>
      <c r="D1232" s="76">
        <f>IFERROR(VLOOKUP(B1232,[1]Sheet2!B:E,4,0),0)</f>
        <v>0</v>
      </c>
      <c r="E1232" s="72"/>
      <c r="F1232" s="77">
        <f t="shared" si="35"/>
        <v>0</v>
      </c>
    </row>
    <row r="1233" ht="20.25" customHeight="1" spans="1:6">
      <c r="A1233" s="73" t="s">
        <v>2264</v>
      </c>
      <c r="B1233" s="74" t="s">
        <v>2265</v>
      </c>
      <c r="C1233" s="75">
        <f>IFERROR(VLOOKUP(A1233,[1]Sheet2!A:D,4,0),0)</f>
        <v>0</v>
      </c>
      <c r="D1233" s="76">
        <f>IFERROR(VLOOKUP(B1233,[1]Sheet2!B:E,4,0),0)</f>
        <v>0</v>
      </c>
      <c r="E1233" s="72"/>
      <c r="F1233" s="77">
        <f t="shared" si="35"/>
        <v>0</v>
      </c>
    </row>
    <row r="1234" ht="20.25" customHeight="1" spans="1:6">
      <c r="A1234" s="73" t="s">
        <v>2266</v>
      </c>
      <c r="B1234" s="74" t="s">
        <v>2267</v>
      </c>
      <c r="C1234" s="75">
        <f>IFERROR(VLOOKUP(A1234,[1]Sheet2!A:D,4,0),0)</f>
        <v>0</v>
      </c>
      <c r="D1234" s="76">
        <f>IFERROR(VLOOKUP(B1234,[1]Sheet2!B:E,4,0),0)</f>
        <v>0</v>
      </c>
      <c r="E1234" s="72"/>
      <c r="F1234" s="77">
        <f t="shared" si="35"/>
        <v>0</v>
      </c>
    </row>
    <row r="1235" s="51" customFormat="1" ht="20.25" customHeight="1" spans="1:6">
      <c r="A1235" s="73" t="s">
        <v>2268</v>
      </c>
      <c r="B1235" s="74" t="s">
        <v>2269</v>
      </c>
      <c r="C1235" s="75">
        <f>IFERROR(VLOOKUP(A1235,[1]Sheet2!A:D,4,0),0)</f>
        <v>0</v>
      </c>
      <c r="D1235" s="67">
        <f>IFERROR(VLOOKUP(B1235,[1]Sheet2!B:E,4,0),0)</f>
        <v>0</v>
      </c>
      <c r="E1235" s="72"/>
      <c r="F1235" s="77">
        <f t="shared" si="35"/>
        <v>0</v>
      </c>
    </row>
    <row r="1236" ht="20.25" customHeight="1" spans="1:6">
      <c r="A1236" s="73" t="s">
        <v>2270</v>
      </c>
      <c r="B1236" s="74" t="s">
        <v>137</v>
      </c>
      <c r="C1236" s="75">
        <f>IFERROR(VLOOKUP(A1236,[1]Sheet2!A:D,4,0),0)</f>
        <v>0</v>
      </c>
      <c r="D1236" s="76">
        <f>IFERROR(VLOOKUP(B1236,[1]Sheet2!B:E,4,0),0)</f>
        <v>0</v>
      </c>
      <c r="E1236" s="72"/>
      <c r="F1236" s="77">
        <f t="shared" si="35"/>
        <v>0</v>
      </c>
    </row>
    <row r="1237" ht="20.25" customHeight="1" spans="1:6">
      <c r="A1237" s="73" t="s">
        <v>2271</v>
      </c>
      <c r="B1237" s="74" t="s">
        <v>2272</v>
      </c>
      <c r="C1237" s="75">
        <f>IFERROR(VLOOKUP(A1237,[1]Sheet2!A:D,4,0),0)</f>
        <v>0</v>
      </c>
      <c r="D1237" s="76">
        <f>IFERROR(VLOOKUP(B1237,[1]Sheet2!B:E,4,0),0)</f>
        <v>0</v>
      </c>
      <c r="E1237" s="72"/>
      <c r="F1237" s="77">
        <f t="shared" si="35"/>
        <v>0</v>
      </c>
    </row>
    <row r="1238" ht="20.25" customHeight="1" spans="1:6">
      <c r="A1238" s="70" t="s">
        <v>2273</v>
      </c>
      <c r="B1238" s="71" t="s">
        <v>2274</v>
      </c>
      <c r="C1238" s="66">
        <f>SUM(C1239:C1243)</f>
        <v>5</v>
      </c>
      <c r="D1238" s="76">
        <f>SUM(D1239:D1243)</f>
        <v>0</v>
      </c>
      <c r="E1238" s="72"/>
      <c r="F1238" s="69">
        <f t="shared" si="35"/>
        <v>-2.5</v>
      </c>
    </row>
    <row r="1239" ht="20.25" customHeight="1" spans="1:6">
      <c r="A1239" s="73" t="s">
        <v>2275</v>
      </c>
      <c r="B1239" s="74" t="s">
        <v>119</v>
      </c>
      <c r="C1239" s="75">
        <f>IFERROR(VLOOKUP(A1239,[1]Sheet2!A:D,4,0),0)</f>
        <v>0</v>
      </c>
      <c r="D1239" s="76">
        <f>IFERROR(VLOOKUP(B1239,[1]Sheet2!B:E,4,0),0)</f>
        <v>0</v>
      </c>
      <c r="E1239" s="72"/>
      <c r="F1239" s="77">
        <f t="shared" si="35"/>
        <v>0</v>
      </c>
    </row>
    <row r="1240" ht="20.25" customHeight="1" spans="1:6">
      <c r="A1240" s="73" t="s">
        <v>2276</v>
      </c>
      <c r="B1240" s="74" t="s">
        <v>121</v>
      </c>
      <c r="C1240" s="75">
        <f>IFERROR(VLOOKUP(A1240,[1]Sheet2!A:D,4,0),0)</f>
        <v>0</v>
      </c>
      <c r="D1240" s="76">
        <f>IFERROR(VLOOKUP(B1240,[1]Sheet2!B:E,4,0),0)</f>
        <v>0</v>
      </c>
      <c r="E1240" s="72"/>
      <c r="F1240" s="77">
        <f t="shared" si="35"/>
        <v>0</v>
      </c>
    </row>
    <row r="1241" ht="20.25" customHeight="1" spans="1:6">
      <c r="A1241" s="73" t="s">
        <v>2277</v>
      </c>
      <c r="B1241" s="74" t="s">
        <v>123</v>
      </c>
      <c r="C1241" s="75">
        <f>IFERROR(VLOOKUP(A1241,[1]Sheet2!A:D,4,0),0)</f>
        <v>0</v>
      </c>
      <c r="D1241" s="67">
        <f>IFERROR(VLOOKUP(B1241,[1]Sheet2!B:E,4,0),0)</f>
        <v>0</v>
      </c>
      <c r="E1241" s="72"/>
      <c r="F1241" s="77">
        <f t="shared" si="35"/>
        <v>0</v>
      </c>
    </row>
    <row r="1242" ht="20.25" customHeight="1" spans="1:6">
      <c r="A1242" s="73" t="s">
        <v>2278</v>
      </c>
      <c r="B1242" s="74" t="s">
        <v>2279</v>
      </c>
      <c r="C1242" s="75">
        <f>IFERROR(VLOOKUP(A1242,[1]Sheet2!A:D,4,0),0)</f>
        <v>0</v>
      </c>
      <c r="D1242" s="76">
        <f>IFERROR(VLOOKUP(B1242,[1]Sheet2!B:E,4,0),0)</f>
        <v>0</v>
      </c>
      <c r="E1242" s="72"/>
      <c r="F1242" s="77">
        <f t="shared" si="35"/>
        <v>0</v>
      </c>
    </row>
    <row r="1243" ht="20.25" customHeight="1" spans="1:6">
      <c r="A1243" s="73" t="s">
        <v>2280</v>
      </c>
      <c r="B1243" s="74" t="s">
        <v>2281</v>
      </c>
      <c r="C1243" s="75">
        <v>5</v>
      </c>
      <c r="D1243" s="76">
        <f>IFERROR(VLOOKUP(B1243,[1]Sheet2!B:E,4,0),0)</f>
        <v>0</v>
      </c>
      <c r="E1243" s="72"/>
      <c r="F1243" s="77">
        <f t="shared" si="35"/>
        <v>-2.5</v>
      </c>
    </row>
    <row r="1244" ht="20.25" customHeight="1" spans="1:6">
      <c r="A1244" s="70" t="s">
        <v>2282</v>
      </c>
      <c r="B1244" s="71" t="s">
        <v>2283</v>
      </c>
      <c r="C1244" s="66">
        <f>SUM(C1245:C1251)</f>
        <v>0</v>
      </c>
      <c r="D1244" s="76">
        <f>SUM(D1245:D1251)</f>
        <v>0</v>
      </c>
      <c r="E1244" s="72"/>
      <c r="F1244" s="77">
        <f t="shared" si="35"/>
        <v>0</v>
      </c>
    </row>
    <row r="1245" ht="20.25" customHeight="1" spans="1:6">
      <c r="A1245" s="73" t="s">
        <v>2284</v>
      </c>
      <c r="B1245" s="74" t="s">
        <v>119</v>
      </c>
      <c r="C1245" s="75">
        <f>IFERROR(VLOOKUP(A1245,[1]Sheet2!A:D,4,0),0)</f>
        <v>0</v>
      </c>
      <c r="D1245" s="76">
        <f>IFERROR(VLOOKUP(B1245,[1]Sheet2!B:E,4,0),0)</f>
        <v>0</v>
      </c>
      <c r="E1245" s="72"/>
      <c r="F1245" s="77">
        <f t="shared" si="35"/>
        <v>0</v>
      </c>
    </row>
    <row r="1246" ht="20.25" customHeight="1" spans="1:6">
      <c r="A1246" s="73" t="s">
        <v>2285</v>
      </c>
      <c r="B1246" s="74" t="s">
        <v>121</v>
      </c>
      <c r="C1246" s="75">
        <f>IFERROR(VLOOKUP(A1246,[1]Sheet2!A:D,4,0),0)</f>
        <v>0</v>
      </c>
      <c r="D1246" s="76">
        <f>IFERROR(VLOOKUP(B1246,[1]Sheet2!B:E,4,0),0)</f>
        <v>0</v>
      </c>
      <c r="E1246" s="72"/>
      <c r="F1246" s="77">
        <f t="shared" si="35"/>
        <v>0</v>
      </c>
    </row>
    <row r="1247" ht="20.25" customHeight="1" spans="1:6">
      <c r="A1247" s="73" t="s">
        <v>2286</v>
      </c>
      <c r="B1247" s="74" t="s">
        <v>123</v>
      </c>
      <c r="C1247" s="75">
        <f>IFERROR(VLOOKUP(A1247,[1]Sheet2!A:D,4,0),0)</f>
        <v>0</v>
      </c>
      <c r="D1247" s="67">
        <f>IFERROR(VLOOKUP(B1247,[1]Sheet2!B:E,4,0),0)</f>
        <v>0</v>
      </c>
      <c r="E1247" s="72"/>
      <c r="F1247" s="77">
        <f t="shared" si="35"/>
        <v>0</v>
      </c>
    </row>
    <row r="1248" ht="20.25" customHeight="1" spans="1:6">
      <c r="A1248" s="73" t="s">
        <v>2287</v>
      </c>
      <c r="B1248" s="74" t="s">
        <v>2288</v>
      </c>
      <c r="C1248" s="75">
        <f>IFERROR(VLOOKUP(A1248,[1]Sheet2!A:D,4,0),0)</f>
        <v>0</v>
      </c>
      <c r="D1248" s="76">
        <f>IFERROR(VLOOKUP(B1248,[1]Sheet2!B:E,4,0),0)</f>
        <v>0</v>
      </c>
      <c r="E1248" s="72"/>
      <c r="F1248" s="77">
        <f t="shared" si="35"/>
        <v>0</v>
      </c>
    </row>
    <row r="1249" ht="20.25" customHeight="1" spans="1:6">
      <c r="A1249" s="73" t="s">
        <v>2289</v>
      </c>
      <c r="B1249" s="74" t="s">
        <v>2290</v>
      </c>
      <c r="C1249" s="75">
        <f>IFERROR(VLOOKUP(A1249,[1]Sheet2!A:D,4,0),0)</f>
        <v>0</v>
      </c>
      <c r="D1249" s="76">
        <f>IFERROR(VLOOKUP(B1249,[1]Sheet2!B:E,4,0),0)</f>
        <v>0</v>
      </c>
      <c r="E1249" s="72"/>
      <c r="F1249" s="77">
        <f t="shared" si="35"/>
        <v>0</v>
      </c>
    </row>
    <row r="1250" ht="20.25" customHeight="1" spans="1:6">
      <c r="A1250" s="73" t="s">
        <v>2291</v>
      </c>
      <c r="B1250" s="74" t="s">
        <v>137</v>
      </c>
      <c r="C1250" s="75">
        <f>IFERROR(VLOOKUP(A1250,[1]Sheet2!A:D,4,0),0)</f>
        <v>0</v>
      </c>
      <c r="D1250" s="76">
        <f>IFERROR(VLOOKUP(B1250,[1]Sheet2!B:E,4,0),0)</f>
        <v>0</v>
      </c>
      <c r="E1250" s="72"/>
      <c r="F1250" s="77">
        <f t="shared" si="35"/>
        <v>0</v>
      </c>
    </row>
    <row r="1251" ht="20.25" customHeight="1" spans="1:6">
      <c r="A1251" s="73" t="s">
        <v>2292</v>
      </c>
      <c r="B1251" s="74" t="s">
        <v>2293</v>
      </c>
      <c r="C1251" s="75">
        <f>IFERROR(VLOOKUP(A1251,[1]Sheet2!A:D,4,0),0)</f>
        <v>0</v>
      </c>
      <c r="D1251" s="76">
        <f>IFERROR(VLOOKUP(B1251,[1]Sheet2!B:E,4,0),0)</f>
        <v>0</v>
      </c>
      <c r="E1251" s="72"/>
      <c r="F1251" s="77">
        <f t="shared" si="35"/>
        <v>0</v>
      </c>
    </row>
    <row r="1252" ht="20.25" customHeight="1" spans="1:6">
      <c r="A1252" s="70" t="s">
        <v>2294</v>
      </c>
      <c r="B1252" s="71" t="s">
        <v>2295</v>
      </c>
      <c r="C1252" s="66">
        <f>SUM(C1253:C1264)</f>
        <v>0</v>
      </c>
      <c r="D1252" s="76">
        <f>SUM(D1253:D1264)</f>
        <v>0</v>
      </c>
      <c r="E1252" s="72"/>
      <c r="F1252" s="77">
        <f t="shared" si="35"/>
        <v>0</v>
      </c>
    </row>
    <row r="1253" ht="20.25" customHeight="1" spans="1:6">
      <c r="A1253" s="73" t="s">
        <v>2296</v>
      </c>
      <c r="B1253" s="74" t="s">
        <v>119</v>
      </c>
      <c r="C1253" s="75">
        <f>IFERROR(VLOOKUP(A1253,[1]Sheet2!A:D,4,0),0)</f>
        <v>0</v>
      </c>
      <c r="D1253" s="76">
        <f>IFERROR(VLOOKUP(B1253,[1]Sheet2!B:E,4,0),0)</f>
        <v>0</v>
      </c>
      <c r="E1253" s="72"/>
      <c r="F1253" s="77">
        <f t="shared" si="35"/>
        <v>0</v>
      </c>
    </row>
    <row r="1254" ht="20.25" customHeight="1" spans="1:6">
      <c r="A1254" s="73" t="s">
        <v>2297</v>
      </c>
      <c r="B1254" s="74" t="s">
        <v>121</v>
      </c>
      <c r="C1254" s="75">
        <f>IFERROR(VLOOKUP(A1254,[1]Sheet2!A:D,4,0),0)</f>
        <v>0</v>
      </c>
      <c r="D1254" s="76">
        <f>IFERROR(VLOOKUP(B1254,[1]Sheet2!B:E,4,0),0)</f>
        <v>0</v>
      </c>
      <c r="E1254" s="72"/>
      <c r="F1254" s="77">
        <f t="shared" si="35"/>
        <v>0</v>
      </c>
    </row>
    <row r="1255" ht="20.25" customHeight="1" spans="1:6">
      <c r="A1255" s="73" t="s">
        <v>2298</v>
      </c>
      <c r="B1255" s="74" t="s">
        <v>123</v>
      </c>
      <c r="C1255" s="75">
        <f>IFERROR(VLOOKUP(A1255,[1]Sheet2!A:D,4,0),0)</f>
        <v>0</v>
      </c>
      <c r="D1255" s="76">
        <f>IFERROR(VLOOKUP(B1255,[1]Sheet2!B:E,4,0),0)</f>
        <v>0</v>
      </c>
      <c r="E1255" s="72"/>
      <c r="F1255" s="77">
        <f t="shared" si="35"/>
        <v>0</v>
      </c>
    </row>
    <row r="1256" ht="20.25" customHeight="1" spans="1:6">
      <c r="A1256" s="73" t="s">
        <v>2299</v>
      </c>
      <c r="B1256" s="74" t="s">
        <v>2300</v>
      </c>
      <c r="C1256" s="75">
        <f>IFERROR(VLOOKUP(A1256,[1]Sheet2!A:D,4,0),0)</f>
        <v>0</v>
      </c>
      <c r="D1256" s="76">
        <f>IFERROR(VLOOKUP(B1256,[1]Sheet2!B:E,4,0),0)</f>
        <v>0</v>
      </c>
      <c r="E1256" s="72"/>
      <c r="F1256" s="77">
        <f t="shared" si="35"/>
        <v>0</v>
      </c>
    </row>
    <row r="1257" ht="20.25" customHeight="1" spans="1:6">
      <c r="A1257" s="73" t="s">
        <v>2301</v>
      </c>
      <c r="B1257" s="74" t="s">
        <v>2302</v>
      </c>
      <c r="C1257" s="75">
        <f>IFERROR(VLOOKUP(A1257,[1]Sheet2!A:D,4,0),0)</f>
        <v>0</v>
      </c>
      <c r="D1257" s="76">
        <f>IFERROR(VLOOKUP(B1257,[1]Sheet2!B:E,4,0),0)</f>
        <v>0</v>
      </c>
      <c r="E1257" s="72"/>
      <c r="F1257" s="77">
        <f t="shared" si="35"/>
        <v>0</v>
      </c>
    </row>
    <row r="1258" ht="20.25" customHeight="1" spans="1:6">
      <c r="A1258" s="73" t="s">
        <v>2303</v>
      </c>
      <c r="B1258" s="74" t="s">
        <v>2304</v>
      </c>
      <c r="C1258" s="75">
        <f>IFERROR(VLOOKUP(A1258,[1]Sheet2!A:D,4,0),0)</f>
        <v>0</v>
      </c>
      <c r="D1258" s="76">
        <f>IFERROR(VLOOKUP(B1258,[1]Sheet2!B:E,4,0),0)</f>
        <v>0</v>
      </c>
      <c r="E1258" s="72"/>
      <c r="F1258" s="77">
        <f t="shared" si="35"/>
        <v>0</v>
      </c>
    </row>
    <row r="1259" ht="20.25" customHeight="1" spans="1:6">
      <c r="A1259" s="73" t="s">
        <v>2305</v>
      </c>
      <c r="B1259" s="74" t="s">
        <v>2306</v>
      </c>
      <c r="C1259" s="75">
        <f>IFERROR(VLOOKUP(A1259,[1]Sheet2!A:D,4,0),0)</f>
        <v>0</v>
      </c>
      <c r="D1259" s="67">
        <f>IFERROR(VLOOKUP(B1259,[1]Sheet2!B:E,4,0),0)</f>
        <v>0</v>
      </c>
      <c r="E1259" s="72"/>
      <c r="F1259" s="77">
        <f t="shared" si="35"/>
        <v>0</v>
      </c>
    </row>
    <row r="1260" ht="20.25" customHeight="1" spans="1:6">
      <c r="A1260" s="73" t="s">
        <v>2307</v>
      </c>
      <c r="B1260" s="74" t="s">
        <v>2308</v>
      </c>
      <c r="C1260" s="75">
        <f>IFERROR(VLOOKUP(A1260,[1]Sheet2!A:D,4,0),0)</f>
        <v>0</v>
      </c>
      <c r="D1260" s="67">
        <f>IFERROR(VLOOKUP(B1260,[1]Sheet2!B:E,4,0),0)</f>
        <v>0</v>
      </c>
      <c r="E1260" s="72"/>
      <c r="F1260" s="77">
        <f t="shared" si="35"/>
        <v>0</v>
      </c>
    </row>
    <row r="1261" ht="20.25" customHeight="1" spans="1:6">
      <c r="A1261" s="73" t="s">
        <v>2309</v>
      </c>
      <c r="B1261" s="74" t="s">
        <v>2310</v>
      </c>
      <c r="C1261" s="75">
        <f>IFERROR(VLOOKUP(A1261,[1]Sheet2!A:D,4,0),0)</f>
        <v>0</v>
      </c>
      <c r="D1261" s="76">
        <f>IFERROR(VLOOKUP(B1261,[1]Sheet2!B:E,4,0),0)</f>
        <v>0</v>
      </c>
      <c r="E1261" s="72"/>
      <c r="F1261" s="77">
        <f t="shared" si="35"/>
        <v>0</v>
      </c>
    </row>
    <row r="1262" ht="20.25" customHeight="1" spans="1:6">
      <c r="A1262" s="73" t="s">
        <v>2311</v>
      </c>
      <c r="B1262" s="74" t="s">
        <v>2312</v>
      </c>
      <c r="C1262" s="75">
        <f>IFERROR(VLOOKUP(A1262,[1]Sheet2!A:D,4,0),0)</f>
        <v>0</v>
      </c>
      <c r="D1262" s="76">
        <f>IFERROR(VLOOKUP(B1262,[1]Sheet2!B:E,4,0),0)</f>
        <v>0</v>
      </c>
      <c r="E1262" s="72"/>
      <c r="F1262" s="77">
        <f t="shared" si="35"/>
        <v>0</v>
      </c>
    </row>
    <row r="1263" ht="20.25" customHeight="1" spans="1:6">
      <c r="A1263" s="73" t="s">
        <v>2313</v>
      </c>
      <c r="B1263" s="74" t="s">
        <v>2314</v>
      </c>
      <c r="C1263" s="75">
        <f>IFERROR(VLOOKUP(A1263,[1]Sheet2!A:D,4,0),0)</f>
        <v>0</v>
      </c>
      <c r="D1263" s="76">
        <f>IFERROR(VLOOKUP(B1263,[1]Sheet2!B:E,4,0),0)</f>
        <v>0</v>
      </c>
      <c r="E1263" s="72"/>
      <c r="F1263" s="77">
        <f t="shared" si="35"/>
        <v>0</v>
      </c>
    </row>
    <row r="1264" ht="20.25" customHeight="1" spans="1:6">
      <c r="A1264" s="73" t="s">
        <v>2315</v>
      </c>
      <c r="B1264" s="74" t="s">
        <v>2316</v>
      </c>
      <c r="C1264" s="75">
        <f>IFERROR(VLOOKUP(A1264,[1]Sheet2!A:D,4,0),0)</f>
        <v>0</v>
      </c>
      <c r="D1264" s="76">
        <f>IFERROR(VLOOKUP(B1264,[1]Sheet2!B:E,4,0),0)</f>
        <v>0</v>
      </c>
      <c r="E1264" s="72"/>
      <c r="F1264" s="77">
        <f t="shared" si="35"/>
        <v>0</v>
      </c>
    </row>
    <row r="1265" ht="20.25" customHeight="1" spans="1:6">
      <c r="A1265" s="70" t="s">
        <v>2317</v>
      </c>
      <c r="B1265" s="71" t="s">
        <v>2318</v>
      </c>
      <c r="C1265" s="66">
        <f>SUM(C1266:C1268)</f>
        <v>7</v>
      </c>
      <c r="D1265" s="76">
        <f>SUM(D1266:D1268)</f>
        <v>0</v>
      </c>
      <c r="E1265" s="72"/>
      <c r="F1265" s="69">
        <f t="shared" si="35"/>
        <v>-3.5</v>
      </c>
    </row>
    <row r="1266" ht="20.25" customHeight="1" spans="1:6">
      <c r="A1266" s="73" t="s">
        <v>2319</v>
      </c>
      <c r="B1266" s="74" t="s">
        <v>2320</v>
      </c>
      <c r="C1266" s="75">
        <f>IFERROR(VLOOKUP(A1266,[1]Sheet2!A:D,4,0),0)</f>
        <v>0</v>
      </c>
      <c r="D1266" s="76">
        <f>IFERROR(VLOOKUP(B1266,[1]Sheet2!B:E,4,0),0)</f>
        <v>0</v>
      </c>
      <c r="E1266" s="72"/>
      <c r="F1266" s="77">
        <f t="shared" si="35"/>
        <v>0</v>
      </c>
    </row>
    <row r="1267" ht="20.25" customHeight="1" spans="1:6">
      <c r="A1267" s="73" t="s">
        <v>2321</v>
      </c>
      <c r="B1267" s="74" t="s">
        <v>2322</v>
      </c>
      <c r="C1267" s="75">
        <v>7</v>
      </c>
      <c r="D1267" s="76">
        <f>IFERROR(VLOOKUP(B1267,[1]Sheet2!B:E,4,0),0)</f>
        <v>0</v>
      </c>
      <c r="E1267" s="72"/>
      <c r="F1267" s="77">
        <f t="shared" si="35"/>
        <v>-3.5</v>
      </c>
    </row>
    <row r="1268" ht="20.25" customHeight="1" spans="1:6">
      <c r="A1268" s="73" t="s">
        <v>2323</v>
      </c>
      <c r="B1268" s="74" t="s">
        <v>2324</v>
      </c>
      <c r="C1268" s="75">
        <f>IFERROR(VLOOKUP(A1268,[1]Sheet2!A:D,4,0),0)</f>
        <v>0</v>
      </c>
      <c r="D1268" s="76">
        <f>IFERROR(VLOOKUP(B1268,[1]Sheet2!B:E,4,0),0)</f>
        <v>0</v>
      </c>
      <c r="E1268" s="72"/>
      <c r="F1268" s="77">
        <f t="shared" si="35"/>
        <v>0</v>
      </c>
    </row>
    <row r="1269" ht="20.25" customHeight="1" spans="1:6">
      <c r="A1269" s="70" t="s">
        <v>2325</v>
      </c>
      <c r="B1269" s="71" t="s">
        <v>2326</v>
      </c>
      <c r="C1269" s="66">
        <f>SUM(C1270:C1272)</f>
        <v>0</v>
      </c>
      <c r="D1269" s="76">
        <f>SUM(D1270:D1272)</f>
        <v>0</v>
      </c>
      <c r="E1269" s="72"/>
      <c r="F1269" s="77">
        <f t="shared" si="35"/>
        <v>0</v>
      </c>
    </row>
    <row r="1270" ht="20.25" customHeight="1" spans="1:6">
      <c r="A1270" s="73" t="s">
        <v>2327</v>
      </c>
      <c r="B1270" s="74" t="s">
        <v>2328</v>
      </c>
      <c r="C1270" s="75">
        <f>IFERROR(VLOOKUP(A1270,[1]Sheet2!A:D,4,0),0)</f>
        <v>0</v>
      </c>
      <c r="D1270" s="76">
        <f>IFERROR(VLOOKUP(B1270,[1]Sheet2!B:E,4,0),0)</f>
        <v>0</v>
      </c>
      <c r="E1270" s="72"/>
      <c r="F1270" s="77">
        <f t="shared" si="35"/>
        <v>0</v>
      </c>
    </row>
    <row r="1271" ht="20.25" customHeight="1" spans="1:6">
      <c r="A1271" s="73" t="s">
        <v>2329</v>
      </c>
      <c r="B1271" s="74" t="s">
        <v>2330</v>
      </c>
      <c r="C1271" s="75">
        <f>IFERROR(VLOOKUP(A1271,[1]Sheet2!A:D,4,0),0)</f>
        <v>0</v>
      </c>
      <c r="D1271" s="76">
        <f>IFERROR(VLOOKUP(B1271,[1]Sheet2!B:E,4,0),0)</f>
        <v>0</v>
      </c>
      <c r="E1271" s="72"/>
      <c r="F1271" s="77">
        <f t="shared" si="35"/>
        <v>0</v>
      </c>
    </row>
    <row r="1272" ht="20.25" customHeight="1" spans="1:6">
      <c r="A1272" s="73" t="s">
        <v>2331</v>
      </c>
      <c r="B1272" s="74" t="s">
        <v>2332</v>
      </c>
      <c r="C1272" s="75">
        <f>IFERROR(VLOOKUP(A1272,[1]Sheet2!A:D,4,0),0)</f>
        <v>0</v>
      </c>
      <c r="D1272" s="67">
        <f>IFERROR(VLOOKUP(B1272,[1]Sheet2!B:E,4,0),0)</f>
        <v>0</v>
      </c>
      <c r="E1272" s="72"/>
      <c r="F1272" s="77">
        <f t="shared" si="35"/>
        <v>0</v>
      </c>
    </row>
    <row r="1273" ht="20.25" customHeight="1" spans="1:6">
      <c r="A1273" s="70" t="s">
        <v>2333</v>
      </c>
      <c r="B1273" s="71" t="s">
        <v>2334</v>
      </c>
      <c r="C1273" s="66">
        <f>C1274</f>
        <v>0</v>
      </c>
      <c r="D1273" s="76">
        <f>D1274</f>
        <v>0</v>
      </c>
      <c r="E1273" s="72"/>
      <c r="F1273" s="77">
        <f t="shared" si="35"/>
        <v>0</v>
      </c>
    </row>
    <row r="1274" ht="20.25" customHeight="1" spans="1:6">
      <c r="A1274" s="73" t="s">
        <v>2335</v>
      </c>
      <c r="B1274" s="74" t="s">
        <v>2336</v>
      </c>
      <c r="C1274" s="75">
        <f>IFERROR(VLOOKUP(A1274,[1]Sheet2!A:D,4,0),0)</f>
        <v>0</v>
      </c>
      <c r="D1274" s="76">
        <f>IFERROR(VLOOKUP(B1274,[1]Sheet2!B:E,4,0),0)</f>
        <v>0</v>
      </c>
      <c r="E1274" s="72"/>
      <c r="F1274" s="77">
        <f t="shared" si="35"/>
        <v>0</v>
      </c>
    </row>
    <row r="1275" ht="20.25" customHeight="1" spans="1:6">
      <c r="A1275" s="70" t="s">
        <v>2337</v>
      </c>
      <c r="B1275" s="71" t="s">
        <v>42</v>
      </c>
      <c r="C1275" s="66">
        <f>IFERROR(VLOOKUP(A1275,#REF!,5,0),0)</f>
        <v>0</v>
      </c>
      <c r="D1275" s="76">
        <f>IFERROR(VLOOKUP(B1275,#REF!,5,0),0)</f>
        <v>0</v>
      </c>
      <c r="E1275" s="72"/>
      <c r="F1275" s="77">
        <f t="shared" si="35"/>
        <v>0</v>
      </c>
    </row>
    <row r="1276" ht="20.25" customHeight="1" spans="1:6">
      <c r="A1276" s="70" t="s">
        <v>2338</v>
      </c>
      <c r="B1276" s="71" t="s">
        <v>43</v>
      </c>
      <c r="C1276" s="66">
        <f>C1277+C1279</f>
        <v>0</v>
      </c>
      <c r="D1276" s="76">
        <f>D1277+D1279</f>
        <v>0</v>
      </c>
      <c r="E1276" s="72"/>
      <c r="F1276" s="77">
        <f t="shared" si="35"/>
        <v>0</v>
      </c>
    </row>
    <row r="1277" ht="20.25" customHeight="1" spans="1:6">
      <c r="A1277" s="70" t="s">
        <v>2339</v>
      </c>
      <c r="B1277" s="71" t="s">
        <v>2340</v>
      </c>
      <c r="C1277" s="66">
        <f>C1278</f>
        <v>0</v>
      </c>
      <c r="D1277" s="76">
        <f>D1278</f>
        <v>0</v>
      </c>
      <c r="E1277" s="72"/>
      <c r="F1277" s="77">
        <f t="shared" si="35"/>
        <v>0</v>
      </c>
    </row>
    <row r="1278" ht="20.25" customHeight="1" spans="1:6">
      <c r="A1278" s="73" t="s">
        <v>2341</v>
      </c>
      <c r="B1278" s="74" t="s">
        <v>2342</v>
      </c>
      <c r="C1278" s="75">
        <f>IFERROR(VLOOKUP(A1278,[1]Sheet2!A:D,4,0),0)</f>
        <v>0</v>
      </c>
      <c r="D1278" s="67">
        <f>IFERROR(VLOOKUP(B1278,[1]Sheet2!B:E,4,0),0)</f>
        <v>0</v>
      </c>
      <c r="E1278" s="72"/>
      <c r="F1278" s="77">
        <f t="shared" si="35"/>
        <v>0</v>
      </c>
    </row>
    <row r="1279" ht="20.25" customHeight="1" spans="1:6">
      <c r="A1279" s="70" t="s">
        <v>2343</v>
      </c>
      <c r="B1279" s="71" t="s">
        <v>2051</v>
      </c>
      <c r="C1279" s="66">
        <f>C1280</f>
        <v>0</v>
      </c>
      <c r="D1279" s="76">
        <f>D1280</f>
        <v>0</v>
      </c>
      <c r="E1279" s="72"/>
      <c r="F1279" s="77">
        <f t="shared" si="35"/>
        <v>0</v>
      </c>
    </row>
    <row r="1280" ht="20.25" customHeight="1" spans="1:6">
      <c r="A1280" s="73" t="s">
        <v>2344</v>
      </c>
      <c r="B1280" s="74" t="s">
        <v>43</v>
      </c>
      <c r="C1280" s="75">
        <f>IFERROR(VLOOKUP(A1280,[1]Sheet2!A:D,4,0),0)</f>
        <v>0</v>
      </c>
      <c r="D1280" s="76">
        <f>IFERROR(VLOOKUP(B1280,[1]Sheet2!B:E,4,0),0)</f>
        <v>0</v>
      </c>
      <c r="E1280" s="72"/>
      <c r="F1280" s="77">
        <f t="shared" si="35"/>
        <v>0</v>
      </c>
    </row>
    <row r="1281" ht="20.25" customHeight="1" spans="1:6">
      <c r="A1281" s="70" t="s">
        <v>2345</v>
      </c>
      <c r="B1281" s="71" t="s">
        <v>44</v>
      </c>
      <c r="C1281" s="66">
        <f>C1282+C1283+C1284</f>
        <v>0</v>
      </c>
      <c r="D1281" s="76">
        <f>D1282+D1283+D1284</f>
        <v>0</v>
      </c>
      <c r="E1281" s="72"/>
      <c r="F1281" s="77">
        <f t="shared" si="35"/>
        <v>0</v>
      </c>
    </row>
    <row r="1282" ht="20.25" customHeight="1" spans="1:6">
      <c r="A1282" s="70" t="s">
        <v>2346</v>
      </c>
      <c r="B1282" s="71" t="s">
        <v>2347</v>
      </c>
      <c r="C1282" s="66">
        <f>IFERROR(VLOOKUP(A1282,#REF!,5,0),0)</f>
        <v>0</v>
      </c>
      <c r="D1282" s="76">
        <f>IFERROR(VLOOKUP(B1282,#REF!,5,0),0)</f>
        <v>0</v>
      </c>
      <c r="E1282" s="72"/>
      <c r="F1282" s="77">
        <f t="shared" si="35"/>
        <v>0</v>
      </c>
    </row>
    <row r="1283" ht="20.25" customHeight="1" spans="1:6">
      <c r="A1283" s="70" t="s">
        <v>2348</v>
      </c>
      <c r="B1283" s="71" t="s">
        <v>2349</v>
      </c>
      <c r="C1283" s="66">
        <f>IFERROR(VLOOKUP(A1283,#REF!,5,0),0)</f>
        <v>0</v>
      </c>
      <c r="D1283" s="76">
        <f>IFERROR(VLOOKUP(B1283,#REF!,5,0),0)</f>
        <v>0</v>
      </c>
      <c r="E1283" s="72"/>
      <c r="F1283" s="77">
        <f t="shared" si="35"/>
        <v>0</v>
      </c>
    </row>
    <row r="1284" ht="20.25" customHeight="1" spans="1:6">
      <c r="A1284" s="70" t="s">
        <v>2350</v>
      </c>
      <c r="B1284" s="71" t="s">
        <v>2351</v>
      </c>
      <c r="C1284" s="66">
        <f>SUM(C1285:C1288)</f>
        <v>0</v>
      </c>
      <c r="D1284" s="67">
        <f>SUM(D1285:D1288)</f>
        <v>0</v>
      </c>
      <c r="E1284" s="72"/>
      <c r="F1284" s="77">
        <f t="shared" si="35"/>
        <v>0</v>
      </c>
    </row>
    <row r="1285" ht="20.25" customHeight="1" spans="1:6">
      <c r="A1285" s="73" t="s">
        <v>2352</v>
      </c>
      <c r="B1285" s="74" t="s">
        <v>2353</v>
      </c>
      <c r="C1285" s="75">
        <f>IFERROR(VLOOKUP(A1285,[1]Sheet2!A:D,4,0),0)</f>
        <v>0</v>
      </c>
      <c r="D1285" s="76">
        <f>IFERROR(VLOOKUP(B1285,[1]Sheet2!B:E,4,0),0)</f>
        <v>0</v>
      </c>
      <c r="E1285" s="72"/>
      <c r="F1285" s="77">
        <f t="shared" si="35"/>
        <v>0</v>
      </c>
    </row>
    <row r="1286" ht="20.25" customHeight="1" spans="1:6">
      <c r="A1286" s="73" t="s">
        <v>2354</v>
      </c>
      <c r="B1286" s="74" t="s">
        <v>2355</v>
      </c>
      <c r="C1286" s="75">
        <f>IFERROR(VLOOKUP(A1286,[1]Sheet2!A:D,4,0),0)</f>
        <v>0</v>
      </c>
      <c r="D1286" s="76">
        <f>IFERROR(VLOOKUP(B1286,[1]Sheet2!B:E,4,0),0)</f>
        <v>0</v>
      </c>
      <c r="E1286" s="72"/>
      <c r="F1286" s="77">
        <f t="shared" si="35"/>
        <v>0</v>
      </c>
    </row>
    <row r="1287" ht="20.25" customHeight="1" spans="1:6">
      <c r="A1287" s="73" t="s">
        <v>2356</v>
      </c>
      <c r="B1287" s="74" t="s">
        <v>2357</v>
      </c>
      <c r="C1287" s="75">
        <f>IFERROR(VLOOKUP(A1287,[1]Sheet2!A:D,4,0),0)</f>
        <v>0</v>
      </c>
      <c r="D1287" s="76">
        <f>IFERROR(VLOOKUP(B1287,[1]Sheet2!B:E,4,0),0)</f>
        <v>0</v>
      </c>
      <c r="E1287" s="72"/>
      <c r="F1287" s="77">
        <f t="shared" si="35"/>
        <v>0</v>
      </c>
    </row>
    <row r="1288" ht="20.25" customHeight="1" spans="1:6">
      <c r="A1288" s="73" t="s">
        <v>2358</v>
      </c>
      <c r="B1288" s="74" t="s">
        <v>2359</v>
      </c>
      <c r="C1288" s="75">
        <f>IFERROR(VLOOKUP(A1288,[1]Sheet2!A:D,4,0),0)</f>
        <v>0</v>
      </c>
      <c r="D1288" s="76">
        <f>IFERROR(VLOOKUP(B1288,[1]Sheet2!B:E,4,0),0)</f>
        <v>0</v>
      </c>
      <c r="E1288" s="72"/>
      <c r="F1288" s="77">
        <f>D1288-C1288/2</f>
        <v>0</v>
      </c>
    </row>
    <row r="1289" ht="20.25" customHeight="1" spans="1:6">
      <c r="A1289" s="70" t="s">
        <v>2360</v>
      </c>
      <c r="B1289" s="71" t="s">
        <v>45</v>
      </c>
      <c r="C1289" s="66">
        <f>C1290+C1291+C1292</f>
        <v>0</v>
      </c>
      <c r="D1289" s="76">
        <f>D1290+D1291+D1292</f>
        <v>0</v>
      </c>
      <c r="E1289" s="72"/>
      <c r="F1289" s="77">
        <f>D1289-C1289/2</f>
        <v>0</v>
      </c>
    </row>
    <row r="1290" ht="20.25" customHeight="1" spans="1:6">
      <c r="A1290" s="70" t="s">
        <v>2361</v>
      </c>
      <c r="B1290" s="71" t="s">
        <v>2362</v>
      </c>
      <c r="C1290" s="66">
        <f>IFERROR(VLOOKUP(A1290,#REF!,5,0),0)</f>
        <v>0</v>
      </c>
      <c r="D1290" s="76">
        <f>IFERROR(VLOOKUP(B1290,#REF!,5,0),0)</f>
        <v>0</v>
      </c>
      <c r="E1290" s="72"/>
      <c r="F1290" s="77">
        <f>D1290-C1290/2</f>
        <v>0</v>
      </c>
    </row>
    <row r="1291" ht="20.25" customHeight="1" spans="1:6">
      <c r="A1291" s="70" t="s">
        <v>2363</v>
      </c>
      <c r="B1291" s="71" t="s">
        <v>2364</v>
      </c>
      <c r="C1291" s="66">
        <f>IFERROR(VLOOKUP(A1291,#REF!,5,0),0)</f>
        <v>0</v>
      </c>
      <c r="D1291" s="76">
        <f>IFERROR(VLOOKUP(B1291,#REF!,5,0),0)</f>
        <v>0</v>
      </c>
      <c r="E1291" s="72"/>
      <c r="F1291" s="77">
        <f>D1291-C1291/2</f>
        <v>0</v>
      </c>
    </row>
    <row r="1292" ht="20.25" customHeight="1" spans="1:6">
      <c r="A1292" s="70" t="s">
        <v>2365</v>
      </c>
      <c r="B1292" s="71" t="s">
        <v>2366</v>
      </c>
      <c r="C1292" s="66">
        <f>IFERROR(VLOOKUP(A1292,#REF!,5,0),0)</f>
        <v>0</v>
      </c>
      <c r="D1292" s="67">
        <f>IFERROR(VLOOKUP(B1292,#REF!,5,0),0)</f>
        <v>0</v>
      </c>
      <c r="E1292" s="72"/>
      <c r="F1292" s="77">
        <f>D1292-C1292/2</f>
        <v>0</v>
      </c>
    </row>
    <row r="1293" ht="20.45" customHeight="1" spans="1:6">
      <c r="A1293" s="90" t="s">
        <v>46</v>
      </c>
      <c r="B1293" s="90"/>
      <c r="C1293" s="40">
        <f>C1294+C1295</f>
        <v>3631</v>
      </c>
      <c r="D1293" s="41">
        <f>D1294+D1295</f>
        <v>1984.16</v>
      </c>
      <c r="E1293" s="68">
        <f>D1293/C1293</f>
        <v>0.546450013770311</v>
      </c>
      <c r="F1293" s="69">
        <f t="shared" ref="F1293:F1299" si="36">D1293-C1293/2</f>
        <v>168.66</v>
      </c>
    </row>
    <row r="1294" ht="20.45" customHeight="1" spans="1:7">
      <c r="A1294" s="44">
        <v>2300601</v>
      </c>
      <c r="B1294" s="39" t="s">
        <v>2367</v>
      </c>
      <c r="C1294" s="91"/>
      <c r="D1294" s="76">
        <v>0</v>
      </c>
      <c r="E1294" s="72"/>
      <c r="F1294" s="77">
        <f t="shared" si="36"/>
        <v>0</v>
      </c>
      <c r="G1294" s="55">
        <f>D1293+D6-镇一般预算收入!D79</f>
        <v>0</v>
      </c>
    </row>
    <row r="1295" ht="20.45" customHeight="1" spans="1:6">
      <c r="A1295" s="44">
        <v>2300602</v>
      </c>
      <c r="B1295" s="39" t="s">
        <v>2368</v>
      </c>
      <c r="C1295" s="92">
        <f>C1296+C1297+C1298+C1299</f>
        <v>3631</v>
      </c>
      <c r="D1295" s="93">
        <f>D1296+D1297+D1298+D1299</f>
        <v>1984.16</v>
      </c>
      <c r="E1295" s="68">
        <f>D1295/C1295</f>
        <v>0.546450013770311</v>
      </c>
      <c r="F1295" s="69">
        <f t="shared" si="36"/>
        <v>168.66</v>
      </c>
    </row>
    <row r="1296" ht="20.45" customHeight="1" spans="1:6">
      <c r="A1296" s="44"/>
      <c r="B1296" s="39" t="s">
        <v>2369</v>
      </c>
      <c r="C1296" s="40">
        <v>1417</v>
      </c>
      <c r="D1296" s="41">
        <v>708.5</v>
      </c>
      <c r="E1296" s="68">
        <f>D1296/C1296</f>
        <v>0.5</v>
      </c>
      <c r="F1296" s="69">
        <f t="shared" si="36"/>
        <v>0</v>
      </c>
    </row>
    <row r="1297" ht="20.45" customHeight="1" spans="1:6">
      <c r="A1297" s="44"/>
      <c r="B1297" s="39" t="s">
        <v>2370</v>
      </c>
      <c r="C1297" s="40">
        <v>418</v>
      </c>
      <c r="D1297" s="41">
        <v>209.16</v>
      </c>
      <c r="E1297" s="68">
        <f>D1297/C1297</f>
        <v>0.500382775119617</v>
      </c>
      <c r="F1297" s="69">
        <f t="shared" si="36"/>
        <v>0.159999999999997</v>
      </c>
    </row>
    <row r="1298" s="52" customFormat="1" ht="20.45" customHeight="1" spans="1:6">
      <c r="A1298" s="44"/>
      <c r="B1298" s="39" t="s">
        <v>2371</v>
      </c>
      <c r="C1298" s="40">
        <v>819</v>
      </c>
      <c r="D1298" s="41">
        <v>578</v>
      </c>
      <c r="E1298" s="68">
        <f>D1298/C1298</f>
        <v>0.705738705738706</v>
      </c>
      <c r="F1298" s="89">
        <f t="shared" si="36"/>
        <v>168.5</v>
      </c>
    </row>
    <row r="1299" ht="20.45" customHeight="1" spans="1:6">
      <c r="A1299" s="44"/>
      <c r="B1299" s="39" t="s">
        <v>2372</v>
      </c>
      <c r="C1299" s="40">
        <v>977</v>
      </c>
      <c r="D1299" s="41">
        <v>488.5</v>
      </c>
      <c r="E1299" s="68">
        <f>D1299/C1299</f>
        <v>0.5</v>
      </c>
      <c r="F1299" s="69">
        <f t="shared" si="36"/>
        <v>0</v>
      </c>
    </row>
    <row r="1300" ht="20.45" customHeight="1" spans="1:6">
      <c r="A1300" s="90" t="s">
        <v>47</v>
      </c>
      <c r="B1300" s="90"/>
      <c r="C1300" s="42">
        <f>C1301</f>
        <v>0</v>
      </c>
      <c r="D1300" s="94">
        <f t="shared" ref="D1300:D1303" si="37">D1301</f>
        <v>0</v>
      </c>
      <c r="E1300" s="72"/>
      <c r="F1300" s="77"/>
    </row>
    <row r="1301" ht="20.45" customHeight="1" spans="1:6">
      <c r="A1301" s="38">
        <v>23103</v>
      </c>
      <c r="B1301" s="44" t="s">
        <v>2373</v>
      </c>
      <c r="C1301" s="66">
        <f>C1302</f>
        <v>0</v>
      </c>
      <c r="D1301" s="67">
        <f t="shared" si="37"/>
        <v>0</v>
      </c>
      <c r="E1301" s="72"/>
      <c r="F1301" s="77"/>
    </row>
    <row r="1302" ht="20.45" customHeight="1" spans="1:6">
      <c r="A1302" s="47">
        <v>2310301</v>
      </c>
      <c r="B1302" s="46" t="s">
        <v>2374</v>
      </c>
      <c r="C1302" s="91"/>
      <c r="D1302" s="76"/>
      <c r="E1302" s="72"/>
      <c r="F1302" s="77"/>
    </row>
    <row r="1303" ht="20.45" customHeight="1" spans="1:6">
      <c r="A1303" s="90" t="s">
        <v>48</v>
      </c>
      <c r="B1303" s="90"/>
      <c r="C1303" s="42">
        <f>C1304</f>
        <v>0</v>
      </c>
      <c r="D1303" s="94">
        <f>D1304</f>
        <v>0</v>
      </c>
      <c r="E1303" s="72"/>
      <c r="F1303" s="77">
        <f>D1303-C1303/2</f>
        <v>0</v>
      </c>
    </row>
    <row r="1304" ht="20.45" customHeight="1" spans="1:6">
      <c r="A1304" s="38">
        <v>23009</v>
      </c>
      <c r="B1304" s="44" t="s">
        <v>2375</v>
      </c>
      <c r="C1304" s="66">
        <f>ROUND(C1306-C6-C1293-C1300,0)</f>
        <v>0</v>
      </c>
      <c r="D1304" s="67">
        <f>ROUND(D1306-D6-D1293-D1300,0)</f>
        <v>0</v>
      </c>
      <c r="E1304" s="72"/>
      <c r="F1304" s="77">
        <f>D1304-C1304/2</f>
        <v>0</v>
      </c>
    </row>
    <row r="1305" ht="20.45" customHeight="1" spans="1:6">
      <c r="A1305" s="90" t="s">
        <v>49</v>
      </c>
      <c r="B1305" s="90"/>
      <c r="C1305" s="95"/>
      <c r="D1305" s="96"/>
      <c r="E1305" s="72"/>
      <c r="F1305" s="77">
        <f>D1305-C1305/2</f>
        <v>0</v>
      </c>
    </row>
    <row r="1306" ht="20.45" customHeight="1" spans="1:6">
      <c r="A1306" s="49" t="s">
        <v>51</v>
      </c>
      <c r="B1306" s="49"/>
      <c r="C1306" s="40">
        <f>镇一般预算收入!C79</f>
        <v>18515</v>
      </c>
      <c r="D1306" s="41">
        <f>镇一般预算收入!D79</f>
        <v>11015.472732</v>
      </c>
      <c r="E1306" s="68">
        <f>D1306/C1306</f>
        <v>0.594948567755874</v>
      </c>
      <c r="F1306" s="69">
        <f>D1306-C1306/2</f>
        <v>1757.972732</v>
      </c>
    </row>
    <row r="1307" ht="17.45" customHeight="1"/>
    <row r="1308" ht="17.45" customHeight="1"/>
    <row r="1309" ht="17.45" customHeight="1"/>
  </sheetData>
  <autoFilter xmlns:etc="http://www.wps.cn/officeDocument/2017/etCustomData" ref="A5:F1306" etc:filterBottomFollowUsedRange="0">
    <extLst/>
  </autoFilter>
  <mergeCells count="9">
    <mergeCell ref="A2:F2"/>
    <mergeCell ref="A3:F3"/>
    <mergeCell ref="A4:F4"/>
    <mergeCell ref="A6:B6"/>
    <mergeCell ref="A1293:B1293"/>
    <mergeCell ref="A1300:B1300"/>
    <mergeCell ref="A1303:B1303"/>
    <mergeCell ref="A1305:B1305"/>
    <mergeCell ref="A1306:B1306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F83"/>
  <sheetViews>
    <sheetView workbookViewId="0">
      <pane ySplit="5" topLeftCell="A46" activePane="bottomLeft" state="frozen"/>
      <selection/>
      <selection pane="bottomLeft" activeCell="C83" sqref="C83"/>
    </sheetView>
  </sheetViews>
  <sheetFormatPr defaultColWidth="9" defaultRowHeight="14.25" outlineLevelCol="5"/>
  <cols>
    <col min="1" max="1" width="13.5" style="8" customWidth="1"/>
    <col min="2" max="2" width="36.625" style="8" customWidth="1"/>
    <col min="3" max="3" width="12.75" style="9" customWidth="1"/>
    <col min="4" max="4" width="12.625" style="8" customWidth="1"/>
    <col min="5" max="5" width="10.5" style="8" customWidth="1"/>
    <col min="6" max="6" width="12.875" style="8" customWidth="1"/>
    <col min="7" max="16384" width="9" style="8"/>
  </cols>
  <sheetData>
    <row r="1" spans="1:1">
      <c r="A1" s="7"/>
    </row>
    <row r="2" ht="55.5" customHeight="1" spans="1:6">
      <c r="A2" s="10" t="s">
        <v>2376</v>
      </c>
      <c r="B2" s="10"/>
      <c r="C2" s="11"/>
      <c r="D2" s="10"/>
      <c r="E2" s="10"/>
      <c r="F2" s="10"/>
    </row>
    <row r="3" ht="19.5" customHeight="1" spans="1:6">
      <c r="A3" s="12" t="s">
        <v>2377</v>
      </c>
      <c r="B3" s="12"/>
      <c r="C3" s="13"/>
      <c r="D3" s="12"/>
      <c r="E3" s="12"/>
      <c r="F3" s="12"/>
    </row>
    <row r="4" ht="19.5" customHeight="1" spans="1:6">
      <c r="A4" s="14" t="s">
        <v>1</v>
      </c>
      <c r="B4" s="15"/>
      <c r="C4" s="16"/>
      <c r="D4" s="15"/>
      <c r="E4" s="15"/>
      <c r="F4" s="15"/>
    </row>
    <row r="5" s="4" customFormat="1" ht="45" customHeight="1" spans="1:6">
      <c r="A5" s="17" t="s">
        <v>4</v>
      </c>
      <c r="B5" s="17" t="s">
        <v>5</v>
      </c>
      <c r="C5" s="18" t="s">
        <v>6</v>
      </c>
      <c r="D5" s="19" t="s">
        <v>7</v>
      </c>
      <c r="E5" s="20" t="s">
        <v>8</v>
      </c>
      <c r="F5" s="21" t="s">
        <v>9</v>
      </c>
    </row>
    <row r="6" s="5" customFormat="1" ht="20.25" customHeight="1" spans="1:6">
      <c r="A6" s="22" t="s">
        <v>11</v>
      </c>
      <c r="B6" s="23"/>
      <c r="C6" s="24">
        <f>C7+C12+C23+C31+C38+C42+C45+C49+C52+C58+C61+C66+C69</f>
        <v>14884</v>
      </c>
      <c r="D6" s="25">
        <f>D7+D12+D23+D31+D38+D42+D45+D49+D52+D58+D61+D66+D69</f>
        <v>9031.312732</v>
      </c>
      <c r="E6" s="26">
        <f t="shared" ref="E6:E13" si="0">D6/C6</f>
        <v>0.606779947057243</v>
      </c>
      <c r="F6" s="27">
        <f>D6-C6/2</f>
        <v>1589.312732</v>
      </c>
    </row>
    <row r="7" s="5" customFormat="1" ht="20.25" customHeight="1" spans="1:6">
      <c r="A7" s="28">
        <v>501</v>
      </c>
      <c r="B7" s="28" t="s">
        <v>2378</v>
      </c>
      <c r="C7" s="24">
        <f>SUM(C8:C11)</f>
        <v>3173</v>
      </c>
      <c r="D7" s="29">
        <f>SUM(D8:D11)</f>
        <v>1558.829318</v>
      </c>
      <c r="E7" s="26">
        <f t="shared" si="0"/>
        <v>0.491279331232272</v>
      </c>
      <c r="F7" s="27">
        <f t="shared" ref="F7:F38" si="1">D7-C7/2</f>
        <v>-27.6706819999999</v>
      </c>
    </row>
    <row r="8" s="6" customFormat="1" ht="20.25" customHeight="1" spans="1:6">
      <c r="A8" s="30">
        <v>50101</v>
      </c>
      <c r="B8" s="31" t="s">
        <v>2379</v>
      </c>
      <c r="C8" s="32">
        <v>1482</v>
      </c>
      <c r="D8" s="33">
        <v>741.397554</v>
      </c>
      <c r="E8" s="34">
        <f t="shared" si="0"/>
        <v>0.500268255060729</v>
      </c>
      <c r="F8" s="35">
        <f t="shared" si="1"/>
        <v>0.397554000000014</v>
      </c>
    </row>
    <row r="9" s="6" customFormat="1" ht="20.25" customHeight="1" spans="1:6">
      <c r="A9" s="30">
        <v>50102</v>
      </c>
      <c r="B9" s="31" t="s">
        <v>2380</v>
      </c>
      <c r="C9" s="32">
        <v>416</v>
      </c>
      <c r="D9" s="33">
        <v>197.292752</v>
      </c>
      <c r="E9" s="34">
        <f t="shared" si="0"/>
        <v>0.474261423076923</v>
      </c>
      <c r="F9" s="35">
        <f t="shared" si="1"/>
        <v>-10.707248</v>
      </c>
    </row>
    <row r="10" s="6" customFormat="1" ht="20.25" customHeight="1" spans="1:6">
      <c r="A10" s="30">
        <v>50103</v>
      </c>
      <c r="B10" s="31" t="s">
        <v>2160</v>
      </c>
      <c r="C10" s="32">
        <v>163</v>
      </c>
      <c r="D10" s="33">
        <v>79.6214</v>
      </c>
      <c r="E10" s="34">
        <f t="shared" si="0"/>
        <v>0.488474846625767</v>
      </c>
      <c r="F10" s="35">
        <f t="shared" si="1"/>
        <v>-1.87860000000001</v>
      </c>
    </row>
    <row r="11" s="6" customFormat="1" ht="20.25" customHeight="1" spans="1:6">
      <c r="A11" s="30">
        <v>50199</v>
      </c>
      <c r="B11" s="31" t="s">
        <v>2381</v>
      </c>
      <c r="C11" s="32">
        <v>1112</v>
      </c>
      <c r="D11" s="33">
        <v>540.517612</v>
      </c>
      <c r="E11" s="34">
        <f t="shared" si="0"/>
        <v>0.486076989208633</v>
      </c>
      <c r="F11" s="35">
        <f t="shared" si="1"/>
        <v>-15.482388</v>
      </c>
    </row>
    <row r="12" s="5" customFormat="1" ht="20.25" customHeight="1" spans="1:6">
      <c r="A12" s="28">
        <v>502</v>
      </c>
      <c r="B12" s="28" t="s">
        <v>2382</v>
      </c>
      <c r="C12" s="24">
        <f>SUM(C13:C22)</f>
        <v>920</v>
      </c>
      <c r="D12" s="29">
        <f>SUM(D13:D22)</f>
        <v>376.219822</v>
      </c>
      <c r="E12" s="26">
        <f t="shared" si="0"/>
        <v>0.408934589130435</v>
      </c>
      <c r="F12" s="27">
        <f t="shared" si="1"/>
        <v>-83.780178</v>
      </c>
    </row>
    <row r="13" s="6" customFormat="1" ht="20.25" customHeight="1" spans="1:6">
      <c r="A13" s="30">
        <v>50201</v>
      </c>
      <c r="B13" s="31" t="s">
        <v>2383</v>
      </c>
      <c r="C13" s="32">
        <v>518</v>
      </c>
      <c r="D13" s="33">
        <v>163.428065</v>
      </c>
      <c r="E13" s="34">
        <f t="shared" si="0"/>
        <v>0.315498194980695</v>
      </c>
      <c r="F13" s="35">
        <f t="shared" si="1"/>
        <v>-95.571935</v>
      </c>
    </row>
    <row r="14" s="6" customFormat="1" ht="20.25" customHeight="1" spans="1:6">
      <c r="A14" s="30">
        <v>50202</v>
      </c>
      <c r="B14" s="31" t="s">
        <v>2384</v>
      </c>
      <c r="C14" s="32">
        <v>4</v>
      </c>
      <c r="D14" s="33"/>
      <c r="E14" s="34"/>
      <c r="F14" s="35">
        <f t="shared" si="1"/>
        <v>-2</v>
      </c>
    </row>
    <row r="15" s="6" customFormat="1" ht="20.25" customHeight="1" spans="1:6">
      <c r="A15" s="30">
        <v>50203</v>
      </c>
      <c r="B15" s="31" t="s">
        <v>2385</v>
      </c>
      <c r="C15" s="32">
        <v>6</v>
      </c>
      <c r="D15" s="33"/>
      <c r="E15" s="34">
        <f>D15/C15</f>
        <v>0</v>
      </c>
      <c r="F15" s="35">
        <f t="shared" si="1"/>
        <v>-3</v>
      </c>
    </row>
    <row r="16" s="6" customFormat="1" ht="20.25" customHeight="1" spans="1:6">
      <c r="A16" s="30">
        <v>50204</v>
      </c>
      <c r="B16" s="31" t="s">
        <v>2386</v>
      </c>
      <c r="C16" s="32">
        <v>0</v>
      </c>
      <c r="D16" s="33">
        <v>2.9109</v>
      </c>
      <c r="E16" s="34" t="e">
        <f>D16/C16</f>
        <v>#DIV/0!</v>
      </c>
      <c r="F16" s="35">
        <f t="shared" si="1"/>
        <v>2.9109</v>
      </c>
    </row>
    <row r="17" s="6" customFormat="1" ht="20.25" customHeight="1" spans="1:6">
      <c r="A17" s="30">
        <v>50205</v>
      </c>
      <c r="B17" s="31" t="s">
        <v>2387</v>
      </c>
      <c r="C17" s="32">
        <v>60</v>
      </c>
      <c r="D17" s="33">
        <v>156.393035</v>
      </c>
      <c r="E17" s="34">
        <f>D17/C17</f>
        <v>2.60655058333333</v>
      </c>
      <c r="F17" s="35">
        <f t="shared" si="1"/>
        <v>126.393035</v>
      </c>
    </row>
    <row r="18" s="6" customFormat="1" ht="20.25" customHeight="1" spans="1:6">
      <c r="A18" s="30">
        <v>50206</v>
      </c>
      <c r="B18" s="31" t="s">
        <v>2388</v>
      </c>
      <c r="C18" s="32">
        <v>17</v>
      </c>
      <c r="D18" s="33">
        <v>1.04725</v>
      </c>
      <c r="E18" s="34">
        <f>D18/C18</f>
        <v>0.0616029411764706</v>
      </c>
      <c r="F18" s="35">
        <f t="shared" si="1"/>
        <v>-7.45275</v>
      </c>
    </row>
    <row r="19" s="6" customFormat="1" ht="20.25" customHeight="1" spans="1:6">
      <c r="A19" s="30">
        <v>50207</v>
      </c>
      <c r="B19" s="31" t="s">
        <v>2389</v>
      </c>
      <c r="C19" s="32"/>
      <c r="D19" s="33"/>
      <c r="E19" s="34"/>
      <c r="F19" s="35">
        <f t="shared" si="1"/>
        <v>0</v>
      </c>
    </row>
    <row r="20" s="6" customFormat="1" ht="20.25" customHeight="1" spans="1:6">
      <c r="A20" s="30">
        <v>50208</v>
      </c>
      <c r="B20" s="31" t="s">
        <v>2390</v>
      </c>
      <c r="C20" s="32">
        <v>18</v>
      </c>
      <c r="D20" s="33">
        <v>5.00614</v>
      </c>
      <c r="E20" s="34">
        <f>D20/C20</f>
        <v>0.278118888888889</v>
      </c>
      <c r="F20" s="35">
        <f t="shared" si="1"/>
        <v>-3.99386</v>
      </c>
    </row>
    <row r="21" s="6" customFormat="1" ht="20.25" customHeight="1" spans="1:6">
      <c r="A21" s="30">
        <v>50209</v>
      </c>
      <c r="B21" s="31" t="s">
        <v>2391</v>
      </c>
      <c r="C21" s="32">
        <v>0</v>
      </c>
      <c r="D21" s="33">
        <v>0.09</v>
      </c>
      <c r="E21" s="34" t="e">
        <f>D21/C21</f>
        <v>#DIV/0!</v>
      </c>
      <c r="F21" s="35">
        <f t="shared" si="1"/>
        <v>0.09</v>
      </c>
    </row>
    <row r="22" s="6" customFormat="1" ht="20.25" customHeight="1" spans="1:6">
      <c r="A22" s="30">
        <v>50299</v>
      </c>
      <c r="B22" s="31" t="s">
        <v>2392</v>
      </c>
      <c r="C22" s="32">
        <v>297</v>
      </c>
      <c r="D22" s="33">
        <v>47.344432</v>
      </c>
      <c r="E22" s="34">
        <f>D22/C22</f>
        <v>0.159408861952862</v>
      </c>
      <c r="F22" s="35">
        <f t="shared" si="1"/>
        <v>-101.155568</v>
      </c>
    </row>
    <row r="23" s="5" customFormat="1" ht="20.25" customHeight="1" spans="1:6">
      <c r="A23" s="28">
        <v>503</v>
      </c>
      <c r="B23" s="28" t="s">
        <v>2393</v>
      </c>
      <c r="C23" s="24">
        <f>SUM(C24:C30)</f>
        <v>61</v>
      </c>
      <c r="D23" s="29">
        <f>SUM(D24:D30)</f>
        <v>922.540321</v>
      </c>
      <c r="E23" s="26">
        <f>D23/C23</f>
        <v>15.1236118196721</v>
      </c>
      <c r="F23" s="27">
        <f t="shared" si="1"/>
        <v>892.040321</v>
      </c>
    </row>
    <row r="24" s="6" customFormat="1" ht="20.25" customHeight="1" spans="1:6">
      <c r="A24" s="30">
        <v>50301</v>
      </c>
      <c r="B24" s="31" t="s">
        <v>2394</v>
      </c>
      <c r="C24" s="32">
        <v>0</v>
      </c>
      <c r="D24" s="33"/>
      <c r="E24" s="34"/>
      <c r="F24" s="35">
        <f t="shared" si="1"/>
        <v>0</v>
      </c>
    </row>
    <row r="25" s="6" customFormat="1" ht="20.25" customHeight="1" spans="1:6">
      <c r="A25" s="30">
        <v>50302</v>
      </c>
      <c r="B25" s="31" t="s">
        <v>2395</v>
      </c>
      <c r="C25" s="32">
        <v>0</v>
      </c>
      <c r="D25" s="33">
        <v>916.330321</v>
      </c>
      <c r="E25" s="34" t="e">
        <f>D25/C25</f>
        <v>#DIV/0!</v>
      </c>
      <c r="F25" s="35">
        <f t="shared" si="1"/>
        <v>916.330321</v>
      </c>
    </row>
    <row r="26" s="6" customFormat="1" ht="20.25" customHeight="1" spans="1:6">
      <c r="A26" s="30">
        <v>50303</v>
      </c>
      <c r="B26" s="31" t="s">
        <v>2396</v>
      </c>
      <c r="C26" s="32">
        <v>0</v>
      </c>
      <c r="D26" s="33"/>
      <c r="E26" s="34"/>
      <c r="F26" s="35">
        <f t="shared" si="1"/>
        <v>0</v>
      </c>
    </row>
    <row r="27" s="6" customFormat="1" ht="20.25" customHeight="1" spans="1:6">
      <c r="A27" s="30">
        <v>50305</v>
      </c>
      <c r="B27" s="31" t="s">
        <v>2397</v>
      </c>
      <c r="C27" s="32">
        <v>0</v>
      </c>
      <c r="D27" s="33">
        <v>6.21</v>
      </c>
      <c r="E27" s="34" t="e">
        <f>D27/C27</f>
        <v>#DIV/0!</v>
      </c>
      <c r="F27" s="35">
        <f t="shared" si="1"/>
        <v>6.21</v>
      </c>
    </row>
    <row r="28" s="6" customFormat="1" ht="20.25" customHeight="1" spans="1:6">
      <c r="A28" s="30">
        <v>50306</v>
      </c>
      <c r="B28" s="31" t="s">
        <v>2398</v>
      </c>
      <c r="C28" s="32">
        <v>61</v>
      </c>
      <c r="D28" s="33"/>
      <c r="E28" s="34">
        <f>D28/C28</f>
        <v>0</v>
      </c>
      <c r="F28" s="35">
        <f t="shared" si="1"/>
        <v>-30.5</v>
      </c>
    </row>
    <row r="29" s="6" customFormat="1" ht="20.25" customHeight="1" spans="1:6">
      <c r="A29" s="30">
        <v>50307</v>
      </c>
      <c r="B29" s="31" t="s">
        <v>2399</v>
      </c>
      <c r="C29" s="32">
        <v>0</v>
      </c>
      <c r="D29" s="33"/>
      <c r="E29" s="26"/>
      <c r="F29" s="35">
        <f t="shared" si="1"/>
        <v>0</v>
      </c>
    </row>
    <row r="30" s="6" customFormat="1" ht="20.25" customHeight="1" spans="1:6">
      <c r="A30" s="30">
        <v>50399</v>
      </c>
      <c r="B30" s="31" t="s">
        <v>2400</v>
      </c>
      <c r="C30" s="32">
        <v>0</v>
      </c>
      <c r="D30" s="33"/>
      <c r="E30" s="26"/>
      <c r="F30" s="35">
        <f t="shared" si="1"/>
        <v>0</v>
      </c>
    </row>
    <row r="31" s="5" customFormat="1" ht="20.25" customHeight="1" spans="1:6">
      <c r="A31" s="28">
        <v>504</v>
      </c>
      <c r="B31" s="28" t="s">
        <v>2401</v>
      </c>
      <c r="C31" s="24">
        <f>SUM(C32:C37)</f>
        <v>0</v>
      </c>
      <c r="D31" s="29">
        <f>SUM(D32:D37)</f>
        <v>0</v>
      </c>
      <c r="E31" s="26" t="e">
        <f>D31/C31</f>
        <v>#DIV/0!</v>
      </c>
      <c r="F31" s="27">
        <f t="shared" si="1"/>
        <v>0</v>
      </c>
    </row>
    <row r="32" s="6" customFormat="1" ht="20.25" customHeight="1" spans="1:6">
      <c r="A32" s="30">
        <v>50401</v>
      </c>
      <c r="B32" s="31" t="s">
        <v>2394</v>
      </c>
      <c r="C32" s="32">
        <v>0</v>
      </c>
      <c r="D32" s="33"/>
      <c r="E32" s="26"/>
      <c r="F32" s="35">
        <f t="shared" si="1"/>
        <v>0</v>
      </c>
    </row>
    <row r="33" s="6" customFormat="1" ht="20.25" customHeight="1" spans="1:6">
      <c r="A33" s="30">
        <v>50402</v>
      </c>
      <c r="B33" s="31" t="s">
        <v>2395</v>
      </c>
      <c r="C33" s="32">
        <v>0</v>
      </c>
      <c r="D33" s="33"/>
      <c r="E33" s="26"/>
      <c r="F33" s="35">
        <f t="shared" si="1"/>
        <v>0</v>
      </c>
    </row>
    <row r="34" s="6" customFormat="1" ht="20.25" customHeight="1" spans="1:6">
      <c r="A34" s="30">
        <v>50403</v>
      </c>
      <c r="B34" s="31" t="s">
        <v>2396</v>
      </c>
      <c r="C34" s="32">
        <v>0</v>
      </c>
      <c r="D34" s="33"/>
      <c r="E34" s="26"/>
      <c r="F34" s="35">
        <f t="shared" si="1"/>
        <v>0</v>
      </c>
    </row>
    <row r="35" s="6" customFormat="1" ht="20.25" customHeight="1" spans="1:6">
      <c r="A35" s="30">
        <v>50404</v>
      </c>
      <c r="B35" s="31" t="s">
        <v>2398</v>
      </c>
      <c r="C35" s="32">
        <v>0</v>
      </c>
      <c r="D35" s="33"/>
      <c r="E35" s="26"/>
      <c r="F35" s="35">
        <f t="shared" si="1"/>
        <v>0</v>
      </c>
    </row>
    <row r="36" s="6" customFormat="1" ht="20.25" customHeight="1" spans="1:6">
      <c r="A36" s="30">
        <v>50405</v>
      </c>
      <c r="B36" s="31" t="s">
        <v>2399</v>
      </c>
      <c r="C36" s="32">
        <v>0</v>
      </c>
      <c r="D36" s="33"/>
      <c r="E36" s="26"/>
      <c r="F36" s="35">
        <f t="shared" si="1"/>
        <v>0</v>
      </c>
    </row>
    <row r="37" s="6" customFormat="1" ht="20.25" customHeight="1" spans="1:6">
      <c r="A37" s="30">
        <v>50499</v>
      </c>
      <c r="B37" s="31" t="s">
        <v>2400</v>
      </c>
      <c r="C37" s="32">
        <v>0</v>
      </c>
      <c r="D37" s="33"/>
      <c r="E37" s="26"/>
      <c r="F37" s="35">
        <f t="shared" si="1"/>
        <v>0</v>
      </c>
    </row>
    <row r="38" s="5" customFormat="1" ht="20.25" customHeight="1" spans="1:6">
      <c r="A38" s="28">
        <v>505</v>
      </c>
      <c r="B38" s="28" t="s">
        <v>2402</v>
      </c>
      <c r="C38" s="24">
        <f>SUM(C39:C41)</f>
        <v>8425</v>
      </c>
      <c r="D38" s="29">
        <f>SUM(D39:D41)</f>
        <v>3823.87533</v>
      </c>
      <c r="E38" s="26">
        <f>D38/C38</f>
        <v>0.45387244272997</v>
      </c>
      <c r="F38" s="27">
        <f t="shared" si="1"/>
        <v>-388.62467</v>
      </c>
    </row>
    <row r="39" s="6" customFormat="1" ht="20.25" customHeight="1" spans="1:6">
      <c r="A39" s="30">
        <v>50501</v>
      </c>
      <c r="B39" s="31" t="s">
        <v>2403</v>
      </c>
      <c r="C39" s="32">
        <v>7285</v>
      </c>
      <c r="D39" s="33">
        <v>3522.280029</v>
      </c>
      <c r="E39" s="34">
        <f>D39/C39</f>
        <v>0.483497601784489</v>
      </c>
      <c r="F39" s="35">
        <f t="shared" ref="F39:F83" si="2">D39-C39/2</f>
        <v>-120.219971</v>
      </c>
    </row>
    <row r="40" s="6" customFormat="1" ht="20.25" customHeight="1" spans="1:6">
      <c r="A40" s="30">
        <v>50502</v>
      </c>
      <c r="B40" s="31" t="s">
        <v>2404</v>
      </c>
      <c r="C40" s="32">
        <v>1140</v>
      </c>
      <c r="D40" s="33">
        <v>301.595301</v>
      </c>
      <c r="E40" s="34">
        <f>D40/C40</f>
        <v>0.264557281578947</v>
      </c>
      <c r="F40" s="35">
        <f t="shared" si="2"/>
        <v>-268.404699</v>
      </c>
    </row>
    <row r="41" s="6" customFormat="1" ht="20.25" customHeight="1" spans="1:6">
      <c r="A41" s="30">
        <v>50599</v>
      </c>
      <c r="B41" s="31" t="s">
        <v>2405</v>
      </c>
      <c r="C41" s="32">
        <v>0</v>
      </c>
      <c r="D41" s="33"/>
      <c r="E41" s="34"/>
      <c r="F41" s="35">
        <f t="shared" si="2"/>
        <v>0</v>
      </c>
    </row>
    <row r="42" s="5" customFormat="1" ht="20.25" customHeight="1" spans="1:6">
      <c r="A42" s="28">
        <v>506</v>
      </c>
      <c r="B42" s="28" t="s">
        <v>2406</v>
      </c>
      <c r="C42" s="24">
        <f>SUM(C43:C44)</f>
        <v>243</v>
      </c>
      <c r="D42" s="29">
        <f>SUM(D43:D44)</f>
        <v>1626.421149</v>
      </c>
      <c r="E42" s="26">
        <f>D42/C42</f>
        <v>6.69309114814815</v>
      </c>
      <c r="F42" s="27">
        <f t="shared" si="2"/>
        <v>1504.921149</v>
      </c>
    </row>
    <row r="43" s="6" customFormat="1" ht="20.25" customHeight="1" spans="1:6">
      <c r="A43" s="30">
        <v>50601</v>
      </c>
      <c r="B43" s="31" t="s">
        <v>2407</v>
      </c>
      <c r="C43" s="32">
        <v>243</v>
      </c>
      <c r="D43" s="33">
        <v>1626.421149</v>
      </c>
      <c r="E43" s="34">
        <f>D43/C43</f>
        <v>6.69309114814815</v>
      </c>
      <c r="F43" s="35">
        <f t="shared" si="2"/>
        <v>1504.921149</v>
      </c>
    </row>
    <row r="44" s="6" customFormat="1" ht="20.25" customHeight="1" spans="1:6">
      <c r="A44" s="30">
        <v>50602</v>
      </c>
      <c r="B44" s="31" t="s">
        <v>2408</v>
      </c>
      <c r="C44" s="32">
        <v>0</v>
      </c>
      <c r="D44" s="33"/>
      <c r="E44" s="34"/>
      <c r="F44" s="35">
        <f t="shared" si="2"/>
        <v>0</v>
      </c>
    </row>
    <row r="45" s="5" customFormat="1" ht="20.25" customHeight="1" spans="1:6">
      <c r="A45" s="28">
        <v>507</v>
      </c>
      <c r="B45" s="28" t="s">
        <v>2409</v>
      </c>
      <c r="C45" s="24">
        <f>SUM(C46:C48)</f>
        <v>0</v>
      </c>
      <c r="D45" s="29">
        <f>SUM(D46:D48)</f>
        <v>0</v>
      </c>
      <c r="E45" s="26" t="e">
        <f>D45/C45</f>
        <v>#DIV/0!</v>
      </c>
      <c r="F45" s="27">
        <f t="shared" si="2"/>
        <v>0</v>
      </c>
    </row>
    <row r="46" s="6" customFormat="1" ht="20.25" customHeight="1" spans="1:6">
      <c r="A46" s="30">
        <v>50701</v>
      </c>
      <c r="B46" s="31" t="s">
        <v>2410</v>
      </c>
      <c r="C46" s="32">
        <v>0</v>
      </c>
      <c r="D46" s="33"/>
      <c r="E46" s="34"/>
      <c r="F46" s="35">
        <f t="shared" si="2"/>
        <v>0</v>
      </c>
    </row>
    <row r="47" s="6" customFormat="1" ht="20.25" customHeight="1" spans="1:6">
      <c r="A47" s="30">
        <v>50702</v>
      </c>
      <c r="B47" s="31" t="s">
        <v>2411</v>
      </c>
      <c r="C47" s="32">
        <v>0</v>
      </c>
      <c r="D47" s="33"/>
      <c r="E47" s="34"/>
      <c r="F47" s="35">
        <f t="shared" si="2"/>
        <v>0</v>
      </c>
    </row>
    <row r="48" s="6" customFormat="1" ht="20.25" customHeight="1" spans="1:6">
      <c r="A48" s="30">
        <v>50799</v>
      </c>
      <c r="B48" s="31" t="s">
        <v>2412</v>
      </c>
      <c r="C48" s="32">
        <v>0</v>
      </c>
      <c r="D48" s="33"/>
      <c r="E48" s="34"/>
      <c r="F48" s="35">
        <f t="shared" si="2"/>
        <v>0</v>
      </c>
    </row>
    <row r="49" s="5" customFormat="1" ht="20.25" customHeight="1" spans="1:6">
      <c r="A49" s="28">
        <v>508</v>
      </c>
      <c r="B49" s="28" t="s">
        <v>2413</v>
      </c>
      <c r="C49" s="24">
        <f>SUM(C50:C51)</f>
        <v>0</v>
      </c>
      <c r="D49" s="29">
        <f>SUM(D50:D51)</f>
        <v>0</v>
      </c>
      <c r="E49" s="26" t="e">
        <f>D49/C49</f>
        <v>#DIV/0!</v>
      </c>
      <c r="F49" s="27">
        <f t="shared" si="2"/>
        <v>0</v>
      </c>
    </row>
    <row r="50" s="6" customFormat="1" ht="20.25" customHeight="1" spans="1:6">
      <c r="A50" s="30">
        <v>50801</v>
      </c>
      <c r="B50" s="31" t="s">
        <v>2414</v>
      </c>
      <c r="C50" s="32">
        <v>0</v>
      </c>
      <c r="D50" s="33"/>
      <c r="E50" s="26"/>
      <c r="F50" s="35">
        <f t="shared" si="2"/>
        <v>0</v>
      </c>
    </row>
    <row r="51" s="6" customFormat="1" ht="20.25" customHeight="1" spans="1:6">
      <c r="A51" s="30">
        <v>50802</v>
      </c>
      <c r="B51" s="31" t="s">
        <v>2415</v>
      </c>
      <c r="C51" s="32">
        <v>0</v>
      </c>
      <c r="D51" s="33"/>
      <c r="E51" s="26"/>
      <c r="F51" s="35">
        <f t="shared" si="2"/>
        <v>0</v>
      </c>
    </row>
    <row r="52" s="5" customFormat="1" ht="20.25" customHeight="1" spans="1:6">
      <c r="A52" s="28">
        <v>509</v>
      </c>
      <c r="B52" s="28" t="s">
        <v>2416</v>
      </c>
      <c r="C52" s="24">
        <f>SUM(C53:C57)</f>
        <v>1773</v>
      </c>
      <c r="D52" s="29">
        <f>SUM(D53:D57)</f>
        <v>723.426792</v>
      </c>
      <c r="E52" s="26">
        <f t="shared" ref="E52:E58" si="3">D52/C52</f>
        <v>0.40802413536379</v>
      </c>
      <c r="F52" s="27">
        <f t="shared" si="2"/>
        <v>-163.073208</v>
      </c>
    </row>
    <row r="53" s="6" customFormat="1" ht="20.25" customHeight="1" spans="1:6">
      <c r="A53" s="30">
        <v>50901</v>
      </c>
      <c r="B53" s="31" t="s">
        <v>2417</v>
      </c>
      <c r="C53" s="32">
        <v>559</v>
      </c>
      <c r="D53" s="33">
        <v>304.134477</v>
      </c>
      <c r="E53" s="34">
        <f t="shared" si="3"/>
        <v>0.544068831842576</v>
      </c>
      <c r="F53" s="35">
        <f t="shared" si="2"/>
        <v>24.634477</v>
      </c>
    </row>
    <row r="54" s="6" customFormat="1" ht="20.25" customHeight="1" spans="1:6">
      <c r="A54" s="30">
        <v>50902</v>
      </c>
      <c r="B54" s="31" t="s">
        <v>2418</v>
      </c>
      <c r="C54" s="32">
        <v>9</v>
      </c>
      <c r="D54" s="33">
        <v>10.8125</v>
      </c>
      <c r="E54" s="34">
        <f t="shared" si="3"/>
        <v>1.20138888888889</v>
      </c>
      <c r="F54" s="35">
        <f t="shared" si="2"/>
        <v>6.3125</v>
      </c>
    </row>
    <row r="55" s="6" customFormat="1" ht="20.25" customHeight="1" spans="1:6">
      <c r="A55" s="30">
        <v>50903</v>
      </c>
      <c r="B55" s="31" t="s">
        <v>2419</v>
      </c>
      <c r="C55" s="32">
        <v>21</v>
      </c>
      <c r="D55" s="33">
        <v>5.305882</v>
      </c>
      <c r="E55" s="34">
        <f t="shared" si="3"/>
        <v>0.252661047619048</v>
      </c>
      <c r="F55" s="35">
        <f t="shared" si="2"/>
        <v>-5.194118</v>
      </c>
    </row>
    <row r="56" s="6" customFormat="1" ht="20.25" customHeight="1" spans="1:6">
      <c r="A56" s="30">
        <v>50905</v>
      </c>
      <c r="B56" s="31" t="s">
        <v>2420</v>
      </c>
      <c r="C56" s="32">
        <v>711</v>
      </c>
      <c r="D56" s="33">
        <v>322.5433</v>
      </c>
      <c r="E56" s="34">
        <f t="shared" si="3"/>
        <v>0.453647398030942</v>
      </c>
      <c r="F56" s="35">
        <f t="shared" si="2"/>
        <v>-32.9567</v>
      </c>
    </row>
    <row r="57" s="6" customFormat="1" ht="20.25" customHeight="1" spans="1:6">
      <c r="A57" s="30">
        <v>50999</v>
      </c>
      <c r="B57" s="31" t="s">
        <v>2421</v>
      </c>
      <c r="C57" s="32">
        <v>473</v>
      </c>
      <c r="D57" s="33">
        <v>80.630633</v>
      </c>
      <c r="E57" s="34">
        <f t="shared" si="3"/>
        <v>0.170466454545455</v>
      </c>
      <c r="F57" s="35">
        <f t="shared" si="2"/>
        <v>-155.869367</v>
      </c>
    </row>
    <row r="58" s="5" customFormat="1" ht="20.25" customHeight="1" spans="1:6">
      <c r="A58" s="28">
        <v>510</v>
      </c>
      <c r="B58" s="28" t="s">
        <v>2422</v>
      </c>
      <c r="C58" s="24">
        <f>SUM(C59:C60)</f>
        <v>289</v>
      </c>
      <c r="D58" s="29">
        <f>SUM(D59:D60)</f>
        <v>0</v>
      </c>
      <c r="E58" s="26">
        <f t="shared" si="3"/>
        <v>0</v>
      </c>
      <c r="F58" s="27">
        <f t="shared" si="2"/>
        <v>-144.5</v>
      </c>
    </row>
    <row r="59" s="6" customFormat="1" ht="20.25" customHeight="1" spans="1:6">
      <c r="A59" s="30">
        <v>51002</v>
      </c>
      <c r="B59" s="31" t="s">
        <v>2423</v>
      </c>
      <c r="C59" s="32">
        <v>289</v>
      </c>
      <c r="D59" s="33"/>
      <c r="E59" s="26"/>
      <c r="F59" s="35">
        <f t="shared" si="2"/>
        <v>-144.5</v>
      </c>
    </row>
    <row r="60" s="6" customFormat="1" ht="20.25" customHeight="1" spans="1:6">
      <c r="A60" s="30">
        <v>51003</v>
      </c>
      <c r="B60" s="31" t="s">
        <v>2424</v>
      </c>
      <c r="C60" s="32"/>
      <c r="D60" s="33"/>
      <c r="E60" s="34"/>
      <c r="F60" s="35">
        <f t="shared" si="2"/>
        <v>0</v>
      </c>
    </row>
    <row r="61" s="5" customFormat="1" ht="20.25" customHeight="1" spans="1:6">
      <c r="A61" s="28">
        <v>511</v>
      </c>
      <c r="B61" s="28" t="s">
        <v>2425</v>
      </c>
      <c r="C61" s="24">
        <f>SUM(C62:C65)</f>
        <v>0</v>
      </c>
      <c r="D61" s="29">
        <f>SUM(D62:D65)</f>
        <v>0</v>
      </c>
      <c r="E61" s="26"/>
      <c r="F61" s="27">
        <f t="shared" si="2"/>
        <v>0</v>
      </c>
    </row>
    <row r="62" s="6" customFormat="1" ht="20.25" customHeight="1" spans="1:6">
      <c r="A62" s="30">
        <v>51101</v>
      </c>
      <c r="B62" s="31" t="s">
        <v>2426</v>
      </c>
      <c r="C62" s="32">
        <v>0</v>
      </c>
      <c r="D62" s="33"/>
      <c r="E62" s="26"/>
      <c r="F62" s="35">
        <f t="shared" si="2"/>
        <v>0</v>
      </c>
    </row>
    <row r="63" s="6" customFormat="1" ht="20.25" customHeight="1" spans="1:6">
      <c r="A63" s="30">
        <v>51102</v>
      </c>
      <c r="B63" s="31" t="s">
        <v>2427</v>
      </c>
      <c r="C63" s="32">
        <v>0</v>
      </c>
      <c r="D63" s="33"/>
      <c r="E63" s="26"/>
      <c r="F63" s="35">
        <f t="shared" si="2"/>
        <v>0</v>
      </c>
    </row>
    <row r="64" s="6" customFormat="1" ht="20.25" customHeight="1" spans="1:6">
      <c r="A64" s="30">
        <v>51103</v>
      </c>
      <c r="B64" s="31" t="s">
        <v>2428</v>
      </c>
      <c r="C64" s="32">
        <v>0</v>
      </c>
      <c r="D64" s="33"/>
      <c r="E64" s="26"/>
      <c r="F64" s="35">
        <f t="shared" si="2"/>
        <v>0</v>
      </c>
    </row>
    <row r="65" s="6" customFormat="1" ht="20.25" customHeight="1" spans="1:6">
      <c r="A65" s="30">
        <v>51104</v>
      </c>
      <c r="B65" s="31" t="s">
        <v>2429</v>
      </c>
      <c r="C65" s="32">
        <v>0</v>
      </c>
      <c r="D65" s="33"/>
      <c r="E65" s="26"/>
      <c r="F65" s="35">
        <f t="shared" si="2"/>
        <v>0</v>
      </c>
    </row>
    <row r="66" s="5" customFormat="1" ht="20.25" customHeight="1" spans="1:6">
      <c r="A66" s="28">
        <v>514</v>
      </c>
      <c r="B66" s="28" t="s">
        <v>2430</v>
      </c>
      <c r="C66" s="24">
        <f>SUM(C67:C68)</f>
        <v>0</v>
      </c>
      <c r="D66" s="29">
        <f>SUM(D67:D68)</f>
        <v>0</v>
      </c>
      <c r="E66" s="26"/>
      <c r="F66" s="27">
        <f t="shared" si="2"/>
        <v>0</v>
      </c>
    </row>
    <row r="67" s="6" customFormat="1" ht="20.25" customHeight="1" spans="1:6">
      <c r="A67" s="30">
        <v>51401</v>
      </c>
      <c r="B67" s="31" t="s">
        <v>42</v>
      </c>
      <c r="C67" s="32">
        <v>0</v>
      </c>
      <c r="D67" s="33"/>
      <c r="E67" s="26"/>
      <c r="F67" s="35">
        <f t="shared" si="2"/>
        <v>0</v>
      </c>
    </row>
    <row r="68" s="6" customFormat="1" ht="20.25" customHeight="1" spans="1:6">
      <c r="A68" s="30">
        <v>51402</v>
      </c>
      <c r="B68" s="31" t="s">
        <v>2431</v>
      </c>
      <c r="C68" s="32">
        <v>0</v>
      </c>
      <c r="D68" s="33"/>
      <c r="E68" s="26"/>
      <c r="F68" s="35">
        <f t="shared" si="2"/>
        <v>0</v>
      </c>
    </row>
    <row r="69" s="5" customFormat="1" ht="20.25" customHeight="1" spans="1:6">
      <c r="A69" s="28">
        <v>599</v>
      </c>
      <c r="B69" s="28" t="s">
        <v>43</v>
      </c>
      <c r="C69" s="24">
        <f>SUM(C70:C73)</f>
        <v>0</v>
      </c>
      <c r="D69" s="29">
        <f>SUM(D70:D73)</f>
        <v>0</v>
      </c>
      <c r="E69" s="26"/>
      <c r="F69" s="27">
        <f t="shared" si="2"/>
        <v>0</v>
      </c>
    </row>
    <row r="70" s="6" customFormat="1" ht="20.25" customHeight="1" spans="1:6">
      <c r="A70" s="30">
        <v>59906</v>
      </c>
      <c r="B70" s="31" t="s">
        <v>2432</v>
      </c>
      <c r="C70" s="32">
        <v>0</v>
      </c>
      <c r="D70" s="33"/>
      <c r="E70" s="26"/>
      <c r="F70" s="35">
        <f t="shared" si="2"/>
        <v>0</v>
      </c>
    </row>
    <row r="71" s="6" customFormat="1" ht="20.25" customHeight="1" spans="1:6">
      <c r="A71" s="30">
        <v>59907</v>
      </c>
      <c r="B71" s="31" t="s">
        <v>467</v>
      </c>
      <c r="C71" s="32">
        <v>0</v>
      </c>
      <c r="D71" s="33"/>
      <c r="E71" s="26"/>
      <c r="F71" s="35">
        <f t="shared" si="2"/>
        <v>0</v>
      </c>
    </row>
    <row r="72" s="6" customFormat="1" ht="20.25" customHeight="1" spans="1:6">
      <c r="A72" s="30">
        <v>59908</v>
      </c>
      <c r="B72" s="31" t="s">
        <v>2433</v>
      </c>
      <c r="C72" s="32">
        <v>0</v>
      </c>
      <c r="D72" s="33"/>
      <c r="E72" s="26"/>
      <c r="F72" s="35">
        <f t="shared" si="2"/>
        <v>0</v>
      </c>
    </row>
    <row r="73" s="6" customFormat="1" ht="20.25" customHeight="1" spans="1:6">
      <c r="A73" s="30">
        <v>59999</v>
      </c>
      <c r="B73" s="31" t="s">
        <v>43</v>
      </c>
      <c r="C73" s="32">
        <v>0</v>
      </c>
      <c r="D73" s="33"/>
      <c r="E73" s="26"/>
      <c r="F73" s="35">
        <f t="shared" si="2"/>
        <v>0</v>
      </c>
    </row>
    <row r="74" s="5" customFormat="1" ht="20.25" customHeight="1" spans="1:6">
      <c r="A74" s="36" t="s">
        <v>46</v>
      </c>
      <c r="B74" s="37"/>
      <c r="C74" s="24">
        <f>C75+C76</f>
        <v>3631</v>
      </c>
      <c r="D74" s="29">
        <f>D75+D76</f>
        <v>1984.16</v>
      </c>
      <c r="E74" s="26">
        <f>D74/C74</f>
        <v>0.546450013770311</v>
      </c>
      <c r="F74" s="27">
        <f t="shared" si="2"/>
        <v>168.66</v>
      </c>
    </row>
    <row r="75" s="5" customFormat="1" ht="20.25" customHeight="1" spans="1:6">
      <c r="A75" s="38" t="s">
        <v>2434</v>
      </c>
      <c r="B75" s="39" t="s">
        <v>2367</v>
      </c>
      <c r="C75" s="40"/>
      <c r="D75" s="41"/>
      <c r="E75" s="26"/>
      <c r="F75" s="27">
        <f t="shared" si="2"/>
        <v>0</v>
      </c>
    </row>
    <row r="76" ht="20.25" customHeight="1" spans="1:6">
      <c r="A76" s="38">
        <v>2300602</v>
      </c>
      <c r="B76" s="39" t="s">
        <v>2368</v>
      </c>
      <c r="C76" s="24">
        <f>'镇一般预算支出-功能'!C1295</f>
        <v>3631</v>
      </c>
      <c r="D76" s="29">
        <f>'镇一般预算支出-功能'!D1295</f>
        <v>1984.16</v>
      </c>
      <c r="E76" s="26">
        <f>D76/C76</f>
        <v>0.546450013770311</v>
      </c>
      <c r="F76" s="27">
        <f t="shared" si="2"/>
        <v>168.66</v>
      </c>
    </row>
    <row r="77" ht="20.25" customHeight="1" spans="1:6">
      <c r="A77" s="36" t="s">
        <v>47</v>
      </c>
      <c r="B77" s="37"/>
      <c r="C77" s="42">
        <f>C78</f>
        <v>0</v>
      </c>
      <c r="D77" s="43">
        <f t="shared" ref="D77:D80" si="4">D78</f>
        <v>0</v>
      </c>
      <c r="E77" s="26"/>
      <c r="F77" s="27">
        <f t="shared" si="2"/>
        <v>0</v>
      </c>
    </row>
    <row r="78" ht="20.25" customHeight="1" spans="1:6">
      <c r="A78" s="44">
        <v>23103</v>
      </c>
      <c r="B78" s="44" t="s">
        <v>2373</v>
      </c>
      <c r="C78" s="42">
        <f>C79</f>
        <v>0</v>
      </c>
      <c r="D78" s="43">
        <f t="shared" si="4"/>
        <v>0</v>
      </c>
      <c r="E78" s="26"/>
      <c r="F78" s="27">
        <f t="shared" si="2"/>
        <v>0</v>
      </c>
    </row>
    <row r="79" s="7" customFormat="1" ht="20.25" customHeight="1" spans="1:6">
      <c r="A79" s="45">
        <v>2310301</v>
      </c>
      <c r="B79" s="46" t="s">
        <v>2374</v>
      </c>
      <c r="C79" s="42"/>
      <c r="D79" s="43"/>
      <c r="E79" s="26"/>
      <c r="F79" s="35">
        <f t="shared" si="2"/>
        <v>0</v>
      </c>
    </row>
    <row r="80" ht="20.25" customHeight="1" spans="1:6">
      <c r="A80" s="36" t="s">
        <v>48</v>
      </c>
      <c r="B80" s="37"/>
      <c r="C80" s="42">
        <f>C81</f>
        <v>0</v>
      </c>
      <c r="D80" s="43">
        <f t="shared" si="4"/>
        <v>0</v>
      </c>
      <c r="E80" s="26"/>
      <c r="F80" s="27">
        <f t="shared" si="2"/>
        <v>0</v>
      </c>
    </row>
    <row r="81" ht="20.25" customHeight="1" spans="1:6">
      <c r="A81" s="47">
        <v>23009</v>
      </c>
      <c r="B81" s="48" t="s">
        <v>2375</v>
      </c>
      <c r="C81" s="42">
        <f>ROUND(C83-C77-C74-C6,0)</f>
        <v>0</v>
      </c>
      <c r="D81" s="43">
        <f>ROUND(D83-D77-D74-D6,0)</f>
        <v>0</v>
      </c>
      <c r="E81" s="26"/>
      <c r="F81" s="35">
        <f t="shared" si="2"/>
        <v>0</v>
      </c>
    </row>
    <row r="82" ht="20.25" customHeight="1" spans="1:6">
      <c r="A82" s="22" t="s">
        <v>49</v>
      </c>
      <c r="B82" s="23"/>
      <c r="C82" s="42">
        <v>0</v>
      </c>
      <c r="D82" s="43">
        <v>0</v>
      </c>
      <c r="E82" s="26"/>
      <c r="F82" s="27">
        <f t="shared" si="2"/>
        <v>0</v>
      </c>
    </row>
    <row r="83" ht="20.25" customHeight="1" spans="1:6">
      <c r="A83" s="49" t="s">
        <v>51</v>
      </c>
      <c r="B83" s="49"/>
      <c r="C83" s="24">
        <f>镇一般预算收入!C79</f>
        <v>18515</v>
      </c>
      <c r="D83" s="29">
        <f>镇一般预算收入!D79</f>
        <v>11015.472732</v>
      </c>
      <c r="E83" s="26">
        <f>D83/C83</f>
        <v>0.594948567755874</v>
      </c>
      <c r="F83" s="27">
        <f t="shared" si="2"/>
        <v>1757.972732</v>
      </c>
    </row>
  </sheetData>
  <autoFilter xmlns:etc="http://www.wps.cn/officeDocument/2017/etCustomData" ref="A5:F83" etc:filterBottomFollowUsedRange="0">
    <extLst/>
  </autoFilter>
  <mergeCells count="9">
    <mergeCell ref="A2:F2"/>
    <mergeCell ref="A3:F3"/>
    <mergeCell ref="A4:F4"/>
    <mergeCell ref="A6:B6"/>
    <mergeCell ref="A74:B74"/>
    <mergeCell ref="A77:B77"/>
    <mergeCell ref="A80:B80"/>
    <mergeCell ref="A82:B82"/>
    <mergeCell ref="A83:B83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  <ignoredErrors>
    <ignoredError sqref="E25:E26 E16 E2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H35" sqref="H35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2435</v>
      </c>
      <c r="B2" t="s">
        <v>2436</v>
      </c>
      <c r="F2" t="s">
        <v>2435</v>
      </c>
      <c r="G2" t="s">
        <v>2436</v>
      </c>
    </row>
    <row r="3" ht="14.25" spans="1:9">
      <c r="A3" s="1" t="s">
        <v>130</v>
      </c>
      <c r="B3">
        <v>140000</v>
      </c>
      <c r="C3">
        <f>B3/10000</f>
        <v>14</v>
      </c>
      <c r="D3">
        <f>ROUND(C3,0)</f>
        <v>14</v>
      </c>
      <c r="F3" s="2">
        <v>50101</v>
      </c>
      <c r="G3">
        <v>15933565.4</v>
      </c>
      <c r="H3">
        <f>G3/10000</f>
        <v>1593.35654</v>
      </c>
      <c r="I3">
        <f>ROUND(H3,0)</f>
        <v>1593</v>
      </c>
    </row>
    <row r="4" ht="14.25" spans="1:9">
      <c r="A4" s="1" t="s">
        <v>138</v>
      </c>
      <c r="B4">
        <v>50000</v>
      </c>
      <c r="C4">
        <f t="shared" ref="C4:C67" si="0">B4/10000</f>
        <v>5</v>
      </c>
      <c r="D4">
        <f t="shared" ref="D4:D67" si="1">ROUND(C4,0)</f>
        <v>5</v>
      </c>
      <c r="F4" s="2">
        <v>50102</v>
      </c>
      <c r="G4">
        <v>4211000</v>
      </c>
      <c r="H4">
        <f t="shared" ref="H4:H25" si="2">G4/10000</f>
        <v>421.1</v>
      </c>
      <c r="I4">
        <f t="shared" ref="I4:I26" si="3">ROUND(H4,0)</f>
        <v>421</v>
      </c>
    </row>
    <row r="5" ht="14.25" spans="1:9">
      <c r="A5" s="1" t="s">
        <v>156</v>
      </c>
      <c r="B5">
        <v>11741552.28</v>
      </c>
      <c r="C5">
        <f t="shared" si="0"/>
        <v>1174.155228</v>
      </c>
      <c r="D5">
        <f t="shared" si="1"/>
        <v>1174</v>
      </c>
      <c r="F5" s="2">
        <v>50103</v>
      </c>
      <c r="G5">
        <v>1412000</v>
      </c>
      <c r="H5">
        <f t="shared" si="2"/>
        <v>141.2</v>
      </c>
      <c r="I5">
        <f t="shared" si="3"/>
        <v>141</v>
      </c>
    </row>
    <row r="6" ht="14.25" spans="1:9">
      <c r="A6" s="1" t="s">
        <v>167</v>
      </c>
      <c r="B6">
        <v>3180562.29</v>
      </c>
      <c r="C6">
        <f t="shared" si="0"/>
        <v>318.056229</v>
      </c>
      <c r="D6">
        <f t="shared" si="1"/>
        <v>318</v>
      </c>
      <c r="F6" s="2">
        <v>50199</v>
      </c>
      <c r="G6">
        <v>4246180</v>
      </c>
      <c r="H6">
        <f t="shared" si="2"/>
        <v>424.618</v>
      </c>
      <c r="I6">
        <f t="shared" si="3"/>
        <v>425</v>
      </c>
    </row>
    <row r="7" ht="14.25" spans="1:9">
      <c r="A7" s="1" t="s">
        <v>168</v>
      </c>
      <c r="B7">
        <v>1250000</v>
      </c>
      <c r="C7">
        <f t="shared" si="0"/>
        <v>125</v>
      </c>
      <c r="D7">
        <f t="shared" si="1"/>
        <v>125</v>
      </c>
      <c r="F7" s="2">
        <v>50201</v>
      </c>
      <c r="G7">
        <v>3802000</v>
      </c>
      <c r="H7">
        <f t="shared" si="2"/>
        <v>380.2</v>
      </c>
      <c r="I7">
        <f t="shared" si="3"/>
        <v>380</v>
      </c>
    </row>
    <row r="8" ht="14.25" spans="1:9">
      <c r="A8" s="1" t="s">
        <v>208</v>
      </c>
      <c r="B8">
        <v>732815.13</v>
      </c>
      <c r="C8">
        <f t="shared" si="0"/>
        <v>73.281513</v>
      </c>
      <c r="D8">
        <f t="shared" si="1"/>
        <v>73</v>
      </c>
      <c r="F8" s="2">
        <v>50202</v>
      </c>
      <c r="G8">
        <v>30000</v>
      </c>
      <c r="H8">
        <f t="shared" si="2"/>
        <v>3</v>
      </c>
      <c r="I8">
        <f t="shared" si="3"/>
        <v>3</v>
      </c>
    </row>
    <row r="9" ht="14.25" spans="1:9">
      <c r="A9" s="1" t="s">
        <v>389</v>
      </c>
      <c r="B9">
        <v>80000</v>
      </c>
      <c r="C9">
        <f t="shared" si="0"/>
        <v>8</v>
      </c>
      <c r="D9">
        <f t="shared" si="1"/>
        <v>8</v>
      </c>
      <c r="F9" s="2">
        <v>50203</v>
      </c>
      <c r="G9">
        <v>20000</v>
      </c>
      <c r="H9">
        <f t="shared" si="2"/>
        <v>2</v>
      </c>
      <c r="I9">
        <f t="shared" si="3"/>
        <v>2</v>
      </c>
    </row>
    <row r="10" ht="14.25" spans="1:9">
      <c r="A10" s="1" t="s">
        <v>575</v>
      </c>
      <c r="B10">
        <v>150000</v>
      </c>
      <c r="C10">
        <f t="shared" si="0"/>
        <v>15</v>
      </c>
      <c r="D10">
        <f t="shared" si="1"/>
        <v>15</v>
      </c>
      <c r="F10" s="2">
        <v>50204</v>
      </c>
      <c r="G10">
        <v>104725.6</v>
      </c>
      <c r="H10">
        <f t="shared" si="2"/>
        <v>10.47256</v>
      </c>
      <c r="I10" s="3">
        <v>11</v>
      </c>
    </row>
    <row r="11" ht="14.25" spans="1:9">
      <c r="A11" s="1" t="s">
        <v>586</v>
      </c>
      <c r="B11">
        <v>5378717.66</v>
      </c>
      <c r="C11">
        <f t="shared" si="0"/>
        <v>537.871766</v>
      </c>
      <c r="D11">
        <f t="shared" si="1"/>
        <v>538</v>
      </c>
      <c r="F11" s="2">
        <v>50205</v>
      </c>
      <c r="G11">
        <v>1534773.3</v>
      </c>
      <c r="H11">
        <f t="shared" si="2"/>
        <v>153.47733</v>
      </c>
      <c r="I11" s="3">
        <v>154</v>
      </c>
    </row>
    <row r="12" ht="14.25" spans="1:9">
      <c r="A12" s="1" t="s">
        <v>599</v>
      </c>
      <c r="B12">
        <v>360000</v>
      </c>
      <c r="C12">
        <f t="shared" si="0"/>
        <v>36</v>
      </c>
      <c r="D12">
        <f t="shared" si="1"/>
        <v>36</v>
      </c>
      <c r="F12" s="2">
        <v>50206</v>
      </c>
      <c r="G12">
        <v>208000</v>
      </c>
      <c r="H12">
        <f t="shared" si="2"/>
        <v>20.8</v>
      </c>
      <c r="I12">
        <f t="shared" si="3"/>
        <v>21</v>
      </c>
    </row>
    <row r="13" ht="14.25" spans="1:9">
      <c r="A13" s="1" t="s">
        <v>639</v>
      </c>
      <c r="B13">
        <v>475621.93</v>
      </c>
      <c r="C13">
        <f t="shared" si="0"/>
        <v>47.562193</v>
      </c>
      <c r="D13">
        <f t="shared" si="1"/>
        <v>48</v>
      </c>
      <c r="F13" s="2">
        <v>50208</v>
      </c>
      <c r="G13">
        <v>200000</v>
      </c>
      <c r="H13">
        <f t="shared" si="2"/>
        <v>20</v>
      </c>
      <c r="I13">
        <f t="shared" si="3"/>
        <v>20</v>
      </c>
    </row>
    <row r="14" ht="14.25" spans="1:9">
      <c r="A14" s="1" t="s">
        <v>642</v>
      </c>
      <c r="B14">
        <v>138900</v>
      </c>
      <c r="C14">
        <f t="shared" si="0"/>
        <v>13.89</v>
      </c>
      <c r="D14">
        <f t="shared" si="1"/>
        <v>14</v>
      </c>
      <c r="F14" s="2">
        <v>50299</v>
      </c>
      <c r="G14">
        <v>16710513</v>
      </c>
      <c r="H14">
        <f t="shared" si="2"/>
        <v>1671.0513</v>
      </c>
      <c r="I14">
        <f t="shared" si="3"/>
        <v>1671</v>
      </c>
    </row>
    <row r="15" ht="14.25" spans="1:9">
      <c r="A15" s="1" t="s">
        <v>652</v>
      </c>
      <c r="B15">
        <v>66180</v>
      </c>
      <c r="C15">
        <f t="shared" si="0"/>
        <v>6.618</v>
      </c>
      <c r="D15">
        <f t="shared" si="1"/>
        <v>7</v>
      </c>
      <c r="F15" s="2">
        <v>50303</v>
      </c>
      <c r="G15">
        <v>180000</v>
      </c>
      <c r="H15">
        <f t="shared" si="2"/>
        <v>18</v>
      </c>
      <c r="I15">
        <f t="shared" si="3"/>
        <v>18</v>
      </c>
    </row>
    <row r="16" ht="14.25" spans="1:9">
      <c r="A16" s="1" t="s">
        <v>658</v>
      </c>
      <c r="B16">
        <v>60000</v>
      </c>
      <c r="C16">
        <f t="shared" si="0"/>
        <v>6</v>
      </c>
      <c r="D16">
        <f t="shared" si="1"/>
        <v>6</v>
      </c>
      <c r="F16" s="2">
        <v>50306</v>
      </c>
      <c r="G16">
        <v>650000</v>
      </c>
      <c r="H16">
        <f t="shared" si="2"/>
        <v>65</v>
      </c>
      <c r="I16">
        <f t="shared" si="3"/>
        <v>65</v>
      </c>
    </row>
    <row r="17" ht="14.25" spans="1:9">
      <c r="A17" s="1" t="s">
        <v>715</v>
      </c>
      <c r="B17">
        <v>100000</v>
      </c>
      <c r="C17">
        <f t="shared" si="0"/>
        <v>10</v>
      </c>
      <c r="D17">
        <f t="shared" si="1"/>
        <v>10</v>
      </c>
      <c r="F17" s="2">
        <v>50399</v>
      </c>
      <c r="G17">
        <v>539850</v>
      </c>
      <c r="H17">
        <f t="shared" si="2"/>
        <v>53.985</v>
      </c>
      <c r="I17">
        <f t="shared" si="3"/>
        <v>54</v>
      </c>
    </row>
    <row r="18" ht="14.25" spans="1:9">
      <c r="A18" s="1" t="s">
        <v>727</v>
      </c>
      <c r="B18">
        <v>1283212.5</v>
      </c>
      <c r="C18">
        <f t="shared" si="0"/>
        <v>128.32125</v>
      </c>
      <c r="D18">
        <f t="shared" si="1"/>
        <v>128</v>
      </c>
      <c r="F18" s="2">
        <v>50501</v>
      </c>
      <c r="G18">
        <v>65970097</v>
      </c>
      <c r="H18">
        <f t="shared" si="2"/>
        <v>6597.0097</v>
      </c>
      <c r="I18">
        <f t="shared" si="3"/>
        <v>6597</v>
      </c>
    </row>
    <row r="19" ht="14.25" spans="1:9">
      <c r="A19" s="1" t="s">
        <v>729</v>
      </c>
      <c r="B19">
        <v>16665277.8</v>
      </c>
      <c r="C19">
        <f t="shared" si="0"/>
        <v>1666.52778</v>
      </c>
      <c r="D19">
        <f t="shared" si="1"/>
        <v>1667</v>
      </c>
      <c r="F19" s="2">
        <v>50502</v>
      </c>
      <c r="G19">
        <v>3591200</v>
      </c>
      <c r="H19">
        <f t="shared" si="2"/>
        <v>359.12</v>
      </c>
      <c r="I19">
        <f t="shared" si="3"/>
        <v>359</v>
      </c>
    </row>
    <row r="20" ht="14.25" spans="1:9">
      <c r="A20" s="1" t="s">
        <v>731</v>
      </c>
      <c r="B20">
        <v>11368240.8</v>
      </c>
      <c r="C20">
        <f t="shared" si="0"/>
        <v>1136.82408</v>
      </c>
      <c r="D20">
        <f t="shared" si="1"/>
        <v>1137</v>
      </c>
      <c r="F20" s="2">
        <v>50601</v>
      </c>
      <c r="G20">
        <v>1660000</v>
      </c>
      <c r="H20">
        <f t="shared" si="2"/>
        <v>166</v>
      </c>
      <c r="I20">
        <f t="shared" si="3"/>
        <v>166</v>
      </c>
    </row>
    <row r="21" ht="14.25" spans="1:9">
      <c r="A21" s="1" t="s">
        <v>733</v>
      </c>
      <c r="B21">
        <v>792506.25</v>
      </c>
      <c r="C21">
        <f t="shared" si="0"/>
        <v>79.250625</v>
      </c>
      <c r="D21">
        <f t="shared" si="1"/>
        <v>79</v>
      </c>
      <c r="F21" s="2">
        <v>50701</v>
      </c>
      <c r="G21">
        <v>1079618</v>
      </c>
      <c r="H21">
        <f t="shared" si="2"/>
        <v>107.9618</v>
      </c>
      <c r="I21">
        <f t="shared" si="3"/>
        <v>108</v>
      </c>
    </row>
    <row r="22" ht="14.25" spans="1:9">
      <c r="A22" s="1" t="s">
        <v>737</v>
      </c>
      <c r="B22">
        <v>17790169.4</v>
      </c>
      <c r="C22">
        <f t="shared" si="0"/>
        <v>1779.01694</v>
      </c>
      <c r="D22">
        <f t="shared" si="1"/>
        <v>1779</v>
      </c>
      <c r="F22" s="2">
        <v>50901</v>
      </c>
      <c r="G22">
        <v>7858844</v>
      </c>
      <c r="H22">
        <f t="shared" si="2"/>
        <v>785.8844</v>
      </c>
      <c r="I22">
        <f t="shared" si="3"/>
        <v>786</v>
      </c>
    </row>
    <row r="23" ht="14.25" spans="1:9">
      <c r="A23" s="1" t="s">
        <v>743</v>
      </c>
      <c r="B23">
        <v>160825</v>
      </c>
      <c r="C23">
        <f t="shared" si="0"/>
        <v>16.0825</v>
      </c>
      <c r="D23">
        <f t="shared" si="1"/>
        <v>16</v>
      </c>
      <c r="F23" s="2">
        <v>50902</v>
      </c>
      <c r="G23">
        <v>100968.75</v>
      </c>
      <c r="H23">
        <f t="shared" si="2"/>
        <v>10.096875</v>
      </c>
      <c r="I23">
        <f t="shared" si="3"/>
        <v>10</v>
      </c>
    </row>
    <row r="24" ht="14.25" spans="1:9">
      <c r="A24" s="1" t="s">
        <v>781</v>
      </c>
      <c r="B24">
        <v>69000</v>
      </c>
      <c r="C24">
        <f t="shared" si="0"/>
        <v>6.9</v>
      </c>
      <c r="D24">
        <f t="shared" si="1"/>
        <v>7</v>
      </c>
      <c r="F24" s="2">
        <v>50903</v>
      </c>
      <c r="G24">
        <v>82422.55</v>
      </c>
      <c r="H24">
        <f t="shared" si="2"/>
        <v>8.242255</v>
      </c>
      <c r="I24">
        <f t="shared" si="3"/>
        <v>8</v>
      </c>
    </row>
    <row r="25" ht="14.25" spans="1:9">
      <c r="A25" s="1" t="s">
        <v>801</v>
      </c>
      <c r="B25">
        <v>539850</v>
      </c>
      <c r="C25">
        <f t="shared" si="0"/>
        <v>53.985</v>
      </c>
      <c r="D25">
        <f t="shared" si="1"/>
        <v>54</v>
      </c>
      <c r="F25" s="2">
        <v>50905</v>
      </c>
      <c r="G25">
        <v>13093620</v>
      </c>
      <c r="H25">
        <f t="shared" si="2"/>
        <v>1309.362</v>
      </c>
      <c r="I25">
        <f t="shared" si="3"/>
        <v>1309</v>
      </c>
    </row>
    <row r="26" ht="14.25" spans="1:9">
      <c r="A26" s="1" t="s">
        <v>811</v>
      </c>
      <c r="B26">
        <v>2875873.3</v>
      </c>
      <c r="C26">
        <f t="shared" si="0"/>
        <v>287.58733</v>
      </c>
      <c r="D26" s="3">
        <v>287</v>
      </c>
      <c r="F26">
        <v>50999</v>
      </c>
      <c r="G26">
        <v>8523852.2</v>
      </c>
      <c r="H26">
        <f t="shared" ref="H26" si="4">G26/10000</f>
        <v>852.38522</v>
      </c>
      <c r="I26">
        <f t="shared" si="3"/>
        <v>852</v>
      </c>
    </row>
    <row r="27" ht="14.25" spans="1:4">
      <c r="A27" s="1" t="s">
        <v>815</v>
      </c>
      <c r="B27">
        <v>670000</v>
      </c>
      <c r="C27">
        <f t="shared" si="0"/>
        <v>67</v>
      </c>
      <c r="D27">
        <f t="shared" si="1"/>
        <v>67</v>
      </c>
    </row>
    <row r="28" ht="14.25" spans="1:4">
      <c r="A28" s="1" t="s">
        <v>919</v>
      </c>
      <c r="B28">
        <v>939250</v>
      </c>
      <c r="C28">
        <f t="shared" si="0"/>
        <v>93.925</v>
      </c>
      <c r="D28">
        <f t="shared" si="1"/>
        <v>94</v>
      </c>
    </row>
    <row r="29" ht="14.25" spans="1:4">
      <c r="A29" s="1" t="s">
        <v>1029</v>
      </c>
      <c r="B29">
        <v>410100.67</v>
      </c>
      <c r="C29">
        <f t="shared" si="0"/>
        <v>41.010067</v>
      </c>
      <c r="D29">
        <f t="shared" si="1"/>
        <v>41</v>
      </c>
    </row>
    <row r="30" ht="14.25" spans="1:4">
      <c r="A30" s="1" t="s">
        <v>1064</v>
      </c>
      <c r="B30">
        <v>1480000</v>
      </c>
      <c r="C30">
        <f t="shared" si="0"/>
        <v>148</v>
      </c>
      <c r="D30">
        <f t="shared" si="1"/>
        <v>148</v>
      </c>
    </row>
    <row r="31" ht="14.25" spans="1:4">
      <c r="A31" s="1" t="s">
        <v>1072</v>
      </c>
      <c r="B31">
        <v>1198936</v>
      </c>
      <c r="C31">
        <f t="shared" si="0"/>
        <v>119.8936</v>
      </c>
      <c r="D31">
        <f t="shared" si="1"/>
        <v>120</v>
      </c>
    </row>
    <row r="32" ht="14.25" spans="1:4">
      <c r="A32" s="1" t="s">
        <v>1074</v>
      </c>
      <c r="B32">
        <v>5342684</v>
      </c>
      <c r="C32">
        <f t="shared" si="0"/>
        <v>534.2684</v>
      </c>
      <c r="D32">
        <f t="shared" si="1"/>
        <v>534</v>
      </c>
    </row>
    <row r="33" ht="14.25" spans="1:4">
      <c r="A33" s="1" t="s">
        <v>1078</v>
      </c>
      <c r="B33">
        <v>7540400</v>
      </c>
      <c r="C33">
        <f t="shared" si="0"/>
        <v>754.04</v>
      </c>
      <c r="D33">
        <f t="shared" si="1"/>
        <v>754</v>
      </c>
    </row>
    <row r="34" ht="14.25" spans="1:4">
      <c r="A34" s="1" t="s">
        <v>1080</v>
      </c>
      <c r="B34">
        <v>3770100</v>
      </c>
      <c r="C34">
        <f t="shared" si="0"/>
        <v>377.01</v>
      </c>
      <c r="D34">
        <f t="shared" si="1"/>
        <v>377</v>
      </c>
    </row>
    <row r="35" ht="14.25" spans="1:4">
      <c r="A35" s="1" t="s">
        <v>1110</v>
      </c>
      <c r="B35">
        <v>13400</v>
      </c>
      <c r="C35">
        <f t="shared" si="0"/>
        <v>1.34</v>
      </c>
      <c r="D35">
        <f t="shared" si="1"/>
        <v>1</v>
      </c>
    </row>
    <row r="36" ht="14.25" spans="1:4">
      <c r="A36" s="1" t="s">
        <v>1118</v>
      </c>
      <c r="B36">
        <v>74300</v>
      </c>
      <c r="C36">
        <f t="shared" si="0"/>
        <v>7.43</v>
      </c>
      <c r="D36">
        <f t="shared" si="1"/>
        <v>7</v>
      </c>
    </row>
    <row r="37" ht="14.25" spans="1:4">
      <c r="A37" s="1" t="s">
        <v>1124</v>
      </c>
      <c r="B37">
        <v>450000</v>
      </c>
      <c r="C37">
        <f t="shared" si="0"/>
        <v>45</v>
      </c>
      <c r="D37">
        <f t="shared" si="1"/>
        <v>45</v>
      </c>
    </row>
    <row r="38" ht="14.25" spans="1:4">
      <c r="A38" s="1" t="s">
        <v>1130</v>
      </c>
      <c r="B38">
        <v>1688048</v>
      </c>
      <c r="C38">
        <f t="shared" si="0"/>
        <v>168.8048</v>
      </c>
      <c r="D38">
        <f t="shared" si="1"/>
        <v>169</v>
      </c>
    </row>
    <row r="39" ht="14.25" spans="1:4">
      <c r="A39" s="1" t="s">
        <v>1134</v>
      </c>
      <c r="B39">
        <v>670000</v>
      </c>
      <c r="C39">
        <f t="shared" si="0"/>
        <v>67</v>
      </c>
      <c r="D39">
        <f t="shared" si="1"/>
        <v>67</v>
      </c>
    </row>
    <row r="40" ht="14.25" spans="1:4">
      <c r="A40" s="1" t="s">
        <v>1148</v>
      </c>
      <c r="B40">
        <v>81148</v>
      </c>
      <c r="C40">
        <f t="shared" si="0"/>
        <v>8.1148</v>
      </c>
      <c r="D40">
        <f t="shared" si="1"/>
        <v>8</v>
      </c>
    </row>
    <row r="41" ht="14.25" spans="1:4">
      <c r="A41" s="1" t="s">
        <v>1150</v>
      </c>
      <c r="B41">
        <v>986700</v>
      </c>
      <c r="C41">
        <f t="shared" si="0"/>
        <v>98.67</v>
      </c>
      <c r="D41">
        <f t="shared" si="1"/>
        <v>99</v>
      </c>
    </row>
    <row r="42" ht="14.25" spans="1:4">
      <c r="A42" s="1" t="s">
        <v>1156</v>
      </c>
      <c r="B42">
        <v>550000</v>
      </c>
      <c r="C42">
        <f t="shared" si="0"/>
        <v>55</v>
      </c>
      <c r="D42">
        <f t="shared" si="1"/>
        <v>55</v>
      </c>
    </row>
    <row r="43" ht="14.25" spans="1:4">
      <c r="A43" s="1" t="s">
        <v>1160</v>
      </c>
      <c r="B43">
        <v>70000</v>
      </c>
      <c r="C43">
        <f t="shared" si="0"/>
        <v>7</v>
      </c>
      <c r="D43">
        <f t="shared" si="1"/>
        <v>7</v>
      </c>
    </row>
    <row r="44" ht="14.25" spans="1:4">
      <c r="A44" s="1" t="s">
        <v>1186</v>
      </c>
      <c r="B44">
        <v>63000</v>
      </c>
      <c r="C44">
        <f t="shared" si="0"/>
        <v>6.3</v>
      </c>
      <c r="D44">
        <f t="shared" si="1"/>
        <v>6</v>
      </c>
    </row>
    <row r="45" ht="14.25" spans="1:4">
      <c r="A45" s="1" t="s">
        <v>1188</v>
      </c>
      <c r="B45">
        <v>1422000</v>
      </c>
      <c r="C45">
        <f t="shared" si="0"/>
        <v>142.2</v>
      </c>
      <c r="D45">
        <f t="shared" si="1"/>
        <v>142</v>
      </c>
    </row>
    <row r="46" ht="14.25" spans="1:4">
      <c r="A46" s="1" t="s">
        <v>1192</v>
      </c>
      <c r="B46">
        <v>14000</v>
      </c>
      <c r="C46">
        <f t="shared" si="0"/>
        <v>1.4</v>
      </c>
      <c r="D46">
        <f t="shared" si="1"/>
        <v>1</v>
      </c>
    </row>
    <row r="47" ht="14.25" spans="1:4">
      <c r="A47" s="1" t="s">
        <v>1198</v>
      </c>
      <c r="B47">
        <v>36000</v>
      </c>
      <c r="C47">
        <f t="shared" si="0"/>
        <v>3.6</v>
      </c>
      <c r="D47">
        <f t="shared" si="1"/>
        <v>4</v>
      </c>
    </row>
    <row r="48" ht="14.25" spans="1:4">
      <c r="A48" s="1" t="s">
        <v>1200</v>
      </c>
      <c r="B48">
        <v>1080000</v>
      </c>
      <c r="C48">
        <f t="shared" si="0"/>
        <v>108</v>
      </c>
      <c r="D48">
        <f t="shared" si="1"/>
        <v>108</v>
      </c>
    </row>
    <row r="49" ht="14.25" spans="1:4">
      <c r="A49" s="1" t="s">
        <v>1210</v>
      </c>
      <c r="B49">
        <v>21000</v>
      </c>
      <c r="C49">
        <f t="shared" si="0"/>
        <v>2.1</v>
      </c>
      <c r="D49">
        <f t="shared" si="1"/>
        <v>2</v>
      </c>
    </row>
    <row r="50" ht="14.25" spans="1:4">
      <c r="A50" s="1" t="s">
        <v>1212</v>
      </c>
      <c r="B50">
        <v>26000</v>
      </c>
      <c r="C50">
        <f t="shared" si="0"/>
        <v>2.6</v>
      </c>
      <c r="D50">
        <f t="shared" si="1"/>
        <v>3</v>
      </c>
    </row>
    <row r="51" ht="14.25" spans="1:4">
      <c r="A51" s="1" t="s">
        <v>1218</v>
      </c>
      <c r="B51">
        <v>4300000</v>
      </c>
      <c r="C51">
        <f t="shared" si="0"/>
        <v>430</v>
      </c>
      <c r="D51">
        <f t="shared" si="1"/>
        <v>430</v>
      </c>
    </row>
    <row r="52" ht="14.25" spans="1:4">
      <c r="A52" s="1" t="s">
        <v>1240</v>
      </c>
      <c r="B52">
        <v>120000</v>
      </c>
      <c r="C52">
        <f t="shared" si="0"/>
        <v>12</v>
      </c>
      <c r="D52">
        <f t="shared" si="1"/>
        <v>12</v>
      </c>
    </row>
    <row r="53" ht="14.25" spans="1:4">
      <c r="A53" s="1" t="s">
        <v>1250</v>
      </c>
      <c r="B53">
        <v>3120000</v>
      </c>
      <c r="C53">
        <f t="shared" si="0"/>
        <v>312</v>
      </c>
      <c r="D53">
        <f t="shared" si="1"/>
        <v>312</v>
      </c>
    </row>
    <row r="54" ht="14.25" spans="1:4">
      <c r="A54" s="1" t="s">
        <v>1292</v>
      </c>
      <c r="B54">
        <v>8590254</v>
      </c>
      <c r="C54">
        <f t="shared" si="0"/>
        <v>859.0254</v>
      </c>
      <c r="D54">
        <f t="shared" si="1"/>
        <v>859</v>
      </c>
    </row>
    <row r="55" ht="14.25" spans="1:4">
      <c r="A55" s="1" t="s">
        <v>1294</v>
      </c>
      <c r="B55">
        <v>290000</v>
      </c>
      <c r="C55">
        <f t="shared" si="0"/>
        <v>29</v>
      </c>
      <c r="D55">
        <f t="shared" si="1"/>
        <v>29</v>
      </c>
    </row>
    <row r="56" ht="14.25" spans="1:4">
      <c r="A56" s="1" t="s">
        <v>1312</v>
      </c>
      <c r="B56">
        <v>1458000</v>
      </c>
      <c r="C56">
        <f t="shared" si="0"/>
        <v>145.8</v>
      </c>
      <c r="D56">
        <f t="shared" si="1"/>
        <v>146</v>
      </c>
    </row>
    <row r="57" ht="14.25" spans="1:4">
      <c r="A57" s="1" t="s">
        <v>1318</v>
      </c>
      <c r="B57">
        <v>57778</v>
      </c>
      <c r="C57">
        <f t="shared" si="0"/>
        <v>5.7778</v>
      </c>
      <c r="D57">
        <f t="shared" si="1"/>
        <v>6</v>
      </c>
    </row>
    <row r="58" ht="14.25" spans="1:4">
      <c r="A58" s="1" t="s">
        <v>1324</v>
      </c>
      <c r="B58">
        <v>1243000</v>
      </c>
      <c r="C58">
        <f t="shared" si="0"/>
        <v>124.3</v>
      </c>
      <c r="D58">
        <f t="shared" si="1"/>
        <v>124</v>
      </c>
    </row>
    <row r="59" ht="14.25" spans="1:4">
      <c r="A59" s="1" t="s">
        <v>1330</v>
      </c>
      <c r="B59">
        <v>678500</v>
      </c>
      <c r="C59">
        <f t="shared" si="0"/>
        <v>67.85</v>
      </c>
      <c r="D59">
        <f t="shared" si="1"/>
        <v>68</v>
      </c>
    </row>
    <row r="60" ht="14.25" spans="1:4">
      <c r="A60" s="1" t="s">
        <v>1332</v>
      </c>
      <c r="B60">
        <v>2313900</v>
      </c>
      <c r="C60">
        <f t="shared" si="0"/>
        <v>231.39</v>
      </c>
      <c r="D60">
        <f t="shared" si="1"/>
        <v>231</v>
      </c>
    </row>
    <row r="61" ht="14.25" spans="1:4">
      <c r="A61" s="1" t="s">
        <v>1334</v>
      </c>
      <c r="B61">
        <v>2796000</v>
      </c>
      <c r="C61">
        <f t="shared" si="0"/>
        <v>279.6</v>
      </c>
      <c r="D61">
        <f t="shared" si="1"/>
        <v>280</v>
      </c>
    </row>
    <row r="62" ht="14.25" spans="1:4">
      <c r="A62" s="1" t="s">
        <v>1342</v>
      </c>
      <c r="B62">
        <v>2820000</v>
      </c>
      <c r="C62">
        <f t="shared" si="0"/>
        <v>282</v>
      </c>
      <c r="D62">
        <f t="shared" si="1"/>
        <v>282</v>
      </c>
    </row>
    <row r="63" ht="14.25" spans="1:4">
      <c r="A63" s="1" t="s">
        <v>1352</v>
      </c>
      <c r="B63">
        <v>827600</v>
      </c>
      <c r="C63">
        <f t="shared" si="0"/>
        <v>82.76</v>
      </c>
      <c r="D63">
        <f t="shared" si="1"/>
        <v>83</v>
      </c>
    </row>
    <row r="64" ht="14.25" spans="1:4">
      <c r="A64" s="1" t="s">
        <v>1379</v>
      </c>
      <c r="B64">
        <v>100000</v>
      </c>
      <c r="C64">
        <f t="shared" si="0"/>
        <v>10</v>
      </c>
      <c r="D64">
        <f t="shared" si="1"/>
        <v>10</v>
      </c>
    </row>
    <row r="65" ht="14.25" spans="1:4">
      <c r="A65" s="1" t="s">
        <v>1411</v>
      </c>
      <c r="B65">
        <v>310500</v>
      </c>
      <c r="C65">
        <f t="shared" si="0"/>
        <v>31.05</v>
      </c>
      <c r="D65">
        <f t="shared" si="1"/>
        <v>31</v>
      </c>
    </row>
    <row r="66" ht="14.25" spans="1:4">
      <c r="A66" s="1" t="s">
        <v>1467</v>
      </c>
      <c r="B66">
        <v>13000</v>
      </c>
      <c r="C66">
        <f t="shared" si="0"/>
        <v>1.3</v>
      </c>
      <c r="D66">
        <f t="shared" si="1"/>
        <v>1</v>
      </c>
    </row>
    <row r="67" ht="14.25" spans="1:4">
      <c r="A67" s="1" t="s">
        <v>1528</v>
      </c>
      <c r="B67">
        <v>280000</v>
      </c>
      <c r="C67">
        <f t="shared" si="0"/>
        <v>28</v>
      </c>
      <c r="D67">
        <f t="shared" si="1"/>
        <v>28</v>
      </c>
    </row>
    <row r="68" ht="14.25" spans="1:4">
      <c r="A68" s="1" t="s">
        <v>1538</v>
      </c>
      <c r="B68">
        <v>500000</v>
      </c>
      <c r="C68">
        <f t="shared" ref="C68:C83" si="5">B68/10000</f>
        <v>50</v>
      </c>
      <c r="D68">
        <f t="shared" ref="D68:D84" si="6">ROUND(C68,0)</f>
        <v>50</v>
      </c>
    </row>
    <row r="69" ht="14.25" spans="1:4">
      <c r="A69" s="1" t="s">
        <v>1550</v>
      </c>
      <c r="B69">
        <v>1050000</v>
      </c>
      <c r="C69">
        <f t="shared" si="5"/>
        <v>105</v>
      </c>
      <c r="D69">
        <f t="shared" si="6"/>
        <v>105</v>
      </c>
    </row>
    <row r="70" ht="14.25" spans="1:4">
      <c r="A70" s="1" t="s">
        <v>1557</v>
      </c>
      <c r="B70">
        <v>2292436.04</v>
      </c>
      <c r="C70">
        <f t="shared" si="5"/>
        <v>229.243604</v>
      </c>
      <c r="D70">
        <f t="shared" si="6"/>
        <v>229</v>
      </c>
    </row>
    <row r="71" ht="14.25" spans="1:4">
      <c r="A71" s="1" t="s">
        <v>1563</v>
      </c>
      <c r="B71">
        <v>5200</v>
      </c>
      <c r="C71">
        <f t="shared" si="5"/>
        <v>0.52</v>
      </c>
      <c r="D71">
        <f t="shared" si="6"/>
        <v>1</v>
      </c>
    </row>
    <row r="72" ht="14.25" spans="1:4">
      <c r="A72" s="1" t="s">
        <v>1587</v>
      </c>
      <c r="B72">
        <v>1726920.2</v>
      </c>
      <c r="C72">
        <f t="shared" si="5"/>
        <v>172.69202</v>
      </c>
      <c r="D72">
        <f t="shared" si="6"/>
        <v>173</v>
      </c>
    </row>
    <row r="73" ht="14.25" spans="1:4">
      <c r="A73" s="1" t="s">
        <v>1595</v>
      </c>
      <c r="B73">
        <v>400000</v>
      </c>
      <c r="C73">
        <f t="shared" si="5"/>
        <v>40</v>
      </c>
      <c r="D73">
        <f t="shared" si="6"/>
        <v>40</v>
      </c>
    </row>
    <row r="74" ht="14.25" spans="1:4">
      <c r="A74" s="1" t="s">
        <v>1599</v>
      </c>
      <c r="B74">
        <v>70000</v>
      </c>
      <c r="C74">
        <f t="shared" si="5"/>
        <v>7</v>
      </c>
      <c r="D74">
        <f t="shared" si="6"/>
        <v>7</v>
      </c>
    </row>
    <row r="75" ht="14.25" spans="1:4">
      <c r="A75" s="1" t="s">
        <v>1717</v>
      </c>
      <c r="B75">
        <v>3135180</v>
      </c>
      <c r="C75">
        <f t="shared" si="5"/>
        <v>313.518</v>
      </c>
      <c r="D75" s="3">
        <v>313</v>
      </c>
    </row>
    <row r="76" ht="14.25" spans="1:4">
      <c r="A76" s="1" t="s">
        <v>1729</v>
      </c>
      <c r="B76">
        <v>82422.55</v>
      </c>
      <c r="C76">
        <f t="shared" si="5"/>
        <v>8.242255</v>
      </c>
      <c r="D76">
        <f t="shared" si="6"/>
        <v>8</v>
      </c>
    </row>
    <row r="77" ht="14.25" spans="1:4">
      <c r="A77" s="1" t="s">
        <v>1747</v>
      </c>
      <c r="B77">
        <v>295000</v>
      </c>
      <c r="C77">
        <f t="shared" si="5"/>
        <v>29.5</v>
      </c>
      <c r="D77">
        <f t="shared" si="6"/>
        <v>30</v>
      </c>
    </row>
    <row r="78" ht="14.25" spans="1:4">
      <c r="A78" s="1" t="s">
        <v>1757</v>
      </c>
      <c r="B78">
        <v>50000</v>
      </c>
      <c r="C78">
        <f t="shared" si="5"/>
        <v>5</v>
      </c>
      <c r="D78">
        <f t="shared" si="6"/>
        <v>5</v>
      </c>
    </row>
    <row r="79" ht="14.25" spans="1:4">
      <c r="A79" s="1" t="s">
        <v>1761</v>
      </c>
      <c r="B79">
        <v>50000</v>
      </c>
      <c r="C79">
        <f t="shared" si="5"/>
        <v>5</v>
      </c>
      <c r="D79">
        <f t="shared" si="6"/>
        <v>5</v>
      </c>
    </row>
    <row r="80" ht="14.25" spans="1:4">
      <c r="A80" s="1" t="s">
        <v>1972</v>
      </c>
      <c r="B80">
        <v>122168</v>
      </c>
      <c r="C80">
        <f t="shared" si="5"/>
        <v>12.2168</v>
      </c>
      <c r="D80">
        <f t="shared" si="6"/>
        <v>12</v>
      </c>
    </row>
    <row r="81" ht="14.25" spans="1:4">
      <c r="A81" s="1" t="s">
        <v>2159</v>
      </c>
      <c r="B81">
        <v>6299000</v>
      </c>
      <c r="C81">
        <f t="shared" si="5"/>
        <v>629.9</v>
      </c>
      <c r="D81">
        <f t="shared" si="6"/>
        <v>630</v>
      </c>
    </row>
    <row r="82" ht="14.25" spans="1:4">
      <c r="A82" s="1" t="s">
        <v>2163</v>
      </c>
      <c r="B82">
        <v>2190000</v>
      </c>
      <c r="C82">
        <f t="shared" si="5"/>
        <v>219</v>
      </c>
      <c r="D82">
        <f t="shared" si="6"/>
        <v>219</v>
      </c>
    </row>
    <row r="83" ht="14.25" spans="1:4">
      <c r="A83" s="1" t="s">
        <v>2280</v>
      </c>
      <c r="B83">
        <v>60000</v>
      </c>
      <c r="C83">
        <f t="shared" si="5"/>
        <v>6</v>
      </c>
      <c r="D83">
        <f t="shared" si="6"/>
        <v>6</v>
      </c>
    </row>
    <row r="84" ht="14.25" spans="1:4">
      <c r="A84" s="1" t="s">
        <v>2321</v>
      </c>
      <c r="B84">
        <v>50000</v>
      </c>
      <c r="C84">
        <f t="shared" ref="C84" si="7">B84/10000</f>
        <v>5</v>
      </c>
      <c r="D84">
        <f t="shared" si="6"/>
        <v>5</v>
      </c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Administrator</cp:lastModifiedBy>
  <dcterms:created xsi:type="dcterms:W3CDTF">2020-12-31T03:23:00Z</dcterms:created>
  <cp:lastPrinted>2021-12-14T01:36:00Z</cp:lastPrinted>
  <dcterms:modified xsi:type="dcterms:W3CDTF">2025-09-21T07:11:58Z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F5250D097017456E96A2D62F01B0F204_13</vt:lpwstr>
  </property>
  <property fmtid="{D5CDD505-2E9C-101B-9397-08002B2CF9AE}" pid="3" name="KSOProductBuildVer">
    <vt:lpwstr>2052-12.1.0.22529</vt:lpwstr>
  </property>
</Properties>
</file>