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748"/>
  </bookViews>
  <sheets>
    <sheet name="镇收支总表" sheetId="13" r:id="rId1"/>
    <sheet name="镇一般预算收入" sheetId="14" r:id="rId2"/>
    <sheet name="镇一般预算支出-功能" sheetId="20" r:id="rId3"/>
    <sheet name="镇一般预算支出-经济" sheetId="16" r:id="rId4"/>
    <sheet name="Sheet2" sheetId="18" state="hidden" r:id="rId5"/>
  </sheets>
  <definedNames>
    <definedName name="_xlnm._FilterDatabase" localSheetId="1" hidden="1">镇一般预算收入!$A$5:$C$79</definedName>
    <definedName name="_xlnm._FilterDatabase" localSheetId="2" hidden="1">'镇一般预算支出-功能'!$A$7:$F$1307</definedName>
    <definedName name="_xlnm._FilterDatabase" localSheetId="3" hidden="1">'镇一般预算支出-经济'!$A$7:$C$83</definedName>
  </definedNames>
  <calcPr calcId="144525"/>
</workbook>
</file>

<file path=xl/sharedStrings.xml><?xml version="1.0" encoding="utf-8"?>
<sst xmlns="http://schemas.openxmlformats.org/spreadsheetml/2006/main" count="2969" uniqueCount="2483">
  <si>
    <t>鹤山市龙口镇2025年一般公共预算调整表</t>
  </si>
  <si>
    <t>单位:万元</t>
  </si>
  <si>
    <t>收入项目</t>
  </si>
  <si>
    <t>支出项目</t>
  </si>
  <si>
    <t>科目号</t>
  </si>
  <si>
    <t>科目名称</t>
  </si>
  <si>
    <t>2025年预算</t>
  </si>
  <si>
    <t>调整金额</t>
  </si>
  <si>
    <t>调整后预算数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</si>
  <si>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</si>
  <si>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</si>
  <si>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</si>
  <si>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</si>
  <si>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</si>
  <si>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</si>
  <si>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</si>
  <si>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</si>
  <si>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</si>
  <si>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</si>
  <si>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</si>
  <si>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</si>
  <si>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</si>
  <si>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</si>
  <si>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县级对镇街转移支付</t>
  </si>
  <si>
    <t>社会保障和就业支出</t>
  </si>
  <si>
    <t>三、债务转贷收入</t>
  </si>
  <si>
    <t>卫生健康支出</t>
  </si>
  <si>
    <t>四、上年结余收入</t>
  </si>
  <si>
    <t>节能环保支出</t>
  </si>
  <si>
    <t>五、调入资金</t>
  </si>
  <si>
    <t>城乡社区支出</t>
  </si>
  <si>
    <t>六、动用预算稳定调节基金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</si>
  <si>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</si>
  <si>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</si>
  <si>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</si>
  <si>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</si>
  <si>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</si>
  <si>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</si>
  <si>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</si>
  <si>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</si>
  <si>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</si>
  <si>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</si>
  <si>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</si>
  <si>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</si>
  <si>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</si>
  <si>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</si>
  <si>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</si>
  <si>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</si>
  <si>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</si>
  <si>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</si>
  <si>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</si>
  <si>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鹤山市龙口镇2025年一般公共预算
收入调整表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</si>
  <si>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</si>
  <si>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</si>
  <si>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</si>
  <si>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</si>
  <si>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</si>
  <si>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</si>
  <si>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</si>
  <si>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</si>
  <si>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</si>
  <si>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</si>
  <si>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</si>
  <si>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</si>
  <si>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</si>
  <si>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</si>
  <si>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</si>
  <si>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</si>
  <si>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</si>
  <si>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</si>
  <si>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</si>
  <si>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</si>
  <si>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</si>
  <si>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</si>
  <si>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</si>
  <si>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</si>
  <si>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</si>
  <si>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</si>
  <si>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</si>
  <si>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</si>
  <si>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</si>
  <si>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</si>
  <si>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</si>
  <si>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</si>
  <si>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</si>
  <si>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</si>
  <si>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</si>
  <si>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</si>
  <si>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</si>
  <si>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</si>
  <si>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</si>
  <si>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</si>
  <si>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</si>
  <si>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</si>
  <si>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</si>
  <si>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</si>
  <si>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</si>
  <si>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</si>
  <si>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</si>
  <si>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</si>
  <si>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</si>
  <si>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</si>
  <si>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</si>
  <si>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</si>
  <si>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</si>
  <si>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</si>
  <si>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</si>
  <si>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</si>
  <si>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</si>
  <si>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</si>
  <si>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</si>
  <si>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</si>
  <si>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鹤山市龙口镇2025年一般公共预算
支出调整表</t>
  </si>
  <si>
    <t>（功能分类支出）</t>
  </si>
  <si>
    <t>201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</si>
  <si>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</si>
  <si>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</si>
  <si>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</si>
  <si>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</si>
  <si>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</si>
  <si>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</si>
  <si>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</si>
  <si>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</si>
  <si>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</si>
  <si>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</si>
  <si>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</si>
  <si>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</si>
  <si>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</si>
  <si>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</si>
  <si>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</si>
  <si>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</si>
  <si>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</si>
  <si>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</si>
  <si>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</si>
  <si>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</si>
  <si>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</si>
  <si>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</si>
  <si>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</si>
  <si>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</si>
  <si>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</si>
  <si>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</si>
  <si>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</si>
  <si>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</si>
  <si>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</si>
  <si>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</si>
  <si>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</si>
  <si>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</si>
  <si>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</si>
  <si>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</si>
  <si>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</si>
  <si>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</si>
  <si>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</si>
  <si>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</si>
  <si>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</si>
  <si>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</si>
  <si>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</si>
  <si>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</si>
  <si>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</si>
  <si>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</si>
  <si>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</si>
  <si>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</si>
  <si>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</si>
  <si>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</si>
  <si>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</si>
  <si>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</si>
  <si>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</si>
  <si>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</si>
  <si>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</si>
  <si>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</si>
  <si>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</si>
  <si>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</si>
  <si>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</si>
  <si>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</si>
  <si>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</si>
  <si>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</si>
  <si>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</si>
  <si>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</si>
  <si>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</si>
  <si>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</si>
  <si>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</si>
  <si>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</si>
  <si>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</si>
  <si>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</si>
  <si>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</si>
  <si>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</si>
  <si>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</si>
  <si>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</si>
  <si>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</si>
  <si>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</si>
  <si>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</si>
  <si>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</si>
  <si>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</si>
  <si>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</si>
  <si>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</si>
  <si>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</si>
  <si>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</si>
  <si>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</si>
  <si>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</si>
  <si>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</si>
  <si>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</si>
  <si>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</si>
  <si>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</si>
  <si>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</si>
  <si>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</si>
  <si>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</si>
  <si>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</si>
  <si>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</si>
  <si>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</si>
  <si>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</si>
  <si>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</si>
  <si>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</si>
  <si>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</si>
  <si>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</si>
  <si>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</si>
  <si>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</si>
  <si>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</si>
  <si>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</si>
  <si>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</si>
  <si>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</si>
  <si>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</si>
  <si>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</si>
  <si>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</si>
  <si>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</si>
  <si>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</si>
  <si>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</si>
  <si>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</si>
  <si>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</si>
  <si>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</si>
  <si>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</si>
  <si>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</si>
  <si>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</si>
  <si>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</si>
  <si>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</si>
  <si>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</si>
  <si>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</si>
  <si>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</si>
  <si>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</si>
  <si>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</si>
  <si>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</si>
  <si>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</si>
  <si>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</si>
  <si>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</si>
  <si>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</si>
  <si>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</si>
  <si>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</si>
  <si>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</si>
  <si>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</si>
  <si>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</si>
  <si>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</si>
  <si>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</si>
  <si>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</si>
  <si>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</si>
  <si>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</si>
  <si>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</si>
  <si>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</si>
  <si>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</si>
  <si>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</si>
  <si>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</si>
  <si>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</si>
  <si>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</si>
  <si>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</si>
  <si>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</si>
  <si>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</si>
  <si>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</si>
  <si>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</si>
  <si>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</si>
  <si>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</si>
  <si>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</si>
  <si>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</si>
  <si>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</si>
  <si>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</si>
  <si>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</si>
  <si>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</si>
  <si>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</si>
  <si>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</si>
  <si>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</si>
  <si>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</si>
  <si>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</si>
  <si>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</si>
  <si>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</si>
  <si>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</si>
  <si>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</si>
  <si>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</si>
  <si>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</si>
  <si>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</si>
  <si>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</si>
  <si>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</si>
  <si>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</si>
  <si>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</si>
  <si>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</si>
  <si>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</si>
  <si>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</si>
  <si>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</si>
  <si>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</si>
  <si>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</si>
  <si>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</si>
  <si>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</si>
  <si>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</si>
  <si>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</si>
  <si>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</si>
  <si>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</si>
  <si>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</si>
  <si>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</si>
  <si>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</si>
  <si>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</si>
  <si>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</si>
  <si>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</si>
  <si>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</si>
  <si>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</si>
  <si>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</si>
  <si>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</si>
  <si>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</si>
  <si>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</si>
  <si>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</si>
  <si>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</si>
  <si>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</si>
  <si>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</si>
  <si>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</si>
  <si>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</si>
  <si>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</si>
  <si>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</si>
  <si>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</si>
  <si>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</si>
  <si>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</si>
  <si>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</si>
  <si>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</si>
  <si>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</si>
  <si>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</si>
  <si>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</si>
  <si>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</si>
  <si>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</si>
  <si>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</si>
  <si>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</si>
  <si>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</si>
  <si>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</si>
  <si>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</si>
  <si>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</si>
  <si>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</si>
  <si>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</si>
  <si>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</si>
  <si>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</si>
  <si>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</si>
  <si>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</si>
  <si>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</si>
  <si>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</si>
  <si>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</si>
  <si>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</si>
  <si>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</si>
  <si>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</si>
  <si>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</si>
  <si>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</si>
  <si>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</si>
  <si>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</si>
  <si>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</si>
  <si>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</si>
  <si>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</si>
  <si>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</si>
  <si>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</si>
  <si>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</si>
  <si>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</si>
  <si>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</si>
  <si>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</si>
  <si>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</si>
  <si>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</si>
  <si>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</si>
  <si>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</si>
  <si>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</si>
  <si>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</si>
  <si>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</si>
  <si>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</si>
  <si>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</si>
  <si>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</si>
  <si>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</si>
  <si>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</si>
  <si>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</si>
  <si>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</si>
  <si>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</si>
  <si>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</si>
  <si>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</si>
  <si>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</si>
  <si>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</si>
  <si>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</si>
  <si>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</si>
  <si>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</si>
  <si>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</si>
  <si>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</si>
  <si>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</si>
  <si>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</si>
  <si>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</si>
  <si>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</si>
  <si>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</si>
  <si>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</si>
  <si>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</si>
  <si>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</si>
  <si>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</si>
  <si>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</si>
  <si>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</si>
  <si>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</si>
  <si>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</si>
  <si>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</si>
  <si>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</si>
  <si>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</si>
  <si>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</si>
  <si>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</si>
  <si>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</si>
  <si>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</si>
  <si>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</si>
  <si>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</si>
  <si>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</si>
  <si>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</si>
  <si>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</si>
  <si>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</si>
  <si>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</si>
  <si>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</si>
  <si>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</si>
  <si>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</si>
  <si>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</si>
  <si>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</si>
  <si>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</si>
  <si>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</si>
  <si>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</si>
  <si>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</si>
  <si>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</si>
  <si>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</si>
  <si>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</si>
  <si>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</si>
  <si>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</si>
  <si>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</si>
  <si>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</si>
  <si>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</si>
  <si>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</si>
  <si>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</si>
  <si>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</si>
  <si>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</si>
  <si>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</si>
  <si>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</si>
  <si>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</si>
  <si>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</si>
  <si>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</si>
  <si>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</si>
  <si>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</si>
  <si>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</si>
  <si>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</si>
  <si>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</si>
  <si>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</si>
  <si>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</si>
  <si>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</si>
  <si>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</si>
  <si>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</si>
  <si>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</si>
  <si>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</si>
  <si>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</si>
  <si>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</si>
  <si>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</si>
  <si>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</si>
  <si>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</si>
  <si>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</si>
  <si>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</si>
  <si>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</si>
  <si>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</si>
  <si>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</si>
  <si>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</si>
  <si>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</si>
  <si>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20139</t>
  </si>
  <si>
    <t xml:space="preserve"> 社会工作事务</t>
  </si>
  <si>
    <t>2013901</t>
  </si>
  <si>
    <t>2013902</t>
  </si>
  <si>
    <t>2013903</t>
  </si>
  <si>
    <t>2013904</t>
  </si>
  <si>
    <t>2013950</t>
  </si>
  <si>
    <t>2013999</t>
  </si>
  <si>
    <t>其他社会工作事务支出</t>
  </si>
  <si>
    <t>20140</t>
  </si>
  <si>
    <t>信访事务</t>
  </si>
  <si>
    <t>2014001</t>
  </si>
  <si>
    <t>2014002</t>
  </si>
  <si>
    <t>2014003</t>
  </si>
  <si>
    <t>2014004</t>
  </si>
  <si>
    <t>信访业务</t>
  </si>
  <si>
    <r>
      <rPr>
        <sz val="11.5"/>
        <rFont val="宋体"/>
        <charset val="134"/>
      </rPr>
      <t>2</t>
    </r>
    <r>
      <rPr>
        <sz val="11.5"/>
        <rFont val="宋体"/>
        <charset val="134"/>
      </rPr>
      <t>014050</t>
    </r>
  </si>
  <si>
    <t>2014099</t>
  </si>
  <si>
    <t>其他信访事务支出</t>
  </si>
  <si>
    <t>20141</t>
  </si>
  <si>
    <t>数据事务</t>
  </si>
  <si>
    <t>2014101</t>
  </si>
  <si>
    <t>2014102</t>
  </si>
  <si>
    <t>2014103</t>
  </si>
  <si>
    <t>2014150</t>
  </si>
  <si>
    <t>2014199</t>
  </si>
  <si>
    <t>其他数据事务支出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</si>
  <si>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</si>
  <si>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</si>
  <si>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</si>
  <si>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</si>
  <si>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</si>
  <si>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</si>
  <si>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</si>
  <si>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</si>
  <si>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</si>
  <si>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</si>
  <si>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</si>
  <si>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</si>
  <si>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</si>
  <si>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</si>
  <si>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</si>
  <si>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</si>
  <si>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</si>
  <si>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</si>
  <si>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</si>
  <si>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</si>
  <si>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</si>
  <si>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</si>
  <si>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</si>
  <si>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</si>
  <si>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</si>
  <si>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</si>
  <si>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</si>
  <si>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</si>
  <si>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</si>
  <si>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</si>
  <si>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</si>
  <si>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</si>
  <si>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</si>
  <si>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</si>
  <si>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</si>
  <si>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</si>
  <si>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</si>
  <si>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</si>
  <si>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</si>
  <si>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</si>
  <si>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</si>
  <si>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</si>
  <si>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</si>
  <si>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</si>
  <si>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</si>
  <si>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</si>
  <si>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</si>
  <si>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</si>
  <si>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</si>
  <si>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</si>
  <si>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</si>
  <si>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</si>
  <si>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</si>
  <si>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</si>
  <si>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</si>
  <si>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</si>
  <si>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</si>
  <si>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</si>
  <si>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</si>
  <si>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</si>
  <si>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</si>
  <si>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</si>
  <si>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</si>
  <si>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</si>
  <si>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</si>
  <si>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</si>
  <si>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</si>
  <si>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</si>
  <si>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</si>
  <si>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</si>
  <si>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</si>
  <si>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</si>
  <si>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</si>
  <si>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</si>
  <si>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</si>
  <si>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</si>
  <si>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</si>
  <si>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</si>
  <si>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军费</t>
  </si>
  <si>
    <t>2030101</t>
  </si>
  <si>
    <t>现役部队</t>
  </si>
  <si>
    <t>2030102</t>
  </si>
  <si>
    <t>预备役部队</t>
  </si>
  <si>
    <t>2030199</t>
  </si>
  <si>
    <t>其他军费支出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</si>
  <si>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</si>
  <si>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</si>
  <si>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</si>
  <si>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</si>
  <si>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</si>
  <si>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</si>
  <si>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</si>
  <si>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</si>
  <si>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</si>
  <si>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</si>
  <si>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</si>
  <si>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</si>
  <si>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</si>
  <si>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</si>
  <si>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</si>
  <si>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</si>
  <si>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</si>
  <si>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</si>
  <si>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</si>
  <si>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</si>
  <si>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</si>
  <si>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</si>
  <si>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</si>
  <si>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</si>
  <si>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</si>
  <si>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</si>
  <si>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</si>
  <si>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</si>
  <si>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</si>
  <si>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</si>
  <si>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</si>
  <si>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</si>
  <si>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</si>
  <si>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</si>
  <si>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</si>
  <si>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</si>
  <si>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</si>
  <si>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</si>
  <si>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</si>
  <si>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</si>
  <si>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</si>
  <si>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</si>
  <si>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</si>
  <si>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</si>
  <si>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</si>
  <si>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</si>
  <si>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</si>
  <si>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</si>
  <si>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</si>
  <si>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</si>
  <si>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</si>
  <si>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</si>
  <si>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</si>
  <si>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</si>
  <si>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</si>
  <si>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</si>
  <si>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</si>
  <si>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</si>
  <si>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</si>
  <si>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</si>
  <si>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</si>
  <si>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</si>
  <si>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</si>
  <si>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</si>
  <si>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</si>
  <si>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</si>
  <si>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</si>
  <si>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</si>
  <si>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</si>
  <si>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</si>
  <si>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</si>
  <si>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</si>
  <si>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</si>
  <si>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</si>
  <si>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</si>
  <si>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</si>
  <si>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</si>
  <si>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</si>
  <si>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</si>
  <si>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</si>
  <si>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</si>
  <si>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</si>
  <si>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</si>
  <si>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</si>
  <si>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</si>
  <si>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</si>
  <si>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</si>
  <si>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</si>
  <si>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</si>
  <si>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</si>
  <si>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</si>
  <si>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</si>
  <si>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</si>
  <si>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</si>
  <si>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</si>
  <si>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</si>
  <si>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</si>
  <si>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</si>
  <si>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</si>
  <si>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</si>
  <si>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</si>
  <si>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</si>
  <si>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</si>
  <si>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</si>
  <si>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</si>
  <si>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</si>
  <si>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</si>
  <si>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</si>
  <si>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</si>
  <si>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</si>
  <si>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</si>
  <si>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</si>
  <si>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</si>
  <si>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</si>
  <si>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</si>
  <si>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</si>
  <si>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</si>
  <si>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</si>
  <si>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</si>
  <si>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</si>
  <si>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</si>
  <si>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</si>
  <si>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</si>
  <si>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</si>
  <si>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</si>
  <si>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</si>
  <si>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</si>
  <si>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</si>
  <si>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</si>
  <si>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</si>
  <si>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</si>
  <si>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</si>
  <si>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</si>
  <si>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</si>
  <si>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</si>
  <si>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</si>
  <si>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</si>
  <si>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</si>
  <si>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</si>
  <si>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</si>
  <si>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</si>
  <si>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</si>
  <si>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</si>
  <si>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</si>
  <si>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</si>
  <si>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</si>
  <si>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</si>
  <si>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</si>
  <si>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</si>
  <si>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</si>
  <si>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</si>
  <si>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</si>
  <si>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</si>
  <si>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</si>
  <si>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</si>
  <si>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</si>
  <si>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</si>
  <si>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</si>
  <si>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</si>
  <si>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</si>
  <si>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</si>
  <si>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</si>
  <si>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</si>
  <si>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</si>
  <si>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</si>
  <si>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</si>
  <si>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</si>
  <si>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</si>
  <si>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</si>
  <si>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</si>
  <si>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</si>
  <si>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</si>
  <si>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</si>
  <si>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</si>
  <si>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</si>
  <si>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</si>
  <si>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</si>
  <si>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</si>
  <si>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</si>
  <si>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</si>
  <si>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</si>
  <si>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</si>
  <si>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</si>
  <si>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</si>
  <si>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</si>
  <si>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</si>
  <si>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</si>
  <si>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</si>
  <si>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</si>
  <si>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</si>
  <si>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</si>
  <si>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</si>
  <si>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</si>
  <si>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</si>
  <si>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</si>
  <si>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</si>
  <si>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</si>
  <si>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</si>
  <si>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</si>
  <si>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</si>
  <si>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</si>
  <si>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</si>
  <si>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</si>
  <si>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</si>
  <si>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</si>
  <si>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</si>
  <si>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</si>
  <si>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</si>
  <si>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</si>
  <si>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</si>
  <si>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</si>
  <si>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</si>
  <si>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</si>
  <si>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</si>
  <si>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</si>
  <si>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</si>
  <si>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</si>
  <si>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</si>
  <si>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</si>
  <si>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</si>
  <si>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</si>
  <si>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</si>
  <si>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</si>
  <si>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</si>
  <si>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</si>
  <si>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</si>
  <si>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</si>
  <si>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</si>
  <si>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</si>
  <si>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</si>
  <si>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</si>
  <si>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</si>
  <si>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</si>
  <si>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</si>
  <si>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</si>
  <si>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</si>
  <si>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</si>
  <si>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</si>
  <si>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</si>
  <si>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</si>
  <si>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</si>
  <si>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</si>
  <si>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</si>
  <si>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</si>
  <si>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</si>
  <si>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</si>
  <si>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</si>
  <si>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</si>
  <si>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</si>
  <si>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</si>
  <si>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</si>
  <si>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</si>
  <si>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</si>
  <si>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</si>
  <si>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</si>
  <si>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</si>
  <si>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</si>
  <si>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</si>
  <si>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</si>
  <si>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</si>
  <si>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</si>
  <si>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</si>
  <si>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</si>
  <si>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</si>
  <si>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</si>
  <si>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</si>
  <si>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</si>
  <si>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</si>
  <si>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</si>
  <si>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</si>
  <si>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</si>
  <si>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</si>
  <si>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</si>
  <si>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</si>
  <si>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</si>
  <si>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</si>
  <si>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</si>
  <si>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</si>
  <si>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</si>
  <si>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</si>
  <si>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</si>
  <si>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</si>
  <si>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</si>
  <si>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</si>
  <si>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</si>
  <si>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</si>
  <si>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</si>
  <si>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</si>
  <si>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</si>
  <si>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</si>
  <si>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</si>
  <si>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</si>
  <si>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</si>
  <si>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</si>
  <si>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</si>
  <si>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</si>
  <si>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</si>
  <si>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</si>
  <si>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</si>
  <si>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</si>
  <si>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</si>
  <si>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</si>
  <si>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</si>
  <si>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</si>
  <si>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</si>
  <si>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</si>
  <si>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</si>
  <si>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</si>
  <si>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</si>
  <si>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</si>
  <si>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</si>
  <si>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</si>
  <si>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</si>
  <si>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</si>
  <si>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</si>
  <si>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</si>
  <si>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</si>
  <si>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</si>
  <si>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</si>
  <si>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</si>
  <si>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</si>
  <si>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</si>
  <si>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</si>
  <si>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</si>
  <si>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</si>
  <si>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</si>
  <si>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</si>
  <si>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</si>
  <si>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</si>
  <si>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</si>
  <si>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</si>
  <si>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</si>
  <si>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</si>
  <si>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</si>
  <si>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</si>
  <si>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</si>
  <si>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</si>
  <si>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</si>
  <si>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</si>
  <si>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</si>
  <si>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</si>
  <si>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</si>
  <si>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</si>
  <si>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</si>
  <si>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</si>
  <si>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</si>
  <si>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</si>
  <si>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</si>
  <si>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</si>
  <si>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</si>
  <si>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</si>
  <si>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</si>
  <si>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</si>
  <si>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</si>
  <si>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</si>
  <si>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</si>
  <si>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</si>
  <si>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</si>
  <si>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</si>
  <si>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</si>
  <si>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</si>
  <si>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</si>
  <si>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</si>
  <si>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</si>
  <si>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</si>
  <si>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</si>
  <si>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</si>
  <si>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</si>
  <si>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</si>
  <si>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</si>
  <si>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</si>
  <si>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</si>
  <si>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</si>
  <si>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</si>
  <si>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</si>
  <si>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</si>
  <si>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</si>
  <si>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</si>
  <si>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</si>
  <si>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</si>
  <si>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</si>
  <si>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</si>
  <si>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</si>
  <si>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</si>
  <si>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</si>
  <si>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</si>
  <si>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</si>
  <si>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</si>
  <si>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</si>
  <si>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</si>
  <si>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</si>
  <si>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</si>
  <si>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</si>
  <si>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</si>
  <si>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</si>
  <si>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</si>
  <si>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</si>
  <si>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</si>
  <si>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</si>
  <si>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</si>
  <si>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</si>
  <si>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</si>
  <si>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</si>
  <si>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</si>
  <si>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</si>
  <si>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</si>
  <si>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</si>
  <si>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</si>
  <si>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</si>
  <si>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</si>
  <si>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</si>
  <si>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</si>
  <si>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</si>
  <si>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</si>
  <si>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</si>
  <si>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</si>
  <si>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</si>
  <si>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</si>
  <si>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</si>
  <si>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</si>
  <si>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</si>
  <si>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</si>
  <si>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</si>
  <si>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</si>
  <si>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</si>
  <si>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</si>
  <si>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</si>
  <si>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</si>
  <si>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</si>
  <si>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</si>
  <si>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</si>
  <si>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</si>
  <si>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</si>
  <si>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</si>
  <si>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</si>
  <si>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</si>
  <si>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</si>
  <si>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</si>
  <si>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</si>
  <si>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</si>
  <si>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</si>
  <si>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</si>
  <si>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</si>
  <si>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</si>
  <si>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</si>
  <si>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</si>
  <si>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</si>
  <si>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</si>
  <si>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</si>
  <si>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</si>
  <si>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</si>
  <si>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</si>
  <si>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</si>
  <si>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</si>
  <si>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</si>
  <si>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</si>
  <si>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</si>
  <si>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</si>
  <si>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</si>
  <si>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</si>
  <si>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</si>
  <si>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</si>
  <si>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</si>
  <si>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</si>
  <si>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2079903</t>
  </si>
  <si>
    <t>文化产业发展专项支出</t>
  </si>
  <si>
    <t>2079999</t>
  </si>
  <si>
    <t>其他文化旅游体育与传媒支出</t>
  </si>
  <si>
    <t>208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</si>
  <si>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</si>
  <si>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</si>
  <si>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</si>
  <si>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</si>
  <si>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</si>
  <si>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</si>
  <si>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</si>
  <si>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</si>
  <si>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</si>
  <si>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</si>
  <si>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</si>
  <si>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</si>
  <si>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</si>
  <si>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</si>
  <si>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</si>
  <si>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</si>
  <si>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</si>
  <si>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</si>
  <si>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</si>
  <si>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</si>
  <si>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</si>
  <si>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</si>
  <si>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</si>
  <si>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</si>
  <si>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</si>
  <si>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</si>
  <si>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</si>
  <si>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</si>
  <si>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</si>
  <si>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</si>
  <si>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</si>
  <si>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</si>
  <si>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</si>
  <si>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</si>
  <si>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</si>
  <si>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</si>
  <si>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</si>
  <si>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</si>
  <si>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</si>
  <si>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</si>
  <si>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</si>
  <si>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</si>
  <si>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2080209</t>
  </si>
  <si>
    <t>老龄事务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</si>
  <si>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</si>
  <si>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</si>
  <si>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</si>
  <si>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</si>
  <si>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</si>
  <si>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</si>
  <si>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</si>
  <si>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</si>
  <si>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</si>
  <si>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</si>
  <si>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</si>
  <si>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</si>
  <si>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</si>
  <si>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</si>
  <si>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</si>
  <si>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</si>
  <si>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</si>
  <si>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</si>
  <si>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</si>
  <si>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</si>
  <si>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</si>
  <si>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</si>
  <si>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</si>
  <si>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</si>
  <si>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</si>
  <si>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</si>
  <si>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</si>
  <si>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</si>
  <si>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</si>
  <si>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</si>
  <si>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</si>
  <si>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</si>
  <si>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</si>
  <si>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</si>
  <si>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</si>
  <si>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</si>
  <si>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</si>
  <si>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</si>
  <si>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</si>
  <si>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</si>
  <si>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</si>
  <si>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</si>
  <si>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</si>
  <si>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</si>
  <si>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</si>
  <si>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</si>
  <si>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</si>
  <si>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</si>
  <si>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</si>
  <si>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</si>
  <si>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</si>
  <si>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</si>
  <si>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</si>
  <si>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</si>
  <si>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</si>
  <si>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</si>
  <si>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</si>
  <si>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</si>
  <si>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</si>
  <si>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</si>
  <si>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</si>
  <si>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</si>
  <si>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</si>
  <si>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</si>
  <si>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2080807</t>
  </si>
  <si>
    <t>光荣院</t>
  </si>
  <si>
    <t>2080808</t>
  </si>
  <si>
    <t>褒扬纪念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</si>
  <si>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</si>
  <si>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</si>
  <si>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</si>
  <si>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</si>
  <si>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</si>
  <si>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</si>
  <si>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</si>
  <si>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</si>
  <si>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</si>
  <si>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</si>
  <si>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</si>
  <si>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</si>
  <si>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</si>
  <si>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</si>
  <si>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</si>
  <si>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</si>
  <si>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</si>
  <si>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</si>
  <si>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</si>
  <si>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</si>
  <si>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</si>
  <si>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</si>
  <si>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</si>
  <si>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</si>
  <si>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</si>
  <si>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</si>
  <si>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</si>
  <si>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</si>
  <si>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</si>
  <si>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</si>
  <si>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</si>
  <si>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</si>
  <si>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</si>
  <si>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</si>
  <si>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</si>
  <si>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</si>
  <si>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</si>
  <si>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</si>
  <si>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</si>
  <si>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</si>
  <si>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</si>
  <si>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</si>
  <si>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</si>
  <si>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</si>
  <si>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</si>
  <si>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</si>
  <si>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</si>
  <si>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</si>
  <si>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</si>
  <si>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</si>
  <si>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</si>
  <si>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</si>
  <si>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2081650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</si>
  <si>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</si>
  <si>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</si>
  <si>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</si>
  <si>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</si>
  <si>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</si>
  <si>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</si>
  <si>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</si>
  <si>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</si>
  <si>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</si>
  <si>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</si>
  <si>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</si>
  <si>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</si>
  <si>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</si>
  <si>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</si>
  <si>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</si>
  <si>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</si>
  <si>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</si>
  <si>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</si>
  <si>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</si>
  <si>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</si>
  <si>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</si>
  <si>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</si>
  <si>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</si>
  <si>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对道路交通事故社会救助基金的补助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</si>
  <si>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</si>
  <si>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</si>
  <si>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</si>
  <si>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</si>
  <si>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</si>
  <si>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</si>
  <si>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</si>
  <si>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</si>
  <si>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</si>
  <si>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</si>
  <si>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</si>
  <si>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</si>
  <si>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</si>
  <si>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</si>
  <si>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</si>
  <si>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</si>
  <si>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</si>
  <si>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</si>
  <si>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</si>
  <si>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</si>
  <si>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</si>
  <si>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</si>
  <si>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</si>
  <si>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</si>
  <si>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</si>
  <si>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</si>
  <si>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</si>
  <si>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</si>
  <si>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</si>
  <si>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</si>
  <si>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</si>
  <si>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</si>
  <si>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</si>
  <si>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2082806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</si>
  <si>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</si>
  <si>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</si>
  <si>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</si>
  <si>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</si>
  <si>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</si>
  <si>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</si>
  <si>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</si>
  <si>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</si>
  <si>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</si>
  <si>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</si>
  <si>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</si>
  <si>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</si>
  <si>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</si>
  <si>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</si>
  <si>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</si>
  <si>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</si>
  <si>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</si>
  <si>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</si>
  <si>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</si>
  <si>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</si>
  <si>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</si>
  <si>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</si>
  <si>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</si>
  <si>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</si>
  <si>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</si>
  <si>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</si>
  <si>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</si>
  <si>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</si>
  <si>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</si>
  <si>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</si>
  <si>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</si>
  <si>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</si>
  <si>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</si>
  <si>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</si>
  <si>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</si>
  <si>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</si>
  <si>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</si>
  <si>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</si>
  <si>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</si>
  <si>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</si>
  <si>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</si>
  <si>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</si>
  <si>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</si>
  <si>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</si>
  <si>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</si>
  <si>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</si>
  <si>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</si>
  <si>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2100213</t>
  </si>
  <si>
    <t>优抚医院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</si>
  <si>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</si>
  <si>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</si>
  <si>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</si>
  <si>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</si>
  <si>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</si>
  <si>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</si>
  <si>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</si>
  <si>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</si>
  <si>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</si>
  <si>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</si>
  <si>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</si>
  <si>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</si>
  <si>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</si>
  <si>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</si>
  <si>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</si>
  <si>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</si>
  <si>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</si>
  <si>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</si>
  <si>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</si>
  <si>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</si>
  <si>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</si>
  <si>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</si>
  <si>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</si>
  <si>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</si>
  <si>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</si>
  <si>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</si>
  <si>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</si>
  <si>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</si>
  <si>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</si>
  <si>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</si>
  <si>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</si>
  <si>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</si>
  <si>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2100499</t>
  </si>
  <si>
    <t>其他公共卫生支出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</si>
  <si>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</si>
  <si>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</si>
  <si>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</si>
  <si>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</si>
  <si>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</si>
  <si>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</si>
  <si>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</si>
  <si>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</si>
  <si>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</si>
  <si>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</si>
  <si>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</si>
  <si>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</si>
  <si>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</si>
  <si>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</si>
  <si>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</si>
  <si>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</si>
  <si>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</si>
  <si>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</si>
  <si>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</si>
  <si>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</si>
  <si>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</si>
  <si>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</si>
  <si>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</si>
  <si>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</si>
  <si>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</si>
  <si>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</si>
  <si>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</si>
  <si>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</si>
  <si>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</si>
  <si>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</si>
  <si>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</si>
  <si>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</si>
  <si>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</si>
  <si>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</si>
  <si>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</si>
  <si>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</si>
  <si>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</si>
  <si>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</si>
  <si>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</si>
  <si>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</si>
  <si>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</si>
  <si>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</si>
  <si>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</si>
  <si>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</si>
  <si>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</si>
  <si>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</si>
  <si>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</si>
  <si>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</si>
  <si>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</si>
  <si>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</si>
  <si>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</si>
  <si>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</si>
  <si>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</si>
  <si>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21017</t>
  </si>
  <si>
    <t xml:space="preserve"> 中医药事务</t>
  </si>
  <si>
    <t>2101701</t>
  </si>
  <si>
    <t>2101702</t>
  </si>
  <si>
    <t>2101703</t>
  </si>
  <si>
    <t>2101704</t>
  </si>
  <si>
    <t>中医（民族医）药专项</t>
  </si>
  <si>
    <r>
      <rPr>
        <sz val="11.5"/>
        <rFont val="宋体"/>
        <charset val="134"/>
      </rPr>
      <t>2</t>
    </r>
    <r>
      <rPr>
        <sz val="11.5"/>
        <rFont val="宋体"/>
        <charset val="134"/>
      </rPr>
      <t>101750</t>
    </r>
  </si>
  <si>
    <t>2101799</t>
  </si>
  <si>
    <t>其他中医药事务支出</t>
  </si>
  <si>
    <t>21018</t>
  </si>
  <si>
    <t xml:space="preserve"> 疾病预防控制事务</t>
  </si>
  <si>
    <t>2101801</t>
  </si>
  <si>
    <t>2101802</t>
  </si>
  <si>
    <t>2101803</t>
  </si>
  <si>
    <t>2101899</t>
  </si>
  <si>
    <t>其他疾病预防控制事务支出</t>
  </si>
  <si>
    <t>21099</t>
  </si>
  <si>
    <t xml:space="preserve"> 其他卫生健康支出</t>
  </si>
  <si>
    <t>2109999</t>
  </si>
  <si>
    <t>其他卫生健康支出</t>
  </si>
  <si>
    <t>211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</si>
  <si>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</si>
  <si>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</si>
  <si>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</si>
  <si>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</si>
  <si>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</si>
  <si>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</si>
  <si>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</si>
  <si>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</si>
  <si>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</si>
  <si>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</si>
  <si>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</si>
  <si>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</si>
  <si>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</si>
  <si>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</si>
  <si>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</si>
  <si>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</si>
  <si>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</si>
  <si>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</si>
  <si>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</si>
  <si>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</si>
  <si>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</si>
  <si>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</si>
  <si>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</si>
  <si>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</si>
  <si>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</si>
  <si>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</si>
  <si>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</si>
  <si>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</si>
  <si>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</si>
  <si>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</si>
  <si>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</si>
  <si>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</si>
  <si>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</si>
  <si>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</si>
  <si>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</si>
  <si>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</si>
  <si>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</si>
  <si>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</si>
  <si>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</si>
  <si>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</si>
  <si>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</si>
  <si>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</si>
  <si>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</si>
  <si>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</si>
  <si>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</si>
  <si>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</si>
  <si>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</si>
  <si>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</si>
  <si>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</si>
  <si>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</si>
  <si>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</si>
  <si>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2110405</t>
  </si>
  <si>
    <t>草原生态修复治理</t>
  </si>
  <si>
    <t>2110406</t>
  </si>
  <si>
    <t>自然保护地</t>
  </si>
  <si>
    <t>2110499</t>
  </si>
  <si>
    <t>其他自然生态保护支出</t>
  </si>
  <si>
    <t>21105</t>
  </si>
  <si>
    <t xml:space="preserve"> 森林保护修复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</si>
  <si>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</si>
  <si>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</si>
  <si>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</si>
  <si>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</si>
  <si>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</si>
  <si>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</si>
  <si>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</si>
  <si>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</si>
  <si>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</si>
  <si>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</si>
  <si>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</si>
  <si>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</si>
  <si>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</si>
  <si>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</si>
  <si>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</si>
  <si>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</si>
  <si>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</si>
  <si>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</si>
  <si>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</si>
  <si>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</si>
  <si>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</si>
  <si>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</si>
  <si>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</si>
  <si>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</si>
  <si>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</si>
  <si>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</si>
  <si>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</si>
  <si>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</si>
  <si>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</si>
  <si>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</si>
  <si>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</si>
  <si>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</si>
  <si>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</si>
  <si>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</si>
  <si>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</si>
  <si>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</si>
  <si>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</si>
  <si>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</si>
  <si>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</si>
  <si>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</si>
  <si>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</si>
  <si>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</si>
  <si>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</si>
  <si>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</si>
  <si>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</si>
  <si>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</si>
  <si>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</si>
  <si>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</si>
  <si>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2111299</t>
  </si>
  <si>
    <t>其他清洁能源支出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</si>
  <si>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</si>
  <si>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</si>
  <si>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</si>
  <si>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</si>
  <si>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</si>
  <si>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</si>
  <si>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</si>
  <si>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</si>
  <si>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</si>
  <si>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</si>
  <si>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</si>
  <si>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</si>
  <si>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</si>
  <si>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</si>
  <si>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</si>
  <si>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</si>
  <si>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</si>
  <si>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</si>
  <si>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</si>
  <si>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</si>
  <si>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</si>
  <si>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</si>
  <si>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</si>
  <si>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</si>
  <si>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</si>
  <si>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</si>
  <si>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</si>
  <si>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</si>
  <si>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</si>
  <si>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</si>
  <si>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</si>
  <si>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</si>
  <si>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</si>
  <si>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</si>
  <si>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</si>
  <si>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</si>
  <si>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</si>
  <si>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</si>
  <si>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</si>
  <si>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</si>
  <si>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</si>
  <si>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</si>
  <si>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</si>
  <si>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</si>
  <si>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</si>
  <si>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</si>
  <si>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</si>
  <si>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</si>
  <si>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</si>
  <si>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</si>
  <si>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</si>
  <si>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</si>
  <si>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</si>
  <si>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</si>
  <si>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</si>
  <si>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</si>
  <si>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</si>
  <si>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</si>
  <si>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</si>
  <si>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</si>
  <si>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</si>
  <si>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</si>
  <si>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</si>
  <si>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</si>
  <si>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</si>
  <si>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</si>
  <si>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</si>
  <si>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</si>
  <si>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</si>
  <si>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</si>
  <si>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</si>
  <si>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</si>
  <si>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</si>
  <si>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</si>
  <si>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</si>
  <si>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</si>
  <si>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</si>
  <si>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</si>
  <si>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</si>
  <si>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</si>
  <si>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</si>
  <si>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</si>
  <si>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</si>
  <si>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</si>
  <si>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</si>
  <si>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</si>
  <si>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</si>
  <si>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</si>
  <si>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</si>
  <si>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</si>
  <si>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</si>
  <si>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</si>
  <si>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</si>
  <si>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</si>
  <si>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</si>
  <si>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</si>
  <si>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</si>
  <si>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</si>
  <si>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</si>
  <si>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</si>
  <si>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</si>
  <si>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</si>
  <si>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</si>
  <si>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</si>
  <si>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</si>
  <si>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</si>
  <si>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</si>
  <si>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</si>
  <si>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</si>
  <si>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</si>
  <si>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</si>
  <si>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</si>
  <si>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</si>
  <si>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</si>
  <si>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</si>
  <si>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</si>
  <si>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</si>
  <si>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</si>
  <si>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</si>
  <si>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</si>
  <si>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</si>
  <si>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</si>
  <si>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</si>
  <si>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</si>
  <si>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</si>
  <si>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</si>
  <si>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</si>
  <si>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</si>
  <si>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</si>
  <si>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</si>
  <si>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</si>
  <si>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</si>
  <si>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</si>
  <si>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</si>
  <si>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</si>
  <si>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</si>
  <si>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</si>
  <si>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</si>
  <si>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</si>
  <si>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</si>
  <si>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</si>
  <si>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</si>
  <si>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</si>
  <si>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</si>
  <si>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</si>
  <si>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</si>
  <si>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</si>
  <si>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</si>
  <si>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</si>
  <si>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</si>
  <si>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</si>
  <si>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</si>
  <si>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</si>
  <si>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</si>
  <si>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2130238</t>
  </si>
  <si>
    <t>退耕还林还草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</si>
  <si>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</si>
  <si>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</si>
  <si>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</si>
  <si>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</si>
  <si>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</si>
  <si>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</si>
  <si>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</si>
  <si>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</si>
  <si>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</si>
  <si>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</si>
  <si>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</si>
  <si>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</si>
  <si>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</si>
  <si>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</si>
  <si>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</si>
  <si>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</si>
  <si>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</si>
  <si>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</si>
  <si>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</si>
  <si>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</si>
  <si>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</si>
  <si>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</si>
  <si>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</si>
  <si>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</si>
  <si>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</si>
  <si>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</si>
  <si>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</si>
  <si>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</si>
  <si>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</si>
  <si>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</si>
  <si>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</si>
  <si>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</si>
  <si>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</si>
  <si>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</si>
  <si>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</si>
  <si>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</si>
  <si>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</si>
  <si>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</si>
  <si>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</si>
  <si>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</si>
  <si>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</si>
  <si>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</si>
  <si>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</si>
  <si>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</si>
  <si>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</si>
  <si>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</si>
  <si>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</si>
  <si>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</si>
  <si>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</si>
  <si>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</si>
  <si>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</si>
  <si>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</si>
  <si>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</si>
  <si>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</si>
  <si>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</si>
  <si>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巩固脱贫攻坚成果衔接乡村振兴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</si>
  <si>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</si>
  <si>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</si>
  <si>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</si>
  <si>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</si>
  <si>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</si>
  <si>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</si>
  <si>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</si>
  <si>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</si>
  <si>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</si>
  <si>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</si>
  <si>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2130599</t>
  </si>
  <si>
    <t>其他巩固脱贫攻坚成果衔接乡村振兴支出</t>
  </si>
  <si>
    <t>21307</t>
  </si>
  <si>
    <t xml:space="preserve"> 农村综合改革</t>
  </si>
  <si>
    <t>2130701</t>
  </si>
  <si>
    <t>对村级公益事业建设的补助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</si>
  <si>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</si>
  <si>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</si>
  <si>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</si>
  <si>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</si>
  <si>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</si>
  <si>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</si>
  <si>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</si>
  <si>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</si>
  <si>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</si>
  <si>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</si>
  <si>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</si>
  <si>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</si>
  <si>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</si>
  <si>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</si>
  <si>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</si>
  <si>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</si>
  <si>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</si>
  <si>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</si>
  <si>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</si>
  <si>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</si>
  <si>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</si>
  <si>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</si>
  <si>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</si>
  <si>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</si>
  <si>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</si>
  <si>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</si>
  <si>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</si>
  <si>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</si>
  <si>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</si>
  <si>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</si>
  <si>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</si>
  <si>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</si>
  <si>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</si>
  <si>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</si>
  <si>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</si>
  <si>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</si>
  <si>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</si>
  <si>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</si>
  <si>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</si>
  <si>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</si>
  <si>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</si>
  <si>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</si>
  <si>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</si>
  <si>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</si>
  <si>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</si>
  <si>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</si>
  <si>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</si>
  <si>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</si>
  <si>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</si>
  <si>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</si>
  <si>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</si>
  <si>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</si>
  <si>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</si>
  <si>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</si>
  <si>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</si>
  <si>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</si>
  <si>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</si>
  <si>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</si>
  <si>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</si>
  <si>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</si>
  <si>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</si>
  <si>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</si>
  <si>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</si>
  <si>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</si>
  <si>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</si>
  <si>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</si>
  <si>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</si>
  <si>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</si>
  <si>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</si>
  <si>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</si>
  <si>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</si>
  <si>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</si>
  <si>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</si>
  <si>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</si>
  <si>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</si>
  <si>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</si>
  <si>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</si>
  <si>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</si>
  <si>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</si>
  <si>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</si>
  <si>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</si>
  <si>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</si>
  <si>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</si>
  <si>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</si>
  <si>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</si>
  <si>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</si>
  <si>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</si>
  <si>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</si>
  <si>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</si>
  <si>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</si>
  <si>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</si>
  <si>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</si>
  <si>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</si>
  <si>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</si>
  <si>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</si>
  <si>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</si>
  <si>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</si>
  <si>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</si>
  <si>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</si>
  <si>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</si>
  <si>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</si>
  <si>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</si>
  <si>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</si>
  <si>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</si>
  <si>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</si>
  <si>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</si>
  <si>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</si>
  <si>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</si>
  <si>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</si>
  <si>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</si>
  <si>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</si>
  <si>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</si>
  <si>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</si>
  <si>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</si>
  <si>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</si>
  <si>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</si>
  <si>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</si>
  <si>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</si>
  <si>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</si>
  <si>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</si>
  <si>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</si>
  <si>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</si>
  <si>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</si>
  <si>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</si>
  <si>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</si>
  <si>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</si>
  <si>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</si>
  <si>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</si>
  <si>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</si>
  <si>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</si>
  <si>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</si>
  <si>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</si>
  <si>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</si>
  <si>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</si>
  <si>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</si>
  <si>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</si>
  <si>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</si>
  <si>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</si>
  <si>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</si>
  <si>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</si>
  <si>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</si>
  <si>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</si>
  <si>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</si>
  <si>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</si>
  <si>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</si>
  <si>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</si>
  <si>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</si>
  <si>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</si>
  <si>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</si>
  <si>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</si>
  <si>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</si>
  <si>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</si>
  <si>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</si>
  <si>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</si>
  <si>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</si>
  <si>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</si>
  <si>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</si>
  <si>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</si>
  <si>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</si>
  <si>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</si>
  <si>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</si>
  <si>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</si>
  <si>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</si>
  <si>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</si>
  <si>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</si>
  <si>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</si>
  <si>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</si>
  <si>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</si>
  <si>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</si>
  <si>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</si>
  <si>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</si>
  <si>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</si>
  <si>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</si>
  <si>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</si>
  <si>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</si>
  <si>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</si>
  <si>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</si>
  <si>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</si>
  <si>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</si>
  <si>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</si>
  <si>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</si>
  <si>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</si>
  <si>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</si>
  <si>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</si>
  <si>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</si>
  <si>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</si>
  <si>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</si>
  <si>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</si>
  <si>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</si>
  <si>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</si>
  <si>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</si>
  <si>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</si>
  <si>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</si>
  <si>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</si>
  <si>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</si>
  <si>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</si>
  <si>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</si>
  <si>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</si>
  <si>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</si>
  <si>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</si>
  <si>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</si>
  <si>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</si>
  <si>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</si>
  <si>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</si>
  <si>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</si>
  <si>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</si>
  <si>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</si>
  <si>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</si>
  <si>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</si>
  <si>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</si>
  <si>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</si>
  <si>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</si>
  <si>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</si>
  <si>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</si>
  <si>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</si>
  <si>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</si>
  <si>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</si>
  <si>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</si>
  <si>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</si>
  <si>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</si>
  <si>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</si>
  <si>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</si>
  <si>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</si>
  <si>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</si>
  <si>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</si>
  <si>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</si>
  <si>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</si>
  <si>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</si>
  <si>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</si>
  <si>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</si>
  <si>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</si>
  <si>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</si>
  <si>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</si>
  <si>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</si>
  <si>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</si>
  <si>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</si>
  <si>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</si>
  <si>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</si>
  <si>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</si>
  <si>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</si>
  <si>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</si>
  <si>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</si>
  <si>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</si>
  <si>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</si>
  <si>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</si>
  <si>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</si>
  <si>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</si>
  <si>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</si>
  <si>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</si>
  <si>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</si>
  <si>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</si>
  <si>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</si>
  <si>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</si>
  <si>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</si>
  <si>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</si>
  <si>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</si>
  <si>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</si>
  <si>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</si>
  <si>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</si>
  <si>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</si>
  <si>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</si>
  <si>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</si>
  <si>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</si>
  <si>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</si>
  <si>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</si>
  <si>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</si>
  <si>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</si>
  <si>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</si>
  <si>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</si>
  <si>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</si>
  <si>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</si>
  <si>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</si>
  <si>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</si>
  <si>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</si>
  <si>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</si>
  <si>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</si>
  <si>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</si>
  <si>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</si>
  <si>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</si>
  <si>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</si>
  <si>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</si>
  <si>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</si>
  <si>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</si>
  <si>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</si>
  <si>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</si>
  <si>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</si>
  <si>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</si>
  <si>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</si>
  <si>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</si>
  <si>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</si>
  <si>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</si>
  <si>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</si>
  <si>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</si>
  <si>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</si>
  <si>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</si>
  <si>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</si>
  <si>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</si>
  <si>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</si>
  <si>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</si>
  <si>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</si>
  <si>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</si>
  <si>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</si>
  <si>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</si>
  <si>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</si>
  <si>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</si>
  <si>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</si>
  <si>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</si>
  <si>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</si>
  <si>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</si>
  <si>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</si>
  <si>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</si>
  <si>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</si>
  <si>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</si>
  <si>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</si>
  <si>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</si>
  <si>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</si>
  <si>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</si>
  <si>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</si>
  <si>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</si>
  <si>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</si>
  <si>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</si>
  <si>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文化旅游体育与传媒</t>
  </si>
  <si>
    <t>21904</t>
  </si>
  <si>
    <t xml:space="preserve"> 卫生健康</t>
  </si>
  <si>
    <t>21905</t>
  </si>
  <si>
    <t xml:space="preserve"> 节能环保</t>
  </si>
  <si>
    <t>21906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</si>
  <si>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</si>
  <si>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</si>
  <si>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</si>
  <si>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</si>
  <si>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</si>
  <si>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</si>
  <si>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</si>
  <si>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</si>
  <si>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</si>
  <si>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</si>
  <si>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</si>
  <si>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</si>
  <si>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</si>
  <si>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</si>
  <si>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</si>
  <si>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</si>
  <si>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</si>
  <si>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</si>
  <si>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</si>
  <si>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</si>
  <si>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</si>
  <si>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</si>
  <si>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</si>
  <si>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</si>
  <si>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</si>
  <si>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</si>
  <si>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</si>
  <si>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</si>
  <si>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</si>
  <si>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</si>
  <si>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</si>
  <si>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</si>
  <si>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</si>
  <si>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</si>
  <si>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</si>
  <si>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</si>
  <si>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</si>
  <si>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</si>
  <si>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</si>
  <si>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</si>
  <si>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</si>
  <si>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</si>
  <si>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</si>
  <si>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</si>
  <si>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</si>
  <si>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</si>
  <si>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</si>
  <si>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</si>
  <si>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</si>
  <si>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</si>
  <si>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</si>
  <si>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</si>
  <si>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</si>
  <si>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</si>
  <si>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</si>
  <si>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</si>
  <si>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</si>
  <si>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</si>
  <si>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</si>
  <si>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</si>
  <si>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</si>
  <si>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</si>
  <si>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</si>
  <si>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</si>
  <si>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</si>
  <si>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</si>
  <si>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</si>
  <si>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</si>
  <si>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</si>
  <si>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</si>
  <si>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</si>
  <si>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</si>
  <si>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</si>
  <si>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</si>
  <si>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</si>
  <si>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</si>
  <si>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</si>
  <si>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</si>
  <si>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</si>
  <si>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</si>
  <si>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</si>
  <si>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</si>
  <si>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</si>
  <si>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</si>
  <si>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</si>
  <si>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</si>
  <si>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</si>
  <si>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</si>
  <si>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</si>
  <si>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22101</t>
  </si>
  <si>
    <t xml:space="preserve"> 保障性安居工程支出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</si>
  <si>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</si>
  <si>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</si>
  <si>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</si>
  <si>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</si>
  <si>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</si>
  <si>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</si>
  <si>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</si>
  <si>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</si>
  <si>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2210108</t>
  </si>
  <si>
    <t>老旧小区改造</t>
  </si>
  <si>
    <t>2210111</t>
  </si>
  <si>
    <t>配租型住房保障</t>
  </si>
  <si>
    <t>2210112</t>
  </si>
  <si>
    <t>配售型保障性住房</t>
  </si>
  <si>
    <t>2210113</t>
  </si>
  <si>
    <t>城中村改造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</si>
  <si>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</si>
  <si>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</si>
  <si>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</si>
  <si>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</si>
  <si>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</si>
  <si>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</si>
  <si>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</si>
  <si>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</si>
  <si>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</si>
  <si>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</si>
  <si>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</si>
  <si>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</si>
  <si>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</si>
  <si>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</si>
  <si>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</si>
  <si>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</si>
  <si>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</si>
  <si>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</si>
  <si>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</si>
  <si>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22201</t>
  </si>
  <si>
    <t xml:space="preserve"> 粮油物资事务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</si>
  <si>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</si>
  <si>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</si>
  <si>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</si>
  <si>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</si>
  <si>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</si>
  <si>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</si>
  <si>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</si>
  <si>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</si>
  <si>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</si>
  <si>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</si>
  <si>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</si>
  <si>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</si>
  <si>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</si>
  <si>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</si>
  <si>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</si>
  <si>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</si>
  <si>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</si>
  <si>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</si>
  <si>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</si>
  <si>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</si>
  <si>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</si>
  <si>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</si>
  <si>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</si>
  <si>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</si>
  <si>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</si>
  <si>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</si>
  <si>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</si>
  <si>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</si>
  <si>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</si>
  <si>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</si>
  <si>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</si>
  <si>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</si>
  <si>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</si>
  <si>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</si>
  <si>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</si>
  <si>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</si>
  <si>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</si>
  <si>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</si>
  <si>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</si>
  <si>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</si>
  <si>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2220306</t>
  </si>
  <si>
    <t>天然气储备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</si>
  <si>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</si>
  <si>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</si>
  <si>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</si>
  <si>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</si>
  <si>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</si>
  <si>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</si>
  <si>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</si>
  <si>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</si>
  <si>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</si>
  <si>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</si>
  <si>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</si>
  <si>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</si>
  <si>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</si>
  <si>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</si>
  <si>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</si>
  <si>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</si>
  <si>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</si>
  <si>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</si>
  <si>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</si>
  <si>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</si>
  <si>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</si>
  <si>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</si>
  <si>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</si>
  <si>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</si>
  <si>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</si>
  <si>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</si>
  <si>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</si>
  <si>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</si>
  <si>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</si>
  <si>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</si>
  <si>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</si>
  <si>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</si>
  <si>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</si>
  <si>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</si>
  <si>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</si>
  <si>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</si>
  <si>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2220511</t>
  </si>
  <si>
    <t>应急物资储备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</si>
  <si>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</si>
  <si>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</si>
  <si>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</si>
  <si>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</si>
  <si>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</si>
  <si>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</si>
  <si>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</si>
  <si>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</si>
  <si>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</si>
  <si>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</si>
  <si>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</si>
  <si>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</si>
  <si>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</si>
  <si>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</si>
  <si>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</si>
  <si>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</si>
  <si>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</si>
  <si>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</si>
  <si>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</si>
  <si>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</si>
  <si>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</si>
  <si>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</si>
  <si>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消防救援事务</t>
  </si>
  <si>
    <t>2240201</t>
  </si>
  <si>
    <t>2240202</t>
  </si>
  <si>
    <t>2240203</t>
  </si>
  <si>
    <t>2240204</t>
  </si>
  <si>
    <t>消防应急救援</t>
  </si>
  <si>
    <t>2240250</t>
  </si>
  <si>
    <t>2240299</t>
  </si>
  <si>
    <t>其他消防救援事务支出</t>
  </si>
  <si>
    <t>22404</t>
  </si>
  <si>
    <t xml:space="preserve"> 矿山安全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</si>
  <si>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</si>
  <si>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</si>
  <si>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</si>
  <si>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</si>
  <si>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</si>
  <si>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</si>
  <si>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</si>
  <si>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</si>
  <si>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</si>
  <si>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</si>
  <si>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</si>
  <si>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</si>
  <si>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</si>
  <si>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</si>
  <si>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</si>
  <si>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</si>
  <si>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</si>
  <si>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</si>
  <si>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</si>
  <si>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</si>
  <si>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</si>
  <si>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</si>
  <si>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</si>
  <si>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</si>
  <si>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</si>
  <si>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</si>
  <si>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</si>
  <si>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</si>
  <si>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</si>
  <si>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</si>
  <si>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</si>
  <si>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</si>
  <si>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</si>
  <si>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</si>
  <si>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</si>
  <si>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</si>
  <si>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</si>
  <si>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</si>
  <si>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</si>
  <si>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</si>
  <si>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</si>
  <si>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</si>
  <si>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</si>
  <si>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</si>
  <si>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</si>
  <si>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</si>
  <si>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</si>
  <si>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</si>
  <si>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</si>
  <si>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</si>
  <si>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</si>
  <si>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</si>
  <si>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</si>
  <si>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</si>
  <si>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</si>
  <si>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</si>
  <si>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</si>
  <si>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</si>
  <si>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</si>
  <si>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</si>
  <si>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</si>
  <si>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</si>
  <si>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</si>
  <si>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</si>
  <si>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</si>
  <si>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</si>
  <si>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</si>
  <si>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</si>
  <si>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</si>
  <si>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</si>
  <si>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</si>
  <si>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</si>
  <si>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</si>
  <si>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</si>
  <si>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</si>
  <si>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</si>
  <si>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</si>
  <si>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</si>
  <si>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</si>
  <si>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</si>
  <si>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</si>
  <si>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</si>
  <si>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</si>
  <si>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</si>
  <si>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</si>
  <si>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</si>
  <si>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</si>
  <si>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</si>
  <si>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</si>
  <si>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</si>
  <si>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</si>
  <si>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</si>
  <si>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鹤山市龙口镇2025年一般公共预算支出调整表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</si>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</sst>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8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6" tint="0.799951170384838"/>
      </top>
      <bottom style="thin">
        <color theme="6" tint="0.79995117038483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5" fillId="1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8" borderId="9" applyNumberFormat="0" applyAlignment="0" applyProtection="0">
      <alignment vertical="center"/>
    </xf>
    <xf numFmtId="0" fontId="36" fillId="8" borderId="13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0" borderId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41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2" fillId="0" borderId="0" xfId="51" applyFont="1" applyFill="1" applyAlignment="1">
      <alignment vertical="center"/>
    </xf>
    <xf numFmtId="0" fontId="3" fillId="0" borderId="0" xfId="51" applyFont="1" applyFill="1" applyAlignment="1">
      <alignment vertical="center"/>
    </xf>
    <xf numFmtId="0" fontId="4" fillId="0" borderId="0" xfId="51" applyFont="1" applyFill="1" applyAlignment="1">
      <alignment vertical="center"/>
    </xf>
    <xf numFmtId="0" fontId="5" fillId="0" borderId="0" xfId="51" applyFont="1" applyFill="1" applyAlignment="1">
      <alignment vertical="center"/>
    </xf>
    <xf numFmtId="0" fontId="6" fillId="0" borderId="0" xfId="51" applyFont="1" applyFill="1" applyAlignment="1">
      <alignment vertical="center"/>
    </xf>
    <xf numFmtId="41" fontId="6" fillId="0" borderId="0" xfId="51" applyNumberFormat="1" applyFont="1" applyFill="1" applyAlignment="1">
      <alignment vertical="center"/>
    </xf>
    <xf numFmtId="0" fontId="7" fillId="0" borderId="0" xfId="51" applyNumberFormat="1" applyFont="1" applyFill="1" applyAlignment="1">
      <alignment horizontal="center" vertical="center" wrapText="1"/>
    </xf>
    <xf numFmtId="0" fontId="2" fillId="0" borderId="0" xfId="51" applyFont="1" applyFill="1" applyAlignment="1">
      <alignment horizontal="center" vertical="center"/>
    </xf>
    <xf numFmtId="41" fontId="4" fillId="0" borderId="0" xfId="11" applyNumberFormat="1" applyFont="1" applyFill="1" applyAlignment="1">
      <alignment horizontal="right" vertical="center"/>
    </xf>
    <xf numFmtId="0" fontId="2" fillId="0" borderId="2" xfId="51" applyFont="1" applyFill="1" applyBorder="1" applyAlignment="1">
      <alignment horizontal="center" vertical="center"/>
    </xf>
    <xf numFmtId="41" fontId="2" fillId="0" borderId="2" xfId="51" applyNumberFormat="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left" vertical="center"/>
    </xf>
    <xf numFmtId="0" fontId="3" fillId="0" borderId="4" xfId="51" applyFont="1" applyFill="1" applyBorder="1" applyAlignment="1">
      <alignment horizontal="left" vertical="center"/>
    </xf>
    <xf numFmtId="41" fontId="3" fillId="0" borderId="2" xfId="52" applyNumberFormat="1" applyFont="1" applyFill="1" applyBorder="1" applyAlignment="1">
      <alignment vertical="center"/>
    </xf>
    <xf numFmtId="41" fontId="3" fillId="0" borderId="2" xfId="51" applyNumberFormat="1" applyFont="1" applyFill="1" applyBorder="1" applyAlignment="1">
      <alignment vertical="center"/>
    </xf>
    <xf numFmtId="0" fontId="8" fillId="0" borderId="2" xfId="51" applyFont="1" applyFill="1" applyBorder="1" applyAlignment="1">
      <alignment horizontal="left" vertical="center" wrapText="1"/>
    </xf>
    <xf numFmtId="0" fontId="9" fillId="0" borderId="2" xfId="51" applyFont="1" applyFill="1" applyBorder="1" applyAlignment="1">
      <alignment horizontal="left" vertical="center" wrapText="1"/>
    </xf>
    <xf numFmtId="0" fontId="9" fillId="0" borderId="2" xfId="51" applyFont="1" applyFill="1" applyBorder="1" applyAlignment="1">
      <alignment horizontal="left" vertical="center" wrapText="1" indent="1"/>
    </xf>
    <xf numFmtId="41" fontId="4" fillId="0" borderId="2" xfId="52" applyNumberFormat="1" applyFont="1" applyFill="1" applyBorder="1" applyAlignment="1">
      <alignment vertical="center"/>
    </xf>
    <xf numFmtId="0" fontId="3" fillId="0" borderId="2" xfId="51" applyFont="1" applyFill="1" applyBorder="1" applyAlignment="1">
      <alignment vertical="center"/>
    </xf>
    <xf numFmtId="0" fontId="4" fillId="0" borderId="2" xfId="51" applyFont="1" applyFill="1" applyBorder="1" applyAlignment="1">
      <alignment vertical="center"/>
    </xf>
    <xf numFmtId="0" fontId="10" fillId="0" borderId="3" xfId="51" applyFont="1" applyFill="1" applyBorder="1" applyAlignment="1">
      <alignment horizontal="left" vertical="center"/>
    </xf>
    <xf numFmtId="0" fontId="10" fillId="0" borderId="4" xfId="51" applyFont="1" applyFill="1" applyBorder="1" applyAlignment="1">
      <alignment horizontal="left" vertical="center"/>
    </xf>
    <xf numFmtId="176" fontId="3" fillId="0" borderId="2" xfId="52" applyNumberFormat="1" applyFont="1" applyFill="1" applyBorder="1" applyAlignment="1">
      <alignment vertical="center"/>
    </xf>
    <xf numFmtId="49" fontId="10" fillId="0" borderId="2" xfId="51" applyNumberFormat="1" applyFont="1" applyFill="1" applyBorder="1" applyAlignment="1">
      <alignment horizontal="left" vertical="center" wrapText="1"/>
    </xf>
    <xf numFmtId="0" fontId="10" fillId="0" borderId="2" xfId="51" applyFont="1" applyFill="1" applyBorder="1" applyAlignment="1">
      <alignment horizontal="left" vertical="center" wrapText="1" indent="1"/>
    </xf>
    <xf numFmtId="41" fontId="2" fillId="0" borderId="2" xfId="51" applyNumberFormat="1" applyFont="1" applyFill="1" applyBorder="1" applyAlignment="1">
      <alignment horizontal="right" vertical="center"/>
    </xf>
    <xf numFmtId="176" fontId="3" fillId="0" borderId="2" xfId="51" applyNumberFormat="1" applyFont="1" applyFill="1" applyBorder="1" applyAlignment="1">
      <alignment vertical="center"/>
    </xf>
    <xf numFmtId="41" fontId="0" fillId="0" borderId="2" xfId="51" applyNumberFormat="1" applyFont="1" applyBorder="1">
      <alignment vertical="center"/>
    </xf>
    <xf numFmtId="0" fontId="10" fillId="0" borderId="2" xfId="51" applyFont="1" applyFill="1" applyBorder="1" applyAlignment="1">
      <alignment horizontal="left" vertical="center" wrapText="1"/>
    </xf>
    <xf numFmtId="49" fontId="11" fillId="0" borderId="2" xfId="51" applyNumberFormat="1" applyFont="1" applyFill="1" applyBorder="1" applyAlignment="1">
      <alignment horizontal="left" vertical="center" wrapText="1"/>
    </xf>
    <xf numFmtId="0" fontId="11" fillId="0" borderId="2" xfId="51" applyFont="1" applyFill="1" applyBorder="1" applyAlignment="1">
      <alignment horizontal="left" vertical="center" wrapText="1" indent="1"/>
    </xf>
    <xf numFmtId="0" fontId="11" fillId="0" borderId="2" xfId="51" applyFont="1" applyFill="1" applyBorder="1" applyAlignment="1">
      <alignment horizontal="left" vertical="center" wrapText="1"/>
    </xf>
    <xf numFmtId="0" fontId="11" fillId="0" borderId="2" xfId="51" applyFont="1" applyFill="1" applyBorder="1" applyAlignment="1">
      <alignment vertical="center" wrapText="1"/>
    </xf>
    <xf numFmtId="0" fontId="3" fillId="0" borderId="2" xfId="51" applyFont="1" applyFill="1" applyBorder="1" applyAlignment="1">
      <alignment horizontal="center" vertical="center"/>
    </xf>
    <xf numFmtId="0" fontId="12" fillId="0" borderId="0" xfId="45" applyFont="1">
      <alignment vertical="center"/>
    </xf>
    <xf numFmtId="0" fontId="0" fillId="0" borderId="0" xfId="45" applyFont="1">
      <alignment vertical="center"/>
    </xf>
    <xf numFmtId="0" fontId="0" fillId="0" borderId="0" xfId="45">
      <alignment vertical="center"/>
    </xf>
    <xf numFmtId="176" fontId="0" fillId="0" borderId="0" xfId="45" applyNumberFormat="1">
      <alignment vertical="center"/>
    </xf>
    <xf numFmtId="0" fontId="0" fillId="0" borderId="0" xfId="45" applyFont="1" applyFill="1" applyAlignment="1">
      <alignment vertical="center"/>
    </xf>
    <xf numFmtId="0" fontId="13" fillId="0" borderId="0" xfId="45" applyFont="1" applyAlignment="1">
      <alignment horizontal="center" vertical="center" wrapText="1"/>
    </xf>
    <xf numFmtId="0" fontId="14" fillId="0" borderId="0" xfId="45" applyFont="1" applyAlignment="1">
      <alignment horizontal="center" vertical="center"/>
    </xf>
    <xf numFmtId="10" fontId="4" fillId="0" borderId="0" xfId="13" applyNumberFormat="1" applyFont="1" applyFill="1" applyAlignment="1">
      <alignment horizontal="right" vertical="center"/>
    </xf>
    <xf numFmtId="0" fontId="2" fillId="0" borderId="5" xfId="45" applyFont="1" applyFill="1" applyBorder="1" applyAlignment="1">
      <alignment horizontal="center" vertical="center"/>
    </xf>
    <xf numFmtId="176" fontId="3" fillId="0" borderId="5" xfId="45" applyNumberFormat="1" applyFont="1" applyFill="1" applyBorder="1" applyAlignment="1">
      <alignment horizontal="center" vertical="center" wrapText="1"/>
    </xf>
    <xf numFmtId="0" fontId="3" fillId="0" borderId="2" xfId="45" applyFont="1" applyFill="1" applyBorder="1" applyAlignment="1">
      <alignment horizontal="left" vertical="center"/>
    </xf>
    <xf numFmtId="176" fontId="3" fillId="0" borderId="2" xfId="53" applyNumberFormat="1" applyFont="1" applyFill="1" applyBorder="1" applyAlignment="1" applyProtection="1">
      <alignment horizontal="right" vertical="center"/>
    </xf>
    <xf numFmtId="43" fontId="0" fillId="0" borderId="2" xfId="45" applyNumberFormat="1" applyBorder="1">
      <alignment vertical="center"/>
    </xf>
    <xf numFmtId="176" fontId="15" fillId="0" borderId="2" xfId="45" applyNumberFormat="1" applyFont="1" applyBorder="1">
      <alignment vertical="center"/>
    </xf>
    <xf numFmtId="49" fontId="10" fillId="0" borderId="2" xfId="45" applyNumberFormat="1" applyFont="1" applyFill="1" applyBorder="1" applyAlignment="1">
      <alignment horizontal="left" vertical="center" wrapText="1"/>
    </xf>
    <xf numFmtId="0" fontId="10" fillId="0" borderId="2" xfId="45" applyFont="1" applyFill="1" applyBorder="1" applyAlignment="1">
      <alignment horizontal="left" vertical="center" wrapText="1"/>
    </xf>
    <xf numFmtId="49" fontId="11" fillId="0" borderId="2" xfId="45" applyNumberFormat="1" applyFont="1" applyFill="1" applyBorder="1" applyAlignment="1">
      <alignment horizontal="left" vertical="center" wrapText="1"/>
    </xf>
    <xf numFmtId="0" fontId="11" fillId="0" borderId="2" xfId="45" applyFont="1" applyFill="1" applyBorder="1" applyAlignment="1">
      <alignment horizontal="left" vertical="center" wrapText="1" indent="1"/>
    </xf>
    <xf numFmtId="176" fontId="16" fillId="0" borderId="2" xfId="45" applyNumberFormat="1" applyFont="1" applyFill="1" applyBorder="1" applyAlignment="1">
      <alignment horizontal="right" vertical="center"/>
    </xf>
    <xf numFmtId="176" fontId="0" fillId="0" borderId="2" xfId="45" applyNumberFormat="1" applyBorder="1">
      <alignment vertical="center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 indent="1"/>
    </xf>
    <xf numFmtId="49" fontId="3" fillId="0" borderId="2" xfId="51" applyNumberFormat="1" applyFont="1" applyFill="1" applyBorder="1" applyAlignment="1">
      <alignment horizontal="left" vertical="center" wrapText="1"/>
    </xf>
    <xf numFmtId="0" fontId="3" fillId="0" borderId="2" xfId="51" applyFont="1" applyFill="1" applyBorder="1" applyAlignment="1">
      <alignment horizontal="left" vertical="center" wrapText="1" indent="1"/>
    </xf>
    <xf numFmtId="49" fontId="4" fillId="0" borderId="2" xfId="51" applyNumberFormat="1" applyFont="1" applyFill="1" applyBorder="1" applyAlignment="1">
      <alignment horizontal="left" vertical="center" wrapText="1"/>
    </xf>
    <xf numFmtId="0" fontId="4" fillId="0" borderId="2" xfId="51" applyFont="1" applyFill="1" applyBorder="1" applyAlignment="1">
      <alignment horizontal="left" vertical="center" wrapText="1" indent="1"/>
    </xf>
    <xf numFmtId="176" fontId="12" fillId="0" borderId="2" xfId="45" applyNumberFormat="1" applyFont="1" applyBorder="1">
      <alignment vertical="center"/>
    </xf>
    <xf numFmtId="176" fontId="12" fillId="0" borderId="0" xfId="45" applyNumberFormat="1" applyFont="1">
      <alignment vertical="center"/>
    </xf>
    <xf numFmtId="49" fontId="4" fillId="0" borderId="2" xfId="45" applyNumberFormat="1" applyFont="1" applyFill="1" applyBorder="1" applyAlignment="1">
      <alignment horizontal="left" vertical="center" wrapText="1"/>
    </xf>
    <xf numFmtId="0" fontId="4" fillId="0" borderId="2" xfId="45" applyFont="1" applyFill="1" applyBorder="1" applyAlignment="1">
      <alignment horizontal="left" vertical="center" wrapText="1" indent="1"/>
    </xf>
    <xf numFmtId="176" fontId="17" fillId="0" borderId="2" xfId="45" applyNumberFormat="1" applyFont="1" applyBorder="1">
      <alignment vertical="center"/>
    </xf>
    <xf numFmtId="176" fontId="0" fillId="0" borderId="2" xfId="45" applyNumberFormat="1" applyFont="1" applyBorder="1">
      <alignment vertical="center"/>
    </xf>
    <xf numFmtId="176" fontId="0" fillId="0" borderId="0" xfId="45" applyNumberFormat="1" applyFont="1">
      <alignment vertical="center"/>
    </xf>
    <xf numFmtId="0" fontId="0" fillId="0" borderId="2" xfId="45" applyBorder="1">
      <alignment vertical="center"/>
    </xf>
    <xf numFmtId="0" fontId="0" fillId="0" borderId="2" xfId="45" applyFont="1" applyBorder="1">
      <alignment vertical="center"/>
    </xf>
    <xf numFmtId="0" fontId="10" fillId="0" borderId="3" xfId="45" applyFont="1" applyFill="1" applyBorder="1" applyAlignment="1">
      <alignment horizontal="left" vertical="center"/>
    </xf>
    <xf numFmtId="0" fontId="10" fillId="0" borderId="4" xfId="45" applyFont="1" applyFill="1" applyBorder="1" applyAlignment="1">
      <alignment horizontal="left" vertical="center"/>
    </xf>
    <xf numFmtId="176" fontId="2" fillId="0" borderId="2" xfId="45" applyNumberFormat="1" applyFont="1" applyFill="1" applyBorder="1" applyAlignment="1">
      <alignment horizontal="right" vertical="center"/>
    </xf>
    <xf numFmtId="0" fontId="10" fillId="0" borderId="2" xfId="45" applyFont="1" applyFill="1" applyBorder="1" applyAlignment="1">
      <alignment horizontal="left" vertical="center" wrapText="1" indent="1"/>
    </xf>
    <xf numFmtId="41" fontId="2" fillId="0" borderId="2" xfId="45" applyNumberFormat="1" applyFont="1" applyFill="1" applyBorder="1" applyAlignment="1">
      <alignment horizontal="right" vertical="center"/>
    </xf>
    <xf numFmtId="41" fontId="0" fillId="0" borderId="2" xfId="45" applyNumberFormat="1" applyFont="1" applyBorder="1">
      <alignment vertical="center"/>
    </xf>
    <xf numFmtId="0" fontId="11" fillId="0" borderId="2" xfId="45" applyFont="1" applyFill="1" applyBorder="1" applyAlignment="1">
      <alignment horizontal="left" vertical="center" wrapText="1"/>
    </xf>
    <xf numFmtId="41" fontId="15" fillId="0" borderId="2" xfId="45" applyNumberFormat="1" applyFont="1" applyBorder="1">
      <alignment vertical="center"/>
    </xf>
    <xf numFmtId="0" fontId="3" fillId="0" borderId="2" xfId="45" applyFont="1" applyFill="1" applyBorder="1" applyAlignment="1">
      <alignment horizontal="center" vertical="center"/>
    </xf>
    <xf numFmtId="0" fontId="0" fillId="0" borderId="0" xfId="51" applyFont="1">
      <alignment vertical="center"/>
    </xf>
    <xf numFmtId="0" fontId="0" fillId="0" borderId="0" xfId="51">
      <alignment vertical="center"/>
    </xf>
    <xf numFmtId="10" fontId="6" fillId="0" borderId="0" xfId="51" applyNumberFormat="1" applyFont="1" applyFill="1" applyAlignment="1">
      <alignment vertical="center"/>
    </xf>
    <xf numFmtId="10" fontId="4" fillId="0" borderId="0" xfId="11" applyNumberFormat="1" applyFont="1" applyFill="1" applyAlignment="1">
      <alignment horizontal="right" vertical="center"/>
    </xf>
    <xf numFmtId="0" fontId="3" fillId="0" borderId="5" xfId="51" applyFont="1" applyFill="1" applyBorder="1" applyAlignment="1">
      <alignment horizontal="center" vertical="center"/>
    </xf>
    <xf numFmtId="176" fontId="3" fillId="0" borderId="5" xfId="51" applyNumberFormat="1" applyFont="1" applyFill="1" applyBorder="1" applyAlignment="1">
      <alignment horizontal="center" vertical="center" wrapText="1"/>
    </xf>
    <xf numFmtId="176" fontId="3" fillId="0" borderId="2" xfId="52" applyNumberFormat="1" applyFont="1" applyFill="1" applyBorder="1" applyAlignment="1">
      <alignment horizontal="right" vertical="center"/>
    </xf>
    <xf numFmtId="0" fontId="3" fillId="0" borderId="2" xfId="51" applyFont="1" applyFill="1" applyBorder="1" applyAlignment="1">
      <alignment horizontal="left" vertical="center"/>
    </xf>
    <xf numFmtId="176" fontId="2" fillId="0" borderId="2" xfId="52" applyNumberFormat="1" applyFont="1" applyFill="1" applyBorder="1" applyAlignment="1">
      <alignment horizontal="right" vertical="center"/>
    </xf>
    <xf numFmtId="0" fontId="4" fillId="0" borderId="2" xfId="51" applyFont="1" applyFill="1" applyBorder="1" applyAlignment="1">
      <alignment horizontal="left" vertical="center"/>
    </xf>
    <xf numFmtId="0" fontId="4" fillId="0" borderId="2" xfId="51" applyFont="1" applyFill="1" applyBorder="1" applyAlignment="1">
      <alignment horizontal="left" vertical="center" indent="1"/>
    </xf>
    <xf numFmtId="176" fontId="16" fillId="0" borderId="2" xfId="52" applyNumberFormat="1" applyFont="1" applyFill="1" applyBorder="1" applyAlignment="1">
      <alignment horizontal="right" vertical="center"/>
    </xf>
    <xf numFmtId="41" fontId="16" fillId="0" borderId="2" xfId="52" applyNumberFormat="1" applyFont="1" applyFill="1" applyBorder="1" applyAlignment="1">
      <alignment horizontal="right" vertical="center"/>
    </xf>
    <xf numFmtId="176" fontId="4" fillId="0" borderId="2" xfId="52" applyNumberFormat="1" applyFont="1" applyFill="1" applyBorder="1" applyAlignment="1">
      <alignment horizontal="right" vertical="center"/>
    </xf>
    <xf numFmtId="0" fontId="0" fillId="0" borderId="2" xfId="51" applyBorder="1">
      <alignment vertical="center"/>
    </xf>
    <xf numFmtId="1" fontId="4" fillId="0" borderId="2" xfId="51" applyNumberFormat="1" applyFont="1" applyFill="1" applyBorder="1" applyAlignment="1" applyProtection="1">
      <alignment horizontal="left" vertical="center"/>
      <protection locked="0"/>
    </xf>
    <xf numFmtId="0" fontId="4" fillId="0" borderId="2" xfId="51" applyNumberFormat="1" applyFont="1" applyFill="1" applyBorder="1" applyAlignment="1" applyProtection="1">
      <alignment horizontal="left" vertical="center"/>
      <protection locked="0"/>
    </xf>
    <xf numFmtId="0" fontId="4" fillId="0" borderId="2" xfId="51" applyNumberFormat="1" applyFont="1" applyFill="1" applyBorder="1" applyAlignment="1" applyProtection="1">
      <alignment horizontal="left" vertical="center" indent="1"/>
      <protection locked="0"/>
    </xf>
    <xf numFmtId="1" fontId="4" fillId="0" borderId="2" xfId="51" applyNumberFormat="1" applyFont="1" applyFill="1" applyBorder="1" applyAlignment="1" applyProtection="1">
      <alignment horizontal="left" vertical="center" indent="1"/>
      <protection locked="0"/>
    </xf>
    <xf numFmtId="1" fontId="3" fillId="0" borderId="2" xfId="51" applyNumberFormat="1" applyFont="1" applyFill="1" applyBorder="1" applyAlignment="1" applyProtection="1">
      <alignment horizontal="left" vertical="center"/>
      <protection locked="0"/>
    </xf>
    <xf numFmtId="1" fontId="3" fillId="0" borderId="2" xfId="51" applyNumberFormat="1" applyFont="1" applyBorder="1" applyAlignment="1" applyProtection="1">
      <alignment horizontal="left" vertical="center"/>
      <protection locked="0"/>
    </xf>
    <xf numFmtId="1" fontId="4" fillId="0" borderId="2" xfId="51" applyNumberFormat="1" applyFont="1" applyBorder="1" applyAlignment="1" applyProtection="1">
      <alignment horizontal="left" vertical="center"/>
      <protection locked="0"/>
    </xf>
    <xf numFmtId="176" fontId="4" fillId="0" borderId="2" xfId="52" applyNumberFormat="1" applyFont="1" applyFill="1" applyBorder="1" applyAlignment="1">
      <alignment vertical="center"/>
    </xf>
    <xf numFmtId="176" fontId="0" fillId="0" borderId="2" xfId="51" applyNumberFormat="1" applyBorder="1">
      <alignment vertical="center"/>
    </xf>
    <xf numFmtId="41" fontId="15" fillId="0" borderId="2" xfId="51" applyNumberFormat="1" applyFont="1" applyBorder="1">
      <alignment vertical="center"/>
    </xf>
    <xf numFmtId="1" fontId="3" fillId="0" borderId="2" xfId="51" applyNumberFormat="1" applyFont="1" applyFill="1" applyBorder="1" applyAlignment="1" applyProtection="1">
      <alignment horizontal="left" vertical="center" indent="1"/>
      <protection locked="0"/>
    </xf>
    <xf numFmtId="1" fontId="4" fillId="0" borderId="2" xfId="51" applyNumberFormat="1" applyFont="1" applyFill="1" applyBorder="1" applyAlignment="1" applyProtection="1">
      <alignment horizontal="left" vertical="center" indent="2"/>
      <protection locked="0"/>
    </xf>
    <xf numFmtId="1" fontId="3" fillId="0" borderId="2" xfId="51" applyNumberFormat="1" applyFont="1" applyFill="1" applyBorder="1" applyAlignment="1" applyProtection="1">
      <alignment horizontal="left" vertical="center" indent="2"/>
      <protection locked="0"/>
    </xf>
    <xf numFmtId="1" fontId="3" fillId="0" borderId="2" xfId="51" applyNumberFormat="1" applyFont="1" applyFill="1" applyBorder="1" applyAlignment="1" applyProtection="1">
      <alignment vertical="center"/>
      <protection locked="0"/>
    </xf>
    <xf numFmtId="0" fontId="5" fillId="0" borderId="0" xfId="51" applyFont="1" applyAlignment="1"/>
    <xf numFmtId="176" fontId="4" fillId="0" borderId="0" xfId="51" applyNumberFormat="1" applyFont="1" applyAlignment="1"/>
    <xf numFmtId="0" fontId="18" fillId="0" borderId="0" xfId="51" applyNumberFormat="1" applyFont="1" applyFill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0" fontId="6" fillId="0" borderId="6" xfId="51" applyFont="1" applyFill="1" applyBorder="1" applyAlignment="1">
      <alignment horizontal="center" vertical="center" wrapText="1"/>
    </xf>
    <xf numFmtId="0" fontId="6" fillId="0" borderId="6" xfId="51" applyFont="1" applyFill="1" applyBorder="1" applyAlignment="1">
      <alignment horizontal="center" vertical="center"/>
    </xf>
    <xf numFmtId="176" fontId="3" fillId="0" borderId="6" xfId="51" applyNumberFormat="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vertical="center"/>
    </xf>
    <xf numFmtId="0" fontId="5" fillId="0" borderId="2" xfId="51" applyFont="1" applyFill="1" applyBorder="1" applyAlignment="1">
      <alignment horizontal="left" vertical="center"/>
    </xf>
    <xf numFmtId="176" fontId="3" fillId="0" borderId="2" xfId="51" applyNumberFormat="1" applyFont="1" applyBorder="1" applyAlignment="1">
      <alignment vertical="center"/>
    </xf>
    <xf numFmtId="0" fontId="5" fillId="0" borderId="2" xfId="51" applyFont="1" applyFill="1" applyBorder="1" applyAlignment="1">
      <alignment vertical="center"/>
    </xf>
    <xf numFmtId="0" fontId="5" fillId="0" borderId="2" xfId="51" applyFont="1" applyFill="1" applyBorder="1" applyAlignment="1">
      <alignment horizontal="left" vertical="center" wrapText="1"/>
    </xf>
    <xf numFmtId="41" fontId="5" fillId="0" borderId="2" xfId="51" applyNumberFormat="1" applyFont="1" applyBorder="1" applyAlignment="1">
      <alignment vertical="center"/>
    </xf>
    <xf numFmtId="176" fontId="4" fillId="0" borderId="2" xfId="51" applyNumberFormat="1" applyFont="1" applyBorder="1" applyAlignment="1">
      <alignment vertical="center"/>
    </xf>
    <xf numFmtId="41" fontId="5" fillId="0" borderId="2" xfId="51" applyNumberFormat="1" applyFont="1" applyBorder="1" applyAlignment="1"/>
    <xf numFmtId="0" fontId="6" fillId="0" borderId="2" xfId="51" applyFont="1" applyFill="1" applyBorder="1" applyAlignment="1">
      <alignment horizontal="left" vertical="center"/>
    </xf>
    <xf numFmtId="176" fontId="19" fillId="0" borderId="2" xfId="51" applyNumberFormat="1" applyFont="1" applyBorder="1" applyAlignment="1">
      <alignment vertical="center"/>
    </xf>
    <xf numFmtId="1" fontId="5" fillId="0" borderId="2" xfId="51" applyNumberFormat="1" applyFont="1" applyFill="1" applyBorder="1" applyAlignment="1" applyProtection="1">
      <alignment horizontal="left" vertical="center"/>
      <protection locked="0"/>
    </xf>
    <xf numFmtId="1" fontId="6" fillId="0" borderId="2" xfId="51" applyNumberFormat="1" applyFont="1" applyFill="1" applyBorder="1" applyAlignment="1" applyProtection="1">
      <alignment horizontal="left" vertical="center"/>
      <protection locked="0"/>
    </xf>
    <xf numFmtId="0" fontId="5" fillId="0" borderId="2" xfId="51" applyFont="1" applyBorder="1" applyAlignment="1">
      <alignment vertical="center"/>
    </xf>
    <xf numFmtId="0" fontId="5" fillId="0" borderId="2" xfId="51" applyFont="1" applyBorder="1" applyAlignment="1"/>
    <xf numFmtId="176" fontId="4" fillId="0" borderId="2" xfId="51" applyNumberFormat="1" applyFont="1" applyBorder="1" applyAlignment="1"/>
    <xf numFmtId="0" fontId="6" fillId="0" borderId="3" xfId="51" applyFont="1" applyFill="1" applyBorder="1" applyAlignment="1">
      <alignment horizontal="center" vertical="center"/>
    </xf>
    <xf numFmtId="0" fontId="5" fillId="0" borderId="4" xfId="51" applyFont="1" applyFill="1" applyBorder="1" applyAlignment="1"/>
    <xf numFmtId="176" fontId="5" fillId="0" borderId="0" xfId="51" applyNumberFormat="1" applyFont="1" applyAlignment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7"/>
  <sheetViews>
    <sheetView tabSelected="1" zoomScale="85" zoomScaleNormal="85" workbookViewId="0">
      <selection activeCell="L31" sqref="L31"/>
    </sheetView>
  </sheetViews>
  <sheetFormatPr defaultColWidth="9" defaultRowHeight="14.25"/>
  <cols>
    <col min="1" max="1" width="9.25" style="116" customWidth="1"/>
    <col min="2" max="2" width="21.25" style="116" customWidth="1"/>
    <col min="3" max="3" width="12.3583333333333" style="117" customWidth="1"/>
    <col min="4" max="4" width="10.5916666666667" style="117" customWidth="1"/>
    <col min="5" max="5" width="9.85833333333333" style="117" customWidth="1"/>
    <col min="6" max="6" width="10.25" style="116" customWidth="1"/>
    <col min="7" max="7" width="27.375" style="116" customWidth="1"/>
    <col min="8" max="8" width="15.625" style="117" customWidth="1"/>
    <col min="9" max="9" width="10.7333333333333" style="116" customWidth="1"/>
    <col min="10" max="10" width="10.5" style="116" customWidth="1"/>
    <col min="11" max="16384" width="9" style="116"/>
  </cols>
  <sheetData>
    <row r="1" ht="27.75" customHeight="1"/>
    <row r="2" ht="22.9" customHeight="1" spans="1:10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</row>
    <row r="3" ht="23.25" customHeight="1" spans="8:10">
      <c r="H3" s="90"/>
      <c r="J3" s="90" t="s">
        <v>1</v>
      </c>
    </row>
    <row r="4" ht="17.65" customHeight="1" spans="1:10">
      <c r="A4" s="119" t="s">
        <v>2</v>
      </c>
      <c r="B4" s="119"/>
      <c r="C4" s="119"/>
      <c r="D4" s="119"/>
      <c r="E4" s="119"/>
      <c r="F4" s="119" t="s">
        <v>3</v>
      </c>
      <c r="G4" s="119"/>
      <c r="H4" s="119"/>
      <c r="I4" s="119"/>
      <c r="J4" s="119"/>
    </row>
    <row r="5" ht="31.9" customHeight="1" spans="1:10">
      <c r="A5" s="120" t="s">
        <v>4</v>
      </c>
      <c r="B5" s="121" t="s">
        <v>5</v>
      </c>
      <c r="C5" s="122" t="s">
        <v>6</v>
      </c>
      <c r="D5" s="122" t="s">
        <v>7</v>
      </c>
      <c r="E5" s="122" t="s">
        <v>8</v>
      </c>
      <c r="F5" s="120" t="s">
        <v>4</v>
      </c>
      <c r="G5" s="121" t="s">
        <v>5</v>
      </c>
      <c r="H5" s="122" t="s">
        <v>6</v>
      </c>
      <c r="I5" s="122" t="s">
        <v>7</v>
      </c>
      <c r="J5" s="122" t="s">
        <v>8</v>
      </c>
    </row>
    <row r="6" ht="19.5" customHeight="1" spans="1:10">
      <c r="A6" s="123" t="s">
        <v>9</v>
      </c>
      <c r="B6" s="123"/>
      <c r="C6" s="29">
        <f>C7+C8</f>
        <v>11182</v>
      </c>
      <c r="D6" s="29">
        <f>D7+D8</f>
        <v>4184</v>
      </c>
      <c r="E6" s="29">
        <f>E7+E8</f>
        <v>15366</v>
      </c>
      <c r="F6" s="123" t="s">
        <v>10</v>
      </c>
      <c r="G6" s="124"/>
      <c r="H6" s="125">
        <f>SUM(H7:H29)</f>
        <v>16280</v>
      </c>
      <c r="I6" s="125">
        <f>SUM(I7:I29)</f>
        <v>0</v>
      </c>
      <c r="J6" s="125">
        <f>SUM(J7:J29)</f>
        <v>16280</v>
      </c>
    </row>
    <row r="7" ht="19.5" customHeight="1" spans="1:10">
      <c r="A7" s="124">
        <v>101</v>
      </c>
      <c r="B7" s="126" t="s">
        <v>11</v>
      </c>
      <c r="C7" s="109">
        <f>镇一般预算收入!C6</f>
        <v>7943</v>
      </c>
      <c r="D7" s="109">
        <v>4184</v>
      </c>
      <c r="E7" s="109">
        <v>12127</v>
      </c>
      <c r="F7" s="127">
        <v>201</v>
      </c>
      <c r="G7" s="128" t="s">
        <v>12</v>
      </c>
      <c r="H7" s="129">
        <f>'镇一般预算支出-功能'!C7</f>
        <v>1799</v>
      </c>
      <c r="I7" s="130">
        <v>0</v>
      </c>
      <c r="J7" s="129">
        <v>1799</v>
      </c>
    </row>
    <row r="8" ht="19.5" customHeight="1" spans="1:10">
      <c r="A8" s="124">
        <v>103</v>
      </c>
      <c r="B8" s="126" t="s">
        <v>13</v>
      </c>
      <c r="C8" s="129">
        <f>镇一般预算收入!C21</f>
        <v>3239</v>
      </c>
      <c r="D8" s="130">
        <v>0</v>
      </c>
      <c r="E8" s="129">
        <v>3239</v>
      </c>
      <c r="F8" s="127">
        <v>203</v>
      </c>
      <c r="G8" s="128" t="s">
        <v>14</v>
      </c>
      <c r="H8" s="129">
        <f>'镇一般预算支出-功能'!C295</f>
        <v>61</v>
      </c>
      <c r="I8" s="130">
        <v>0</v>
      </c>
      <c r="J8" s="129">
        <v>61</v>
      </c>
    </row>
    <row r="9" ht="19.5" customHeight="1" spans="1:10">
      <c r="A9" s="131" t="s">
        <v>15</v>
      </c>
      <c r="B9" s="123"/>
      <c r="C9" s="125">
        <f>C10+C11+C12+C13</f>
        <v>7082.4727</v>
      </c>
      <c r="D9" s="125">
        <f>D10+D11+D12+D13</f>
        <v>148</v>
      </c>
      <c r="E9" s="125">
        <f>E10+E11+E12+E13</f>
        <v>7230</v>
      </c>
      <c r="F9" s="127">
        <v>204</v>
      </c>
      <c r="G9" s="128" t="s">
        <v>16</v>
      </c>
      <c r="H9" s="129">
        <f>'镇一般预算支出-功能'!C314</f>
        <v>587</v>
      </c>
      <c r="I9" s="130">
        <v>0</v>
      </c>
      <c r="J9" s="129">
        <v>587</v>
      </c>
    </row>
    <row r="10" ht="19.5" customHeight="1" spans="1:10">
      <c r="A10" s="124">
        <v>11001</v>
      </c>
      <c r="B10" s="126" t="s">
        <v>17</v>
      </c>
      <c r="C10" s="132">
        <f>镇一般预算收入!C33</f>
        <v>141</v>
      </c>
      <c r="D10" s="130">
        <v>0</v>
      </c>
      <c r="E10" s="132">
        <v>141</v>
      </c>
      <c r="F10" s="127">
        <v>205</v>
      </c>
      <c r="G10" s="128" t="s">
        <v>18</v>
      </c>
      <c r="H10" s="129">
        <f>'镇一般预算支出-功能'!C404</f>
        <v>4392</v>
      </c>
      <c r="I10" s="130">
        <v>0</v>
      </c>
      <c r="J10" s="129">
        <v>4392</v>
      </c>
    </row>
    <row r="11" ht="19.5" customHeight="1" spans="1:10">
      <c r="A11" s="124">
        <v>11002</v>
      </c>
      <c r="B11" s="126" t="s">
        <v>19</v>
      </c>
      <c r="C11" s="132">
        <f>镇一般预算收入!C39</f>
        <v>213</v>
      </c>
      <c r="D11" s="130">
        <v>0</v>
      </c>
      <c r="E11" s="132">
        <v>213</v>
      </c>
      <c r="F11" s="127">
        <v>206</v>
      </c>
      <c r="G11" s="128" t="s">
        <v>20</v>
      </c>
      <c r="H11" s="34">
        <f>'镇一般预算支出-功能'!C456</f>
        <v>0</v>
      </c>
      <c r="I11" s="130">
        <v>0</v>
      </c>
      <c r="J11" s="34">
        <v>0</v>
      </c>
    </row>
    <row r="12" ht="19.5" customHeight="1" spans="1:10">
      <c r="A12" s="133">
        <v>11003</v>
      </c>
      <c r="B12" s="133" t="s">
        <v>21</v>
      </c>
      <c r="C12" s="34">
        <f>镇一般预算收入!C60</f>
        <v>0</v>
      </c>
      <c r="D12" s="130">
        <v>0</v>
      </c>
      <c r="E12" s="130">
        <v>0</v>
      </c>
      <c r="F12" s="127">
        <v>207</v>
      </c>
      <c r="G12" s="128" t="s">
        <v>22</v>
      </c>
      <c r="H12" s="129">
        <f>'镇一般预算支出-功能'!C512</f>
        <v>13</v>
      </c>
      <c r="I12" s="130">
        <v>0</v>
      </c>
      <c r="J12" s="129">
        <v>13</v>
      </c>
    </row>
    <row r="13" ht="19.5" customHeight="1" spans="1:10">
      <c r="A13" s="133">
        <v>11004</v>
      </c>
      <c r="B13" s="133" t="s">
        <v>23</v>
      </c>
      <c r="C13" s="132">
        <f>镇一般预算收入!C61</f>
        <v>6728.4727</v>
      </c>
      <c r="D13" s="132">
        <v>148</v>
      </c>
      <c r="E13" s="132">
        <v>6876</v>
      </c>
      <c r="F13" s="127">
        <v>208</v>
      </c>
      <c r="G13" s="128" t="s">
        <v>24</v>
      </c>
      <c r="H13" s="129">
        <f>'镇一般预算支出-功能'!C568</f>
        <v>3155</v>
      </c>
      <c r="I13" s="130">
        <v>0</v>
      </c>
      <c r="J13" s="129">
        <v>3155</v>
      </c>
    </row>
    <row r="14" ht="19.5" customHeight="1" spans="1:10">
      <c r="A14" s="134" t="s">
        <v>25</v>
      </c>
      <c r="B14" s="134"/>
      <c r="C14" s="34">
        <f>镇一般预算收入!C68</f>
        <v>0</v>
      </c>
      <c r="D14" s="130">
        <v>0</v>
      </c>
      <c r="E14" s="130">
        <v>0</v>
      </c>
      <c r="F14" s="127">
        <v>210</v>
      </c>
      <c r="G14" s="128" t="s">
        <v>26</v>
      </c>
      <c r="H14" s="129">
        <f>'镇一般预算支出-功能'!C697</f>
        <v>2812</v>
      </c>
      <c r="I14" s="130">
        <v>0</v>
      </c>
      <c r="J14" s="129">
        <v>2812</v>
      </c>
    </row>
    <row r="15" ht="19.5" customHeight="1" spans="1:10">
      <c r="A15" s="131" t="s">
        <v>27</v>
      </c>
      <c r="B15" s="123"/>
      <c r="C15" s="34">
        <f>镇一般预算收入!C71</f>
        <v>0</v>
      </c>
      <c r="D15" s="130">
        <v>0</v>
      </c>
      <c r="E15" s="130">
        <v>0</v>
      </c>
      <c r="F15" s="127">
        <v>211</v>
      </c>
      <c r="G15" s="128" t="s">
        <v>28</v>
      </c>
      <c r="H15" s="34">
        <f>'镇一般预算支出-功能'!C777</f>
        <v>0</v>
      </c>
      <c r="I15" s="130">
        <v>0</v>
      </c>
      <c r="J15" s="34">
        <v>0</v>
      </c>
    </row>
    <row r="16" ht="19.5" customHeight="1" spans="1:10">
      <c r="A16" s="131" t="s">
        <v>29</v>
      </c>
      <c r="B16" s="123"/>
      <c r="C16" s="34">
        <f>镇一般预算收入!C73</f>
        <v>0</v>
      </c>
      <c r="D16" s="130">
        <v>0</v>
      </c>
      <c r="E16" s="130">
        <v>0</v>
      </c>
      <c r="F16" s="127">
        <v>212</v>
      </c>
      <c r="G16" s="128" t="s">
        <v>30</v>
      </c>
      <c r="H16" s="129">
        <f>'镇一般预算支出-功能'!C849</f>
        <v>157</v>
      </c>
      <c r="I16" s="130">
        <v>0</v>
      </c>
      <c r="J16" s="129">
        <v>157</v>
      </c>
    </row>
    <row r="17" ht="19.5" customHeight="1" spans="1:10">
      <c r="A17" s="131" t="s">
        <v>31</v>
      </c>
      <c r="B17" s="135"/>
      <c r="C17" s="34">
        <f>镇一般预算收入!C77</f>
        <v>0</v>
      </c>
      <c r="D17" s="130">
        <v>0</v>
      </c>
      <c r="E17" s="130">
        <v>0</v>
      </c>
      <c r="F17" s="127">
        <v>213</v>
      </c>
      <c r="G17" s="128" t="s">
        <v>32</v>
      </c>
      <c r="H17" s="129">
        <f>'镇一般预算支出-功能'!C872</f>
        <v>2177</v>
      </c>
      <c r="I17" s="130">
        <v>0</v>
      </c>
      <c r="J17" s="129">
        <v>2177</v>
      </c>
    </row>
    <row r="18" ht="19.5" customHeight="1" spans="1:10">
      <c r="A18" s="135"/>
      <c r="B18" s="135"/>
      <c r="C18" s="132"/>
      <c r="D18" s="132"/>
      <c r="E18" s="132"/>
      <c r="F18" s="127">
        <v>214</v>
      </c>
      <c r="G18" s="128" t="s">
        <v>33</v>
      </c>
      <c r="H18" s="129">
        <f>'镇一般预算支出-功能'!C975</f>
        <v>0</v>
      </c>
      <c r="I18" s="130">
        <v>0</v>
      </c>
      <c r="J18" s="129">
        <v>0</v>
      </c>
    </row>
    <row r="19" ht="19.5" customHeight="1" spans="1:10">
      <c r="A19" s="135"/>
      <c r="B19" s="135"/>
      <c r="C19" s="132"/>
      <c r="D19" s="132"/>
      <c r="E19" s="132"/>
      <c r="F19" s="127">
        <v>215</v>
      </c>
      <c r="G19" s="128" t="s">
        <v>34</v>
      </c>
      <c r="H19" s="34">
        <f>'镇一般预算支出-功能'!C1027</f>
        <v>0</v>
      </c>
      <c r="I19" s="130">
        <v>0</v>
      </c>
      <c r="J19" s="34">
        <v>0</v>
      </c>
    </row>
    <row r="20" ht="19.5" customHeight="1" spans="1:10">
      <c r="A20" s="135"/>
      <c r="B20" s="135"/>
      <c r="C20" s="129"/>
      <c r="D20" s="129"/>
      <c r="E20" s="129"/>
      <c r="F20" s="127">
        <v>216</v>
      </c>
      <c r="G20" s="128" t="s">
        <v>35</v>
      </c>
      <c r="H20" s="34">
        <f>'镇一般预算支出-功能'!C1090</f>
        <v>0</v>
      </c>
      <c r="I20" s="130">
        <v>0</v>
      </c>
      <c r="J20" s="34">
        <v>0</v>
      </c>
    </row>
    <row r="21" ht="19.5" customHeight="1" spans="1:10">
      <c r="A21" s="135"/>
      <c r="B21" s="135"/>
      <c r="C21" s="129"/>
      <c r="D21" s="129"/>
      <c r="E21" s="129"/>
      <c r="F21" s="127">
        <v>217</v>
      </c>
      <c r="G21" s="128" t="s">
        <v>36</v>
      </c>
      <c r="H21" s="34">
        <f>'镇一般预算支出-功能'!C1110</f>
        <v>0</v>
      </c>
      <c r="I21" s="130">
        <v>0</v>
      </c>
      <c r="J21" s="34">
        <v>0</v>
      </c>
    </row>
    <row r="22" ht="19.5" customHeight="1" spans="1:10">
      <c r="A22" s="135"/>
      <c r="B22" s="135"/>
      <c r="C22" s="129"/>
      <c r="D22" s="129"/>
      <c r="E22" s="129"/>
      <c r="F22" s="127">
        <v>220</v>
      </c>
      <c r="G22" s="128" t="s">
        <v>37</v>
      </c>
      <c r="H22" s="34">
        <f>'镇一般预算支出-功能'!C1149</f>
        <v>0</v>
      </c>
      <c r="I22" s="130">
        <v>0</v>
      </c>
      <c r="J22" s="34">
        <v>0</v>
      </c>
    </row>
    <row r="23" ht="19.5" customHeight="1" spans="1:10">
      <c r="A23" s="135"/>
      <c r="B23" s="135"/>
      <c r="C23" s="129"/>
      <c r="D23" s="129"/>
      <c r="E23" s="129"/>
      <c r="F23" s="127">
        <v>221</v>
      </c>
      <c r="G23" s="128" t="s">
        <v>38</v>
      </c>
      <c r="H23" s="129">
        <f>'镇一般预算支出-功能'!C1194</f>
        <v>1117</v>
      </c>
      <c r="I23" s="130">
        <v>0</v>
      </c>
      <c r="J23" s="129">
        <v>1117</v>
      </c>
    </row>
    <row r="24" ht="19.5" customHeight="1" spans="1:10">
      <c r="A24" s="135"/>
      <c r="B24" s="135"/>
      <c r="C24" s="129"/>
      <c r="D24" s="129"/>
      <c r="E24" s="129"/>
      <c r="F24" s="127">
        <v>222</v>
      </c>
      <c r="G24" s="128" t="s">
        <v>39</v>
      </c>
      <c r="H24" s="34">
        <f>'镇一般预算支出-功能'!C1213</f>
        <v>0</v>
      </c>
      <c r="I24" s="130">
        <v>0</v>
      </c>
      <c r="J24" s="34">
        <v>0</v>
      </c>
    </row>
    <row r="25" ht="19.5" customHeight="1" spans="1:10">
      <c r="A25" s="135"/>
      <c r="B25" s="135"/>
      <c r="C25" s="129"/>
      <c r="D25" s="129"/>
      <c r="E25" s="129"/>
      <c r="F25" s="127">
        <v>224</v>
      </c>
      <c r="G25" s="128" t="s">
        <v>40</v>
      </c>
      <c r="H25" s="34">
        <f>'镇一般预算支出-功能'!C1258</f>
        <v>10</v>
      </c>
      <c r="I25" s="130">
        <v>0</v>
      </c>
      <c r="J25" s="34">
        <v>10</v>
      </c>
    </row>
    <row r="26" ht="19.5" customHeight="1" spans="1:10">
      <c r="A26" s="135"/>
      <c r="B26" s="135"/>
      <c r="C26" s="129"/>
      <c r="D26" s="129"/>
      <c r="E26" s="129"/>
      <c r="F26" s="127">
        <v>227</v>
      </c>
      <c r="G26" s="128" t="s">
        <v>41</v>
      </c>
      <c r="H26" s="34">
        <f>'镇一般预算支出-功能'!C1308</f>
        <v>0</v>
      </c>
      <c r="I26" s="130">
        <v>0</v>
      </c>
      <c r="J26" s="34">
        <v>0</v>
      </c>
    </row>
    <row r="27" ht="19.5" customHeight="1" spans="1:10">
      <c r="A27" s="135"/>
      <c r="B27" s="135"/>
      <c r="C27" s="129"/>
      <c r="D27" s="129"/>
      <c r="E27" s="129"/>
      <c r="F27" s="127">
        <v>229</v>
      </c>
      <c r="G27" s="128" t="s">
        <v>42</v>
      </c>
      <c r="H27" s="34">
        <f>'镇一般预算支出-功能'!C1309</f>
        <v>0</v>
      </c>
      <c r="I27" s="130">
        <v>0</v>
      </c>
      <c r="J27" s="34">
        <v>0</v>
      </c>
    </row>
    <row r="28" ht="19.5" customHeight="1" spans="1:10">
      <c r="A28" s="135"/>
      <c r="B28" s="135"/>
      <c r="C28" s="129"/>
      <c r="D28" s="129"/>
      <c r="E28" s="129"/>
      <c r="F28" s="127">
        <v>232</v>
      </c>
      <c r="G28" s="128" t="s">
        <v>43</v>
      </c>
      <c r="H28" s="34">
        <f>'镇一般预算支出-功能'!C1314</f>
        <v>0</v>
      </c>
      <c r="I28" s="130">
        <v>0</v>
      </c>
      <c r="J28" s="34">
        <v>0</v>
      </c>
    </row>
    <row r="29" ht="19.5" customHeight="1" spans="1:10">
      <c r="A29" s="135"/>
      <c r="B29" s="135"/>
      <c r="C29" s="129"/>
      <c r="D29" s="129"/>
      <c r="E29" s="129"/>
      <c r="F29" s="127">
        <v>233</v>
      </c>
      <c r="G29" s="128" t="s">
        <v>44</v>
      </c>
      <c r="H29" s="34">
        <f>'镇一般预算支出-功能'!C1322</f>
        <v>0</v>
      </c>
      <c r="I29" s="130">
        <v>0</v>
      </c>
      <c r="J29" s="34">
        <v>0</v>
      </c>
    </row>
    <row r="30" ht="19.5" customHeight="1" spans="1:10">
      <c r="A30" s="135"/>
      <c r="B30" s="135"/>
      <c r="C30" s="129"/>
      <c r="D30" s="129"/>
      <c r="E30" s="129"/>
      <c r="F30" s="131" t="s">
        <v>45</v>
      </c>
      <c r="G30" s="135"/>
      <c r="H30" s="125">
        <f>'镇一般预算支出-功能'!C1326</f>
        <v>1984</v>
      </c>
      <c r="I30" s="125">
        <v>4332</v>
      </c>
      <c r="J30" s="125">
        <v>6316</v>
      </c>
    </row>
    <row r="31" ht="19.5" customHeight="1" spans="1:10">
      <c r="A31" s="136"/>
      <c r="B31" s="136"/>
      <c r="C31" s="137"/>
      <c r="D31" s="137"/>
      <c r="E31" s="137"/>
      <c r="F31" s="131" t="s">
        <v>46</v>
      </c>
      <c r="G31" s="135"/>
      <c r="H31" s="34">
        <f>'镇一般预算支出-功能'!C1333</f>
        <v>0</v>
      </c>
      <c r="I31" s="34">
        <f>'镇一般预算支出-功能'!D1333</f>
        <v>0</v>
      </c>
      <c r="J31" s="34">
        <f>'镇一般预算支出-功能'!E1333</f>
        <v>0</v>
      </c>
    </row>
    <row r="32" ht="19.5" customHeight="1" spans="1:10">
      <c r="A32" s="136"/>
      <c r="B32" s="136"/>
      <c r="C32" s="137"/>
      <c r="D32" s="137"/>
      <c r="E32" s="137"/>
      <c r="F32" s="131" t="s">
        <v>47</v>
      </c>
      <c r="G32" s="135"/>
      <c r="H32" s="34">
        <f>'镇一般预算支出-功能'!C1336</f>
        <v>0</v>
      </c>
      <c r="I32" s="34">
        <f>'镇一般预算支出-功能'!D1336</f>
        <v>0</v>
      </c>
      <c r="J32" s="34">
        <f>'镇一般预算支出-功能'!E1336</f>
        <v>0</v>
      </c>
    </row>
    <row r="33" ht="19.5" customHeight="1" spans="1:10">
      <c r="A33" s="136"/>
      <c r="B33" s="136"/>
      <c r="C33" s="137"/>
      <c r="D33" s="137"/>
      <c r="E33" s="137"/>
      <c r="F33" s="131" t="s">
        <v>48</v>
      </c>
      <c r="G33" s="135"/>
      <c r="H33" s="34">
        <f>'镇一般预算支出-功能'!C1338</f>
        <v>0</v>
      </c>
      <c r="I33" s="34">
        <f>'镇一般预算支出-功能'!D1338</f>
        <v>0</v>
      </c>
      <c r="J33" s="34">
        <f>'镇一般预算支出-功能'!E1338</f>
        <v>0</v>
      </c>
    </row>
    <row r="34" ht="19.5" customHeight="1" spans="1:10">
      <c r="A34" s="138" t="s">
        <v>49</v>
      </c>
      <c r="B34" s="139"/>
      <c r="C34" s="33">
        <f>C6+C9+C14+C15+C16+C17</f>
        <v>18264.4727</v>
      </c>
      <c r="D34" s="33">
        <f>D6+D9+D14+D15+D16+D17</f>
        <v>4332</v>
      </c>
      <c r="E34" s="33">
        <f>E6+E9+E14+E15+E16+E17</f>
        <v>22596</v>
      </c>
      <c r="F34" s="138" t="s">
        <v>50</v>
      </c>
      <c r="G34" s="139"/>
      <c r="H34" s="33">
        <f>H6+H30+H31+H32+H33</f>
        <v>18264</v>
      </c>
      <c r="I34" s="125">
        <v>4332</v>
      </c>
      <c r="J34" s="125">
        <v>22596</v>
      </c>
    </row>
    <row r="37" hidden="1" spans="7:7">
      <c r="G37" s="140">
        <f>H34-C34</f>
        <v>-0.47269999999844</v>
      </c>
    </row>
  </sheetData>
  <mergeCells count="5">
    <mergeCell ref="A2:J2"/>
    <mergeCell ref="A4:E4"/>
    <mergeCell ref="F4:J4"/>
    <mergeCell ref="A34:B34"/>
    <mergeCell ref="F34:G34"/>
  </mergeCells>
  <pageMargins left="0.7" right="0.7" top="0.75" bottom="0.75" header="0.3" footer="0.3"/>
  <pageSetup paperSize="9" scale="6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9"/>
  <sheetViews>
    <sheetView workbookViewId="0">
      <pane ySplit="4" topLeftCell="A5" activePane="bottomLeft" state="frozen"/>
      <selection/>
      <selection pane="bottomLeft" activeCell="L20" sqref="L20"/>
    </sheetView>
  </sheetViews>
  <sheetFormatPr defaultColWidth="9" defaultRowHeight="13.5" outlineLevelCol="4"/>
  <cols>
    <col min="1" max="1" width="11.125" style="88" customWidth="1"/>
    <col min="2" max="2" width="44.875" style="88" customWidth="1"/>
    <col min="3" max="3" width="17.5" style="88" customWidth="1"/>
    <col min="4" max="4" width="11.625" style="88" customWidth="1"/>
    <col min="5" max="5" width="10.375" style="88"/>
    <col min="6" max="16384" width="9" style="88"/>
  </cols>
  <sheetData>
    <row r="1" ht="15.75" customHeight="1" spans="1:3">
      <c r="A1" s="8"/>
      <c r="B1" s="9"/>
      <c r="C1" s="89"/>
    </row>
    <row r="2" ht="56.25" customHeight="1" spans="1:5">
      <c r="A2" s="11" t="s">
        <v>51</v>
      </c>
      <c r="B2" s="11"/>
      <c r="C2" s="11"/>
      <c r="D2" s="11"/>
      <c r="E2" s="11"/>
    </row>
    <row r="3" ht="24.75" customHeight="1" spans="1:5">
      <c r="A3" s="9"/>
      <c r="B3" s="9"/>
      <c r="C3" s="90"/>
      <c r="E3" s="90" t="s">
        <v>1</v>
      </c>
    </row>
    <row r="4" ht="28.5" customHeight="1" spans="1:5">
      <c r="A4" s="91" t="s">
        <v>4</v>
      </c>
      <c r="B4" s="91" t="s">
        <v>5</v>
      </c>
      <c r="C4" s="92" t="s">
        <v>6</v>
      </c>
      <c r="D4" s="16" t="s">
        <v>7</v>
      </c>
      <c r="E4" s="16" t="s">
        <v>8</v>
      </c>
    </row>
    <row r="5" ht="18.75" customHeight="1" spans="1:5">
      <c r="A5" s="25" t="s">
        <v>9</v>
      </c>
      <c r="B5" s="25"/>
      <c r="C5" s="93">
        <f>C6+C21</f>
        <v>11182</v>
      </c>
      <c r="D5" s="93">
        <f>D6+D21</f>
        <v>4184</v>
      </c>
      <c r="E5" s="93">
        <f>E6+E21</f>
        <v>15366</v>
      </c>
    </row>
    <row r="6" ht="18.75" customHeight="1" spans="1:5">
      <c r="A6" s="94">
        <v>101</v>
      </c>
      <c r="B6" s="25" t="s">
        <v>11</v>
      </c>
      <c r="C6" s="95">
        <f>SUM(C7:C20)</f>
        <v>7943</v>
      </c>
      <c r="D6" s="95">
        <f>SUM(D7:D20)</f>
        <v>4184</v>
      </c>
      <c r="E6" s="95">
        <f>SUM(E7:E20)</f>
        <v>12127</v>
      </c>
    </row>
    <row r="7" ht="18.75" customHeight="1" spans="1:5">
      <c r="A7" s="96">
        <v>10101</v>
      </c>
      <c r="B7" s="97" t="s">
        <v>52</v>
      </c>
      <c r="C7" s="98">
        <v>4180</v>
      </c>
      <c r="D7" s="98">
        <v>3344</v>
      </c>
      <c r="E7" s="98">
        <v>7524</v>
      </c>
    </row>
    <row r="8" ht="18.75" customHeight="1" spans="1:5">
      <c r="A8" s="96">
        <v>10104</v>
      </c>
      <c r="B8" s="97" t="s">
        <v>53</v>
      </c>
      <c r="C8" s="98">
        <v>800</v>
      </c>
      <c r="D8" s="98">
        <v>640</v>
      </c>
      <c r="E8" s="98">
        <v>1440</v>
      </c>
    </row>
    <row r="9" ht="18.75" customHeight="1" spans="1:5">
      <c r="A9" s="96">
        <v>10106</v>
      </c>
      <c r="B9" s="97" t="s">
        <v>54</v>
      </c>
      <c r="C9" s="98">
        <v>220</v>
      </c>
      <c r="D9" s="98">
        <v>176</v>
      </c>
      <c r="E9" s="98">
        <v>396</v>
      </c>
    </row>
    <row r="10" ht="18.75" customHeight="1" spans="1:5">
      <c r="A10" s="96">
        <v>10107</v>
      </c>
      <c r="B10" s="97" t="s">
        <v>55</v>
      </c>
      <c r="C10" s="98">
        <v>100</v>
      </c>
      <c r="D10" s="99">
        <v>0</v>
      </c>
      <c r="E10" s="98">
        <v>100</v>
      </c>
    </row>
    <row r="11" ht="18.75" customHeight="1" spans="1:5">
      <c r="A11" s="96">
        <v>10109</v>
      </c>
      <c r="B11" s="97" t="s">
        <v>56</v>
      </c>
      <c r="C11" s="98">
        <v>600</v>
      </c>
      <c r="D11" s="99">
        <v>0</v>
      </c>
      <c r="E11" s="98">
        <v>600</v>
      </c>
    </row>
    <row r="12" ht="18.75" customHeight="1" spans="1:5">
      <c r="A12" s="96">
        <v>10110</v>
      </c>
      <c r="B12" s="97" t="s">
        <v>57</v>
      </c>
      <c r="C12" s="98">
        <v>1000</v>
      </c>
      <c r="D12" s="99">
        <v>0</v>
      </c>
      <c r="E12" s="98">
        <v>1000</v>
      </c>
    </row>
    <row r="13" ht="18.75" customHeight="1" spans="1:5">
      <c r="A13" s="96">
        <v>10111</v>
      </c>
      <c r="B13" s="97" t="s">
        <v>58</v>
      </c>
      <c r="C13" s="98">
        <v>350</v>
      </c>
      <c r="D13" s="99">
        <v>0</v>
      </c>
      <c r="E13" s="98">
        <v>350</v>
      </c>
    </row>
    <row r="14" ht="18.75" customHeight="1" spans="1:5">
      <c r="A14" s="96">
        <v>10112</v>
      </c>
      <c r="B14" s="97" t="s">
        <v>59</v>
      </c>
      <c r="C14" s="98">
        <v>360</v>
      </c>
      <c r="D14" s="99">
        <v>0</v>
      </c>
      <c r="E14" s="98">
        <v>360</v>
      </c>
    </row>
    <row r="15" ht="18.75" customHeight="1" spans="1:5">
      <c r="A15" s="96">
        <v>10113</v>
      </c>
      <c r="B15" s="97" t="s">
        <v>60</v>
      </c>
      <c r="C15" s="98">
        <v>30</v>
      </c>
      <c r="D15" s="98">
        <v>24</v>
      </c>
      <c r="E15" s="98">
        <v>54</v>
      </c>
    </row>
    <row r="16" ht="18.75" customHeight="1" spans="1:5">
      <c r="A16" s="96">
        <v>10114</v>
      </c>
      <c r="B16" s="97" t="s">
        <v>61</v>
      </c>
      <c r="C16" s="98">
        <v>3</v>
      </c>
      <c r="D16" s="99">
        <v>0</v>
      </c>
      <c r="E16" s="98">
        <v>3</v>
      </c>
    </row>
    <row r="17" ht="18.75" customHeight="1" spans="1:5">
      <c r="A17" s="96">
        <v>10118</v>
      </c>
      <c r="B17" s="97" t="s">
        <v>62</v>
      </c>
      <c r="C17" s="98">
        <v>300</v>
      </c>
      <c r="D17" s="99">
        <v>0</v>
      </c>
      <c r="E17" s="98">
        <v>300</v>
      </c>
    </row>
    <row r="18" ht="18.75" customHeight="1" spans="1:5">
      <c r="A18" s="96">
        <v>10119</v>
      </c>
      <c r="B18" s="97" t="s">
        <v>63</v>
      </c>
      <c r="C18" s="99">
        <v>0</v>
      </c>
      <c r="D18" s="99">
        <v>0</v>
      </c>
      <c r="E18" s="99">
        <v>0</v>
      </c>
    </row>
    <row r="19" ht="18.75" customHeight="1" spans="1:5">
      <c r="A19" s="96">
        <v>10121</v>
      </c>
      <c r="B19" s="97" t="s">
        <v>64</v>
      </c>
      <c r="C19" s="99">
        <v>0</v>
      </c>
      <c r="D19" s="99">
        <v>0</v>
      </c>
      <c r="E19" s="99">
        <v>0</v>
      </c>
    </row>
    <row r="20" ht="18.75" customHeight="1" spans="1:5">
      <c r="A20" s="96">
        <v>10199</v>
      </c>
      <c r="B20" s="97" t="s">
        <v>65</v>
      </c>
      <c r="C20" s="99">
        <v>0</v>
      </c>
      <c r="D20" s="99">
        <v>0</v>
      </c>
      <c r="E20" s="99">
        <v>0</v>
      </c>
    </row>
    <row r="21" ht="18.75" customHeight="1" spans="1:5">
      <c r="A21" s="94">
        <v>103</v>
      </c>
      <c r="B21" s="25" t="s">
        <v>13</v>
      </c>
      <c r="C21" s="95">
        <f>SUM(C22:C30)-C23</f>
        <v>3239</v>
      </c>
      <c r="D21" s="95">
        <f>SUM(D22:D30)-D23</f>
        <v>0</v>
      </c>
      <c r="E21" s="95">
        <f>SUM(E22:E30)-E23</f>
        <v>3239</v>
      </c>
    </row>
    <row r="22" ht="18.75" customHeight="1" spans="1:5">
      <c r="A22" s="96">
        <v>10302</v>
      </c>
      <c r="B22" s="97" t="s">
        <v>66</v>
      </c>
      <c r="C22" s="98">
        <f>C23</f>
        <v>239</v>
      </c>
      <c r="D22" s="99">
        <v>0</v>
      </c>
      <c r="E22" s="98">
        <f>E23</f>
        <v>239</v>
      </c>
    </row>
    <row r="23" s="87" customFormat="1" ht="18.75" customHeight="1" spans="1:5">
      <c r="A23" s="96">
        <v>1030203</v>
      </c>
      <c r="B23" s="26" t="s">
        <v>67</v>
      </c>
      <c r="C23" s="98">
        <v>239</v>
      </c>
      <c r="D23" s="99">
        <v>0</v>
      </c>
      <c r="E23" s="98">
        <v>239</v>
      </c>
    </row>
    <row r="24" ht="18.75" customHeight="1" spans="1:5">
      <c r="A24" s="96">
        <v>10304</v>
      </c>
      <c r="B24" s="97" t="s">
        <v>68</v>
      </c>
      <c r="C24" s="99">
        <v>0</v>
      </c>
      <c r="D24" s="99">
        <v>0</v>
      </c>
      <c r="E24" s="99">
        <v>0</v>
      </c>
    </row>
    <row r="25" ht="18.75" customHeight="1" spans="1:5">
      <c r="A25" s="96">
        <v>10305</v>
      </c>
      <c r="B25" s="97" t="s">
        <v>69</v>
      </c>
      <c r="C25" s="99">
        <v>0</v>
      </c>
      <c r="D25" s="99">
        <v>0</v>
      </c>
      <c r="E25" s="99">
        <v>0</v>
      </c>
    </row>
    <row r="26" ht="18.75" customHeight="1" spans="1:5">
      <c r="A26" s="96">
        <v>10306</v>
      </c>
      <c r="B26" s="97" t="s">
        <v>70</v>
      </c>
      <c r="C26" s="99">
        <v>0</v>
      </c>
      <c r="D26" s="99">
        <v>0</v>
      </c>
      <c r="E26" s="99">
        <v>0</v>
      </c>
    </row>
    <row r="27" ht="18.75" customHeight="1" spans="1:5">
      <c r="A27" s="96">
        <v>10307</v>
      </c>
      <c r="B27" s="97" t="s">
        <v>71</v>
      </c>
      <c r="C27" s="100">
        <v>3000</v>
      </c>
      <c r="D27" s="99">
        <v>0</v>
      </c>
      <c r="E27" s="100">
        <v>3000</v>
      </c>
    </row>
    <row r="28" ht="18.75" customHeight="1" spans="1:5">
      <c r="A28" s="96">
        <v>10308</v>
      </c>
      <c r="B28" s="97" t="s">
        <v>72</v>
      </c>
      <c r="C28" s="99">
        <v>0</v>
      </c>
      <c r="D28" s="99">
        <v>0</v>
      </c>
      <c r="E28" s="99">
        <v>0</v>
      </c>
    </row>
    <row r="29" ht="18.75" customHeight="1" spans="1:5">
      <c r="A29" s="96">
        <v>10309</v>
      </c>
      <c r="B29" s="97" t="s">
        <v>73</v>
      </c>
      <c r="C29" s="99">
        <v>0</v>
      </c>
      <c r="D29" s="99">
        <v>0</v>
      </c>
      <c r="E29" s="99">
        <v>0</v>
      </c>
    </row>
    <row r="30" ht="18.75" customHeight="1" spans="1:5">
      <c r="A30" s="96">
        <v>10399</v>
      </c>
      <c r="B30" s="97" t="s">
        <v>74</v>
      </c>
      <c r="C30" s="99">
        <v>0</v>
      </c>
      <c r="D30" s="99">
        <v>0</v>
      </c>
      <c r="E30" s="99">
        <v>0</v>
      </c>
    </row>
    <row r="31" ht="18.75" customHeight="1" spans="1:5">
      <c r="A31" s="96"/>
      <c r="B31" s="97"/>
      <c r="C31" s="100"/>
      <c r="D31" s="101"/>
      <c r="E31" s="101"/>
    </row>
    <row r="32" ht="18.75" customHeight="1" spans="1:5">
      <c r="A32" s="94" t="s">
        <v>15</v>
      </c>
      <c r="B32" s="25"/>
      <c r="C32" s="93">
        <f>C33+C39+C60+C61</f>
        <v>7082.4727</v>
      </c>
      <c r="D32" s="93">
        <f>D33+D39+D60+D61</f>
        <v>148</v>
      </c>
      <c r="E32" s="93">
        <f>E33+E39+E60+E61</f>
        <v>7230</v>
      </c>
    </row>
    <row r="33" ht="18.75" customHeight="1" spans="1:5">
      <c r="A33" s="94">
        <v>11001</v>
      </c>
      <c r="B33" s="25" t="s">
        <v>17</v>
      </c>
      <c r="C33" s="93">
        <f>SUM(C34:C38)</f>
        <v>141</v>
      </c>
      <c r="D33" s="93">
        <f>SUM(D34:D38)</f>
        <v>0</v>
      </c>
      <c r="E33" s="93">
        <f>SUM(E34:E38)</f>
        <v>141</v>
      </c>
    </row>
    <row r="34" ht="18.75" customHeight="1" spans="1:5">
      <c r="A34" s="96">
        <v>1100102</v>
      </c>
      <c r="B34" s="26" t="s">
        <v>75</v>
      </c>
      <c r="C34" s="99">
        <v>0</v>
      </c>
      <c r="D34" s="99">
        <v>0</v>
      </c>
      <c r="E34" s="99">
        <v>0</v>
      </c>
    </row>
    <row r="35" ht="18.75" customHeight="1" spans="1:5">
      <c r="A35" s="96">
        <v>1100103</v>
      </c>
      <c r="B35" s="26" t="s">
        <v>76</v>
      </c>
      <c r="C35" s="99">
        <v>0</v>
      </c>
      <c r="D35" s="99">
        <v>0</v>
      </c>
      <c r="E35" s="99">
        <v>0</v>
      </c>
    </row>
    <row r="36" ht="18.75" customHeight="1" spans="1:5">
      <c r="A36" s="96">
        <v>1100104</v>
      </c>
      <c r="B36" s="26" t="s">
        <v>77</v>
      </c>
      <c r="C36" s="99">
        <v>0</v>
      </c>
      <c r="D36" s="99">
        <v>0</v>
      </c>
      <c r="E36" s="99">
        <v>0</v>
      </c>
    </row>
    <row r="37" ht="18.75" customHeight="1" spans="1:5">
      <c r="A37" s="96">
        <v>1100106</v>
      </c>
      <c r="B37" s="26" t="s">
        <v>78</v>
      </c>
      <c r="C37" s="99">
        <v>0</v>
      </c>
      <c r="D37" s="99">
        <v>0</v>
      </c>
      <c r="E37" s="99">
        <v>0</v>
      </c>
    </row>
    <row r="38" ht="18.75" customHeight="1" spans="1:5">
      <c r="A38" s="102">
        <v>1100199</v>
      </c>
      <c r="B38" s="102" t="s">
        <v>79</v>
      </c>
      <c r="C38" s="98">
        <v>141</v>
      </c>
      <c r="D38" s="99">
        <v>0</v>
      </c>
      <c r="E38" s="98">
        <v>141</v>
      </c>
    </row>
    <row r="39" ht="18.75" customHeight="1" spans="1:5">
      <c r="A39" s="94">
        <v>11002</v>
      </c>
      <c r="B39" s="25" t="s">
        <v>19</v>
      </c>
      <c r="C39" s="93">
        <f>SUM(C40:C59)</f>
        <v>213</v>
      </c>
      <c r="D39" s="93">
        <f>SUM(D40:D59)</f>
        <v>0</v>
      </c>
      <c r="E39" s="93">
        <f>SUM(E40:E59)</f>
        <v>213</v>
      </c>
    </row>
    <row r="40" ht="18.75" customHeight="1" spans="1:5">
      <c r="A40" s="96">
        <v>1100202</v>
      </c>
      <c r="B40" s="26" t="s">
        <v>80</v>
      </c>
      <c r="C40" s="99">
        <v>0</v>
      </c>
      <c r="D40" s="99">
        <v>0</v>
      </c>
      <c r="E40" s="99">
        <v>0</v>
      </c>
    </row>
    <row r="41" ht="18.75" customHeight="1" spans="1:5">
      <c r="A41" s="96">
        <v>1100207</v>
      </c>
      <c r="B41" s="26" t="s">
        <v>81</v>
      </c>
      <c r="C41" s="99">
        <v>0</v>
      </c>
      <c r="D41" s="99">
        <v>0</v>
      </c>
      <c r="E41" s="99">
        <v>0</v>
      </c>
    </row>
    <row r="42" ht="18.75" customHeight="1" spans="1:5">
      <c r="A42" s="103">
        <v>1100208</v>
      </c>
      <c r="B42" s="104" t="s">
        <v>82</v>
      </c>
      <c r="C42" s="99">
        <v>0</v>
      </c>
      <c r="D42" s="99">
        <v>0</v>
      </c>
      <c r="E42" s="99">
        <v>0</v>
      </c>
    </row>
    <row r="43" ht="18.75" customHeight="1" spans="1:5">
      <c r="A43" s="102">
        <v>1100214</v>
      </c>
      <c r="B43" s="105" t="s">
        <v>83</v>
      </c>
      <c r="C43" s="99">
        <v>0</v>
      </c>
      <c r="D43" s="99">
        <v>0</v>
      </c>
      <c r="E43" s="99">
        <v>0</v>
      </c>
    </row>
    <row r="44" ht="18.75" customHeight="1" spans="1:5">
      <c r="A44" s="102">
        <v>1100221</v>
      </c>
      <c r="B44" s="105" t="s">
        <v>84</v>
      </c>
      <c r="C44" s="99">
        <v>0</v>
      </c>
      <c r="D44" s="99">
        <v>0</v>
      </c>
      <c r="E44" s="99">
        <v>0</v>
      </c>
    </row>
    <row r="45" ht="18.75" customHeight="1" spans="1:5">
      <c r="A45" s="102">
        <v>1100222</v>
      </c>
      <c r="B45" s="105" t="s">
        <v>85</v>
      </c>
      <c r="C45" s="99">
        <v>0</v>
      </c>
      <c r="D45" s="99">
        <v>0</v>
      </c>
      <c r="E45" s="99">
        <v>0</v>
      </c>
    </row>
    <row r="46" ht="18.75" customHeight="1" spans="1:5">
      <c r="A46" s="102">
        <v>1100223</v>
      </c>
      <c r="B46" s="105" t="s">
        <v>86</v>
      </c>
      <c r="C46" s="99">
        <v>0</v>
      </c>
      <c r="D46" s="99">
        <v>0</v>
      </c>
      <c r="E46" s="99">
        <v>0</v>
      </c>
    </row>
    <row r="47" ht="18.75" customHeight="1" spans="1:5">
      <c r="A47" s="102">
        <v>1100224</v>
      </c>
      <c r="B47" s="105" t="s">
        <v>87</v>
      </c>
      <c r="C47" s="99">
        <v>0</v>
      </c>
      <c r="D47" s="99">
        <v>0</v>
      </c>
      <c r="E47" s="99">
        <v>0</v>
      </c>
    </row>
    <row r="48" ht="18.75" customHeight="1" spans="1:5">
      <c r="A48" s="102">
        <v>1100227</v>
      </c>
      <c r="B48" s="105" t="s">
        <v>88</v>
      </c>
      <c r="C48" s="98">
        <v>213</v>
      </c>
      <c r="D48" s="99">
        <v>0</v>
      </c>
      <c r="E48" s="98">
        <v>213</v>
      </c>
    </row>
    <row r="49" ht="18.75" customHeight="1" spans="1:5">
      <c r="A49" s="102">
        <v>1100231</v>
      </c>
      <c r="B49" s="105" t="s">
        <v>89</v>
      </c>
      <c r="C49" s="99">
        <v>0</v>
      </c>
      <c r="D49" s="99">
        <v>0</v>
      </c>
      <c r="E49" s="99">
        <v>0</v>
      </c>
    </row>
    <row r="50" ht="18.75" customHeight="1" spans="1:5">
      <c r="A50" s="102">
        <v>1100244</v>
      </c>
      <c r="B50" s="105" t="s">
        <v>90</v>
      </c>
      <c r="C50" s="99">
        <v>0</v>
      </c>
      <c r="D50" s="99">
        <v>0</v>
      </c>
      <c r="E50" s="99">
        <v>0</v>
      </c>
    </row>
    <row r="51" ht="18.75" customHeight="1" spans="1:5">
      <c r="A51" s="102">
        <v>1100245</v>
      </c>
      <c r="B51" s="105" t="s">
        <v>91</v>
      </c>
      <c r="C51" s="99">
        <v>0</v>
      </c>
      <c r="D51" s="99">
        <v>0</v>
      </c>
      <c r="E51" s="99">
        <v>0</v>
      </c>
    </row>
    <row r="52" ht="18.75" customHeight="1" spans="1:5">
      <c r="A52" s="102">
        <v>1100247</v>
      </c>
      <c r="B52" s="105" t="s">
        <v>92</v>
      </c>
      <c r="C52" s="99">
        <v>0</v>
      </c>
      <c r="D52" s="99">
        <v>0</v>
      </c>
      <c r="E52" s="99">
        <v>0</v>
      </c>
    </row>
    <row r="53" ht="18.75" customHeight="1" spans="1:5">
      <c r="A53" s="102">
        <v>1100248</v>
      </c>
      <c r="B53" s="105" t="s">
        <v>93</v>
      </c>
      <c r="C53" s="99">
        <v>0</v>
      </c>
      <c r="D53" s="99">
        <v>0</v>
      </c>
      <c r="E53" s="99">
        <v>0</v>
      </c>
    </row>
    <row r="54" ht="18.75" customHeight="1" spans="1:5">
      <c r="A54" s="102">
        <v>1100249</v>
      </c>
      <c r="B54" s="105" t="s">
        <v>94</v>
      </c>
      <c r="C54" s="99">
        <v>0</v>
      </c>
      <c r="D54" s="99">
        <v>0</v>
      </c>
      <c r="E54" s="99">
        <v>0</v>
      </c>
    </row>
    <row r="55" ht="18.75" customHeight="1" spans="1:5">
      <c r="A55" s="102">
        <v>1100250</v>
      </c>
      <c r="B55" s="105" t="s">
        <v>95</v>
      </c>
      <c r="C55" s="99">
        <v>0</v>
      </c>
      <c r="D55" s="99">
        <v>0</v>
      </c>
      <c r="E55" s="99">
        <v>0</v>
      </c>
    </row>
    <row r="56" ht="18.75" customHeight="1" spans="1:5">
      <c r="A56" s="102">
        <v>1100252</v>
      </c>
      <c r="B56" s="105" t="s">
        <v>96</v>
      </c>
      <c r="C56" s="99">
        <v>0</v>
      </c>
      <c r="D56" s="99">
        <v>0</v>
      </c>
      <c r="E56" s="99">
        <v>0</v>
      </c>
    </row>
    <row r="57" ht="18.75" customHeight="1" spans="1:5">
      <c r="A57" s="102">
        <v>1100253</v>
      </c>
      <c r="B57" s="105" t="s">
        <v>97</v>
      </c>
      <c r="C57" s="99">
        <v>0</v>
      </c>
      <c r="D57" s="99">
        <v>0</v>
      </c>
      <c r="E57" s="99">
        <v>0</v>
      </c>
    </row>
    <row r="58" ht="18.75" customHeight="1" spans="1:5">
      <c r="A58" s="102">
        <v>1100258</v>
      </c>
      <c r="B58" s="105" t="s">
        <v>98</v>
      </c>
      <c r="C58" s="99">
        <v>0</v>
      </c>
      <c r="D58" s="99">
        <v>0</v>
      </c>
      <c r="E58" s="99">
        <v>0</v>
      </c>
    </row>
    <row r="59" ht="18.75" customHeight="1" spans="1:5">
      <c r="A59" s="102">
        <v>1100299</v>
      </c>
      <c r="B59" s="105" t="s">
        <v>99</v>
      </c>
      <c r="C59" s="99">
        <v>0</v>
      </c>
      <c r="D59" s="99">
        <v>0</v>
      </c>
      <c r="E59" s="99">
        <v>0</v>
      </c>
    </row>
    <row r="60" ht="18.75" customHeight="1" spans="1:5">
      <c r="A60" s="106">
        <v>11003</v>
      </c>
      <c r="B60" s="106" t="s">
        <v>21</v>
      </c>
      <c r="C60" s="99">
        <v>0</v>
      </c>
      <c r="D60" s="99">
        <v>0</v>
      </c>
      <c r="E60" s="99">
        <v>0</v>
      </c>
    </row>
    <row r="61" ht="18.75" customHeight="1" spans="1:5">
      <c r="A61" s="107">
        <v>11004</v>
      </c>
      <c r="B61" s="107" t="s">
        <v>23</v>
      </c>
      <c r="C61" s="93">
        <f>SUM(C62:C67)</f>
        <v>6728.4727</v>
      </c>
      <c r="D61" s="93">
        <f>SUM(D62:D67)</f>
        <v>148</v>
      </c>
      <c r="E61" s="93">
        <f>SUM(E62:E67)</f>
        <v>6876</v>
      </c>
    </row>
    <row r="62" ht="18.75" customHeight="1" spans="1:5">
      <c r="A62" s="108">
        <v>1100401</v>
      </c>
      <c r="B62" s="108" t="s">
        <v>100</v>
      </c>
      <c r="C62" s="99">
        <v>0</v>
      </c>
      <c r="D62" s="99">
        <v>0</v>
      </c>
      <c r="E62" s="99">
        <v>0</v>
      </c>
    </row>
    <row r="63" ht="18.75" customHeight="1" spans="1:5">
      <c r="A63" s="108">
        <v>1100402</v>
      </c>
      <c r="B63" s="108" t="s">
        <v>101</v>
      </c>
      <c r="C63" s="99">
        <v>0</v>
      </c>
      <c r="D63" s="99">
        <v>0</v>
      </c>
      <c r="E63" s="99">
        <v>0</v>
      </c>
    </row>
    <row r="64" ht="18.75" customHeight="1" spans="1:5">
      <c r="A64" s="108">
        <v>1100403</v>
      </c>
      <c r="B64" s="108" t="s">
        <v>102</v>
      </c>
      <c r="C64" s="100">
        <v>164.4727</v>
      </c>
      <c r="D64" s="99">
        <v>0</v>
      </c>
      <c r="E64" s="101">
        <v>164</v>
      </c>
    </row>
    <row r="65" ht="18.75" customHeight="1" spans="1:5">
      <c r="A65" s="108">
        <v>1100404</v>
      </c>
      <c r="B65" s="108" t="s">
        <v>84</v>
      </c>
      <c r="C65" s="99">
        <v>0</v>
      </c>
      <c r="D65" s="99">
        <v>0</v>
      </c>
      <c r="E65" s="99">
        <v>0</v>
      </c>
    </row>
    <row r="66" ht="18.75" customHeight="1" spans="1:5">
      <c r="A66" s="108">
        <v>1100405</v>
      </c>
      <c r="B66" s="108" t="s">
        <v>99</v>
      </c>
      <c r="C66" s="99">
        <v>0</v>
      </c>
      <c r="D66" s="99">
        <v>0</v>
      </c>
      <c r="E66" s="99">
        <v>0</v>
      </c>
    </row>
    <row r="67" ht="18.75" customHeight="1" spans="1:5">
      <c r="A67" s="108">
        <v>1100499</v>
      </c>
      <c r="B67" s="108" t="s">
        <v>103</v>
      </c>
      <c r="C67" s="109">
        <v>6564</v>
      </c>
      <c r="D67" s="101">
        <v>148</v>
      </c>
      <c r="E67" s="110">
        <v>6712</v>
      </c>
    </row>
    <row r="68" ht="18.75" customHeight="1" spans="1:5">
      <c r="A68" s="106" t="s">
        <v>25</v>
      </c>
      <c r="B68" s="106"/>
      <c r="C68" s="111">
        <f>C69</f>
        <v>0</v>
      </c>
      <c r="D68" s="111">
        <f t="shared" ref="D68:D73" si="0">D69</f>
        <v>0</v>
      </c>
      <c r="E68" s="111">
        <f t="shared" ref="E68:E73" si="1">E69</f>
        <v>0</v>
      </c>
    </row>
    <row r="69" ht="18.75" customHeight="1" spans="1:5">
      <c r="A69" s="106">
        <v>1101101</v>
      </c>
      <c r="B69" s="112" t="s">
        <v>104</v>
      </c>
      <c r="C69" s="99">
        <v>0</v>
      </c>
      <c r="D69" s="99">
        <v>0</v>
      </c>
      <c r="E69" s="99">
        <v>0</v>
      </c>
    </row>
    <row r="70" ht="18.75" customHeight="1" spans="1:5">
      <c r="A70" s="102">
        <v>110110101</v>
      </c>
      <c r="B70" s="113" t="s">
        <v>105</v>
      </c>
      <c r="C70" s="99">
        <v>0</v>
      </c>
      <c r="D70" s="99">
        <v>0</v>
      </c>
      <c r="E70" s="99">
        <v>0</v>
      </c>
    </row>
    <row r="71" ht="18.75" customHeight="1" spans="1:5">
      <c r="A71" s="106" t="s">
        <v>27</v>
      </c>
      <c r="B71" s="114"/>
      <c r="C71" s="111">
        <f>C72</f>
        <v>0</v>
      </c>
      <c r="D71" s="111">
        <f t="shared" si="0"/>
        <v>0</v>
      </c>
      <c r="E71" s="111">
        <f t="shared" si="1"/>
        <v>0</v>
      </c>
    </row>
    <row r="72" ht="18.75" customHeight="1" spans="1:5">
      <c r="A72" s="106">
        <v>11008</v>
      </c>
      <c r="B72" s="115" t="s">
        <v>106</v>
      </c>
      <c r="C72" s="99">
        <v>0</v>
      </c>
      <c r="D72" s="99">
        <v>0</v>
      </c>
      <c r="E72" s="99">
        <v>0</v>
      </c>
    </row>
    <row r="73" ht="18.75" customHeight="1" spans="1:5">
      <c r="A73" s="94" t="s">
        <v>29</v>
      </c>
      <c r="B73" s="25"/>
      <c r="C73" s="111">
        <f>C74</f>
        <v>0</v>
      </c>
      <c r="D73" s="111">
        <f t="shared" si="0"/>
        <v>0</v>
      </c>
      <c r="E73" s="111">
        <f t="shared" si="1"/>
        <v>0</v>
      </c>
    </row>
    <row r="74" ht="18.75" customHeight="1" spans="1:5">
      <c r="A74" s="94">
        <v>1100901</v>
      </c>
      <c r="B74" s="25" t="s">
        <v>107</v>
      </c>
      <c r="C74" s="111">
        <f>C75+C76</f>
        <v>0</v>
      </c>
      <c r="D74" s="111">
        <f>D75+D76</f>
        <v>0</v>
      </c>
      <c r="E74" s="111">
        <f>E75+E76</f>
        <v>0</v>
      </c>
    </row>
    <row r="75" ht="18.75" customHeight="1" spans="1:5">
      <c r="A75" s="96">
        <v>110090102</v>
      </c>
      <c r="B75" s="97" t="s">
        <v>108</v>
      </c>
      <c r="C75" s="99">
        <v>0</v>
      </c>
      <c r="D75" s="99">
        <v>0</v>
      </c>
      <c r="E75" s="99">
        <v>0</v>
      </c>
    </row>
    <row r="76" ht="18.75" customHeight="1" spans="1:5">
      <c r="A76" s="96">
        <v>110090199</v>
      </c>
      <c r="B76" s="97" t="s">
        <v>109</v>
      </c>
      <c r="C76" s="99">
        <v>0</v>
      </c>
      <c r="D76" s="99">
        <v>0</v>
      </c>
      <c r="E76" s="99">
        <v>0</v>
      </c>
    </row>
    <row r="77" ht="18.75" customHeight="1" spans="1:5">
      <c r="A77" s="17" t="s">
        <v>31</v>
      </c>
      <c r="B77" s="18"/>
      <c r="C77" s="111">
        <f>C78</f>
        <v>0</v>
      </c>
      <c r="D77" s="111">
        <f>D78</f>
        <v>0</v>
      </c>
      <c r="E77" s="111">
        <f>E78</f>
        <v>0</v>
      </c>
    </row>
    <row r="78" ht="18.75" customHeight="1" spans="1:5">
      <c r="A78" s="96">
        <v>11015</v>
      </c>
      <c r="B78" s="97" t="s">
        <v>110</v>
      </c>
      <c r="C78" s="99">
        <v>0</v>
      </c>
      <c r="D78" s="99">
        <v>0</v>
      </c>
      <c r="E78" s="99">
        <v>0</v>
      </c>
    </row>
    <row r="79" ht="18.75" customHeight="1" spans="1:5">
      <c r="A79" s="40" t="s">
        <v>111</v>
      </c>
      <c r="B79" s="40"/>
      <c r="C79" s="93">
        <f>C5+C32+C68+C71+C73+C77</f>
        <v>18264.4727</v>
      </c>
      <c r="D79" s="93">
        <f>D5+D32+D68+D71+D73+D77</f>
        <v>4332</v>
      </c>
      <c r="E79" s="93">
        <f>E5+E32+E68+E71+E73+E77</f>
        <v>22596</v>
      </c>
    </row>
  </sheetData>
  <mergeCells count="3">
    <mergeCell ref="A2:E2"/>
    <mergeCell ref="A77:B77"/>
    <mergeCell ref="A79:B79"/>
  </mergeCells>
  <pageMargins left="0.7" right="0.7" top="0.75" bottom="0.75" header="0.3" footer="0.3"/>
  <pageSetup paperSize="9" scale="93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39"/>
  <sheetViews>
    <sheetView showZeros="0" workbookViewId="0">
      <pane ySplit="5" topLeftCell="A964" activePane="bottomLeft" state="frozen"/>
      <selection/>
      <selection pane="bottomLeft" activeCell="G15" sqref="G15"/>
    </sheetView>
  </sheetViews>
  <sheetFormatPr defaultColWidth="9" defaultRowHeight="13.5" outlineLevelCol="5"/>
  <cols>
    <col min="1" max="1" width="12.5" style="43" customWidth="1"/>
    <col min="2" max="2" width="38.875" style="43" customWidth="1"/>
    <col min="3" max="3" width="17.375" style="43" customWidth="1"/>
    <col min="4" max="4" width="11.875" style="43" customWidth="1"/>
    <col min="5" max="5" width="10.625" style="43" customWidth="1"/>
    <col min="6" max="6" width="9" style="44"/>
    <col min="7" max="16384" width="9" style="43"/>
  </cols>
  <sheetData>
    <row r="1" spans="1:1">
      <c r="A1" s="45"/>
    </row>
    <row r="2" ht="54.75" customHeight="1" spans="1:5">
      <c r="A2" s="46" t="s">
        <v>112</v>
      </c>
      <c r="B2" s="46"/>
      <c r="C2" s="46"/>
      <c r="D2" s="46"/>
      <c r="E2" s="46"/>
    </row>
    <row r="3" ht="18.75" customHeight="1" spans="1:5">
      <c r="A3" s="47" t="s">
        <v>113</v>
      </c>
      <c r="B3" s="47"/>
      <c r="C3" s="47"/>
      <c r="D3" s="47"/>
      <c r="E3" s="47"/>
    </row>
    <row r="4" ht="18.75" customHeight="1" spans="3:5">
      <c r="C4" s="48"/>
      <c r="E4" s="48" t="s">
        <v>1</v>
      </c>
    </row>
    <row r="5" ht="30" customHeight="1" spans="1:5">
      <c r="A5" s="49" t="s">
        <v>4</v>
      </c>
      <c r="B5" s="49" t="s">
        <v>5</v>
      </c>
      <c r="C5" s="50" t="s">
        <v>6</v>
      </c>
      <c r="D5" s="16" t="s">
        <v>7</v>
      </c>
      <c r="E5" s="16" t="s">
        <v>8</v>
      </c>
    </row>
    <row r="6" ht="20.25" customHeight="1" spans="1:5">
      <c r="A6" s="51" t="s">
        <v>10</v>
      </c>
      <c r="B6" s="51"/>
      <c r="C6" s="52">
        <f>C7+C255+C295+C314+C404+C456+C512+C568+C697+C777+C849+C872+C975+C1027+C1090+C1110+C1139+C1149+C1194+C1213+C1258+C1308+C1309+C1314+C1322</f>
        <v>16280</v>
      </c>
      <c r="D6" s="53">
        <v>0</v>
      </c>
      <c r="E6" s="54">
        <v>16280</v>
      </c>
    </row>
    <row r="7" ht="20.25" customHeight="1" spans="1:5">
      <c r="A7" s="55" t="s">
        <v>114</v>
      </c>
      <c r="B7" s="56" t="s">
        <v>12</v>
      </c>
      <c r="C7" s="52">
        <f>C8+C20+C29+C39+C50+C61+C72+C80+C89+C102+C111+C122+C134+C141+C149+C155+C162+C169+C176+C183+C190+C198+C204+C210+C217+C252</f>
        <v>1799</v>
      </c>
      <c r="D7" s="53">
        <v>0</v>
      </c>
      <c r="E7" s="54">
        <v>1799</v>
      </c>
    </row>
    <row r="8" ht="20.25" customHeight="1" spans="1:5">
      <c r="A8" s="55" t="s">
        <v>115</v>
      </c>
      <c r="B8" s="56" t="s">
        <v>116</v>
      </c>
      <c r="C8" s="52">
        <f>SUM(C9:C19)</f>
        <v>30</v>
      </c>
      <c r="D8" s="53">
        <v>0</v>
      </c>
      <c r="E8" s="54">
        <v>30</v>
      </c>
    </row>
    <row r="9" ht="20.25" hidden="1" customHeight="1" spans="1:5">
      <c r="A9" s="57" t="s">
        <v>117</v>
      </c>
      <c r="B9" s="58" t="s">
        <v>118</v>
      </c>
      <c r="C9" s="59">
        <f>IFERROR(VLOOKUP(A9,Sheet2!A:D,4,0),0)</f>
        <v>0</v>
      </c>
      <c r="D9" s="53">
        <v>0</v>
      </c>
      <c r="E9" s="60">
        <v>0</v>
      </c>
    </row>
    <row r="10" ht="20.25" hidden="1" customHeight="1" spans="1:5">
      <c r="A10" s="57" t="s">
        <v>119</v>
      </c>
      <c r="B10" s="58" t="s">
        <v>120</v>
      </c>
      <c r="C10" s="59">
        <f>IFERROR(VLOOKUP(A10,Sheet2!A:D,4,0),0)</f>
        <v>0</v>
      </c>
      <c r="D10" s="53">
        <v>0</v>
      </c>
      <c r="E10" s="60">
        <v>0</v>
      </c>
    </row>
    <row r="11" ht="20.25" hidden="1" customHeight="1" spans="1:5">
      <c r="A11" s="57" t="s">
        <v>121</v>
      </c>
      <c r="B11" s="58" t="s">
        <v>122</v>
      </c>
      <c r="C11" s="59">
        <f>IFERROR(VLOOKUP(A11,Sheet2!A:D,4,0),0)</f>
        <v>0</v>
      </c>
      <c r="D11" s="53">
        <v>0</v>
      </c>
      <c r="E11" s="60">
        <v>0</v>
      </c>
    </row>
    <row r="12" ht="20.25" customHeight="1" spans="1:5">
      <c r="A12" s="57" t="s">
        <v>123</v>
      </c>
      <c r="B12" s="58" t="s">
        <v>124</v>
      </c>
      <c r="C12" s="59">
        <f>IFERROR(VLOOKUP(A12,Sheet2!A:D,4,0),0)</f>
        <v>5</v>
      </c>
      <c r="D12" s="53">
        <v>0</v>
      </c>
      <c r="E12" s="60">
        <v>5</v>
      </c>
    </row>
    <row r="13" ht="20.25" hidden="1" customHeight="1" spans="1:5">
      <c r="A13" s="57" t="s">
        <v>125</v>
      </c>
      <c r="B13" s="58" t="s">
        <v>126</v>
      </c>
      <c r="C13" s="59">
        <f>IFERROR(VLOOKUP(A13,Sheet2!A:D,4,0),0)</f>
        <v>0</v>
      </c>
      <c r="D13" s="53">
        <v>0</v>
      </c>
      <c r="E13" s="60">
        <v>0</v>
      </c>
    </row>
    <row r="14" ht="20.25" hidden="1" customHeight="1" spans="1:5">
      <c r="A14" s="57" t="s">
        <v>127</v>
      </c>
      <c r="B14" s="58" t="s">
        <v>128</v>
      </c>
      <c r="C14" s="59">
        <f>IFERROR(VLOOKUP(A14,Sheet2!A:D,4,0),0)</f>
        <v>0</v>
      </c>
      <c r="D14" s="53">
        <v>0</v>
      </c>
      <c r="E14" s="60">
        <v>0</v>
      </c>
    </row>
    <row r="15" ht="20.25" customHeight="1" spans="1:5">
      <c r="A15" s="57" t="s">
        <v>129</v>
      </c>
      <c r="B15" s="58" t="s">
        <v>130</v>
      </c>
      <c r="C15" s="59">
        <f>IFERROR(VLOOKUP(A15,Sheet2!A:D,4,0),0)</f>
        <v>15</v>
      </c>
      <c r="D15" s="53">
        <v>0</v>
      </c>
      <c r="E15" s="60">
        <v>15</v>
      </c>
    </row>
    <row r="16" ht="20.25" hidden="1" customHeight="1" spans="1:5">
      <c r="A16" s="57" t="s">
        <v>131</v>
      </c>
      <c r="B16" s="58" t="s">
        <v>132</v>
      </c>
      <c r="C16" s="59">
        <f>IFERROR(VLOOKUP(A16,Sheet2!A:D,4,0),0)</f>
        <v>0</v>
      </c>
      <c r="D16" s="53">
        <v>0</v>
      </c>
      <c r="E16" s="60">
        <v>0</v>
      </c>
    </row>
    <row r="17" ht="20.25" hidden="1" customHeight="1" spans="1:5">
      <c r="A17" s="57" t="s">
        <v>133</v>
      </c>
      <c r="B17" s="58" t="s">
        <v>134</v>
      </c>
      <c r="C17" s="59">
        <f>IFERROR(VLOOKUP(A17,Sheet2!A:D,4,0),0)</f>
        <v>0</v>
      </c>
      <c r="D17" s="53">
        <v>0</v>
      </c>
      <c r="E17" s="60">
        <v>0</v>
      </c>
    </row>
    <row r="18" ht="20.25" hidden="1" customHeight="1" spans="1:5">
      <c r="A18" s="57" t="s">
        <v>135</v>
      </c>
      <c r="B18" s="58" t="s">
        <v>136</v>
      </c>
      <c r="C18" s="59">
        <f>IFERROR(VLOOKUP(A18,Sheet2!A:D,4,0),0)</f>
        <v>0</v>
      </c>
      <c r="D18" s="53">
        <v>0</v>
      </c>
      <c r="E18" s="60">
        <v>0</v>
      </c>
    </row>
    <row r="19" ht="20.25" customHeight="1" spans="1:5">
      <c r="A19" s="57" t="s">
        <v>137</v>
      </c>
      <c r="B19" s="58" t="s">
        <v>138</v>
      </c>
      <c r="C19" s="59">
        <f>IFERROR(VLOOKUP(A19,Sheet2!A:D,4,0),0)</f>
        <v>10</v>
      </c>
      <c r="D19" s="53">
        <v>0</v>
      </c>
      <c r="E19" s="60">
        <v>10</v>
      </c>
    </row>
    <row r="20" ht="20.25" hidden="1" customHeight="1" spans="1:5">
      <c r="A20" s="55" t="s">
        <v>139</v>
      </c>
      <c r="B20" s="56" t="s">
        <v>140</v>
      </c>
      <c r="C20" s="52">
        <f>SUM(C21:C28)</f>
        <v>0</v>
      </c>
      <c r="D20" s="53">
        <v>0</v>
      </c>
      <c r="E20" s="60">
        <v>0</v>
      </c>
    </row>
    <row r="21" ht="20.25" hidden="1" customHeight="1" spans="1:5">
      <c r="A21" s="57" t="s">
        <v>141</v>
      </c>
      <c r="B21" s="58" t="s">
        <v>118</v>
      </c>
      <c r="C21" s="59">
        <f>IFERROR(VLOOKUP(A21,Sheet2!A:D,4,0),0)</f>
        <v>0</v>
      </c>
      <c r="D21" s="53">
        <v>0</v>
      </c>
      <c r="E21" s="60">
        <v>0</v>
      </c>
    </row>
    <row r="22" ht="20.25" hidden="1" customHeight="1" spans="1:5">
      <c r="A22" s="57" t="s">
        <v>142</v>
      </c>
      <c r="B22" s="58" t="s">
        <v>120</v>
      </c>
      <c r="C22" s="59">
        <f>IFERROR(VLOOKUP(A22,Sheet2!A:D,4,0),0)</f>
        <v>0</v>
      </c>
      <c r="D22" s="53">
        <v>0</v>
      </c>
      <c r="E22" s="60">
        <v>0</v>
      </c>
    </row>
    <row r="23" ht="20.25" hidden="1" customHeight="1" spans="1:5">
      <c r="A23" s="57" t="s">
        <v>143</v>
      </c>
      <c r="B23" s="58" t="s">
        <v>122</v>
      </c>
      <c r="C23" s="59">
        <f>IFERROR(VLOOKUP(A23,Sheet2!A:D,4,0),0)</f>
        <v>0</v>
      </c>
      <c r="D23" s="53">
        <v>0</v>
      </c>
      <c r="E23" s="60">
        <v>0</v>
      </c>
    </row>
    <row r="24" ht="20.25" hidden="1" customHeight="1" spans="1:5">
      <c r="A24" s="57" t="s">
        <v>144</v>
      </c>
      <c r="B24" s="58" t="s">
        <v>145</v>
      </c>
      <c r="C24" s="59">
        <f>IFERROR(VLOOKUP(A24,Sheet2!A:D,4,0),0)</f>
        <v>0</v>
      </c>
      <c r="D24" s="53">
        <v>0</v>
      </c>
      <c r="E24" s="60">
        <v>0</v>
      </c>
    </row>
    <row r="25" ht="20.25" hidden="1" customHeight="1" spans="1:5">
      <c r="A25" s="57" t="s">
        <v>146</v>
      </c>
      <c r="B25" s="58" t="s">
        <v>147</v>
      </c>
      <c r="C25" s="59">
        <f>IFERROR(VLOOKUP(A25,Sheet2!A:D,4,0),0)</f>
        <v>0</v>
      </c>
      <c r="D25" s="53">
        <v>0</v>
      </c>
      <c r="E25" s="60">
        <v>0</v>
      </c>
    </row>
    <row r="26" ht="20.25" hidden="1" customHeight="1" spans="1:5">
      <c r="A26" s="57" t="s">
        <v>148</v>
      </c>
      <c r="B26" s="58" t="s">
        <v>149</v>
      </c>
      <c r="C26" s="59">
        <f>IFERROR(VLOOKUP(A26,Sheet2!A:D,4,0),0)</f>
        <v>0</v>
      </c>
      <c r="D26" s="53">
        <v>0</v>
      </c>
      <c r="E26" s="60">
        <v>0</v>
      </c>
    </row>
    <row r="27" ht="20.25" hidden="1" customHeight="1" spans="1:5">
      <c r="A27" s="57" t="s">
        <v>150</v>
      </c>
      <c r="B27" s="58" t="s">
        <v>136</v>
      </c>
      <c r="C27" s="59">
        <f>IFERROR(VLOOKUP(A27,Sheet2!A:D,4,0),0)</f>
        <v>0</v>
      </c>
      <c r="D27" s="53">
        <v>0</v>
      </c>
      <c r="E27" s="60">
        <v>0</v>
      </c>
    </row>
    <row r="28" ht="20.25" hidden="1" customHeight="1" spans="1:5">
      <c r="A28" s="57" t="s">
        <v>151</v>
      </c>
      <c r="B28" s="58" t="s">
        <v>152</v>
      </c>
      <c r="C28" s="59">
        <f>IFERROR(VLOOKUP(A28,Sheet2!A:D,4,0),0)</f>
        <v>0</v>
      </c>
      <c r="D28" s="53">
        <v>0</v>
      </c>
      <c r="E28" s="60">
        <v>0</v>
      </c>
    </row>
    <row r="29" ht="20.25" customHeight="1" spans="1:5">
      <c r="A29" s="55" t="s">
        <v>153</v>
      </c>
      <c r="B29" s="56" t="s">
        <v>154</v>
      </c>
      <c r="C29" s="52">
        <f>SUM(C30:C38)</f>
        <v>1653</v>
      </c>
      <c r="D29" s="53">
        <v>0</v>
      </c>
      <c r="E29" s="54">
        <v>1653</v>
      </c>
    </row>
    <row r="30" ht="20.25" customHeight="1" spans="1:5">
      <c r="A30" s="57" t="s">
        <v>155</v>
      </c>
      <c r="B30" s="58" t="s">
        <v>118</v>
      </c>
      <c r="C30" s="59">
        <f>IFERROR(VLOOKUP(A30,Sheet2!A:D,4,0),0)</f>
        <v>1065</v>
      </c>
      <c r="D30" s="53">
        <v>0</v>
      </c>
      <c r="E30" s="60">
        <v>1065</v>
      </c>
    </row>
    <row r="31" ht="20.25" customHeight="1" spans="1:5">
      <c r="A31" s="57" t="s">
        <v>156</v>
      </c>
      <c r="B31" s="58" t="s">
        <v>120</v>
      </c>
      <c r="C31" s="59">
        <f>IFERROR(VLOOKUP(A31,Sheet2!A:D,4,0),0)</f>
        <v>244</v>
      </c>
      <c r="D31" s="53">
        <v>0</v>
      </c>
      <c r="E31" s="60">
        <v>244</v>
      </c>
    </row>
    <row r="32" ht="20.25" hidden="1" customHeight="1" spans="1:5">
      <c r="A32" s="57" t="s">
        <v>157</v>
      </c>
      <c r="B32" s="58" t="s">
        <v>122</v>
      </c>
      <c r="C32" s="59">
        <f>IFERROR(VLOOKUP(A32,Sheet2!A:D,4,0),0)</f>
        <v>0</v>
      </c>
      <c r="D32" s="53">
        <v>0</v>
      </c>
      <c r="E32" s="60">
        <v>0</v>
      </c>
    </row>
    <row r="33" ht="20.25" hidden="1" customHeight="1" spans="1:5">
      <c r="A33" s="57" t="s">
        <v>158</v>
      </c>
      <c r="B33" s="58" t="s">
        <v>159</v>
      </c>
      <c r="C33" s="59">
        <f>IFERROR(VLOOKUP(A33,Sheet2!A:D,4,0),0)</f>
        <v>0</v>
      </c>
      <c r="D33" s="53">
        <v>0</v>
      </c>
      <c r="E33" s="60">
        <v>0</v>
      </c>
    </row>
    <row r="34" ht="20.25" hidden="1" customHeight="1" spans="1:5">
      <c r="A34" s="57" t="s">
        <v>160</v>
      </c>
      <c r="B34" s="58" t="s">
        <v>161</v>
      </c>
      <c r="C34" s="59">
        <f>IFERROR(VLOOKUP(A34,Sheet2!A:D,4,0),0)</f>
        <v>0</v>
      </c>
      <c r="D34" s="53">
        <v>0</v>
      </c>
      <c r="E34" s="60">
        <v>0</v>
      </c>
    </row>
    <row r="35" ht="20.25" hidden="1" customHeight="1" spans="1:5">
      <c r="A35" s="57" t="s">
        <v>162</v>
      </c>
      <c r="B35" s="58" t="s">
        <v>163</v>
      </c>
      <c r="C35" s="59">
        <f>IFERROR(VLOOKUP(A35,Sheet2!A:D,4,0),0)</f>
        <v>0</v>
      </c>
      <c r="D35" s="53">
        <v>0</v>
      </c>
      <c r="E35" s="60">
        <v>0</v>
      </c>
    </row>
    <row r="36" ht="20.25" hidden="1" customHeight="1" spans="1:5">
      <c r="A36" s="57" t="s">
        <v>164</v>
      </c>
      <c r="B36" s="58" t="s">
        <v>165</v>
      </c>
      <c r="C36" s="59">
        <f>IFERROR(VLOOKUP(A36,Sheet2!A:D,4,0),0)</f>
        <v>0</v>
      </c>
      <c r="D36" s="53">
        <v>0</v>
      </c>
      <c r="E36" s="60">
        <v>0</v>
      </c>
    </row>
    <row r="37" ht="20.25" customHeight="1" spans="1:5">
      <c r="A37" s="57" t="s">
        <v>166</v>
      </c>
      <c r="B37" s="58" t="s">
        <v>136</v>
      </c>
      <c r="C37" s="59">
        <f>IFERROR(VLOOKUP(A37,Sheet2!A:D,4,0),0)</f>
        <v>344</v>
      </c>
      <c r="D37" s="53">
        <v>0</v>
      </c>
      <c r="E37" s="60">
        <v>344</v>
      </c>
    </row>
    <row r="38" ht="23.25" hidden="1" customHeight="1" spans="1:5">
      <c r="A38" s="57" t="s">
        <v>167</v>
      </c>
      <c r="B38" s="58" t="s">
        <v>168</v>
      </c>
      <c r="C38" s="59">
        <f>IFERROR(VLOOKUP(A38,Sheet2!A:D,4,0),0)</f>
        <v>0</v>
      </c>
      <c r="D38" s="53">
        <v>0</v>
      </c>
      <c r="E38" s="60">
        <v>0</v>
      </c>
    </row>
    <row r="39" ht="20.25" hidden="1" customHeight="1" spans="1:5">
      <c r="A39" s="55" t="s">
        <v>169</v>
      </c>
      <c r="B39" s="56" t="s">
        <v>170</v>
      </c>
      <c r="C39" s="52">
        <f>SUM(C40:C49)</f>
        <v>0</v>
      </c>
      <c r="D39" s="53">
        <v>0</v>
      </c>
      <c r="E39" s="60">
        <v>0</v>
      </c>
    </row>
    <row r="40" ht="20.25" hidden="1" customHeight="1" spans="1:5">
      <c r="A40" s="57" t="s">
        <v>171</v>
      </c>
      <c r="B40" s="58" t="s">
        <v>118</v>
      </c>
      <c r="C40" s="59">
        <f>IFERROR(VLOOKUP(A40,Sheet2!A:D,4,0),0)</f>
        <v>0</v>
      </c>
      <c r="D40" s="53">
        <v>0</v>
      </c>
      <c r="E40" s="60">
        <v>0</v>
      </c>
    </row>
    <row r="41" ht="20.25" hidden="1" customHeight="1" spans="1:5">
      <c r="A41" s="57" t="s">
        <v>172</v>
      </c>
      <c r="B41" s="58" t="s">
        <v>120</v>
      </c>
      <c r="C41" s="59">
        <f>IFERROR(VLOOKUP(A41,Sheet2!A:D,4,0),0)</f>
        <v>0</v>
      </c>
      <c r="D41" s="53">
        <v>0</v>
      </c>
      <c r="E41" s="60">
        <v>0</v>
      </c>
    </row>
    <row r="42" ht="20.25" hidden="1" customHeight="1" spans="1:5">
      <c r="A42" s="57" t="s">
        <v>173</v>
      </c>
      <c r="B42" s="58" t="s">
        <v>122</v>
      </c>
      <c r="C42" s="59">
        <f>IFERROR(VLOOKUP(A42,Sheet2!A:D,4,0),0)</f>
        <v>0</v>
      </c>
      <c r="D42" s="53">
        <v>0</v>
      </c>
      <c r="E42" s="60">
        <v>0</v>
      </c>
    </row>
    <row r="43" ht="20.25" hidden="1" customHeight="1" spans="1:5">
      <c r="A43" s="57" t="s">
        <v>174</v>
      </c>
      <c r="B43" s="58" t="s">
        <v>175</v>
      </c>
      <c r="C43" s="59">
        <f>IFERROR(VLOOKUP(A43,Sheet2!A:D,4,0),0)</f>
        <v>0</v>
      </c>
      <c r="D43" s="53">
        <v>0</v>
      </c>
      <c r="E43" s="60">
        <v>0</v>
      </c>
    </row>
    <row r="44" ht="20.25" hidden="1" customHeight="1" spans="1:5">
      <c r="A44" s="57" t="s">
        <v>176</v>
      </c>
      <c r="B44" s="58" t="s">
        <v>177</v>
      </c>
      <c r="C44" s="59">
        <f>IFERROR(VLOOKUP(A44,Sheet2!A:D,4,0),0)</f>
        <v>0</v>
      </c>
      <c r="D44" s="53">
        <v>0</v>
      </c>
      <c r="E44" s="60">
        <v>0</v>
      </c>
    </row>
    <row r="45" ht="20.25" hidden="1" customHeight="1" spans="1:5">
      <c r="A45" s="57" t="s">
        <v>178</v>
      </c>
      <c r="B45" s="58" t="s">
        <v>179</v>
      </c>
      <c r="C45" s="59">
        <f>IFERROR(VLOOKUP(A45,Sheet2!A:D,4,0),0)</f>
        <v>0</v>
      </c>
      <c r="D45" s="53">
        <v>0</v>
      </c>
      <c r="E45" s="60">
        <v>0</v>
      </c>
    </row>
    <row r="46" ht="20.25" hidden="1" customHeight="1" spans="1:5">
      <c r="A46" s="57" t="s">
        <v>180</v>
      </c>
      <c r="B46" s="58" t="s">
        <v>181</v>
      </c>
      <c r="C46" s="59">
        <f>IFERROR(VLOOKUP(A46,Sheet2!A:D,4,0),0)</f>
        <v>0</v>
      </c>
      <c r="D46" s="53">
        <v>0</v>
      </c>
      <c r="E46" s="60">
        <v>0</v>
      </c>
    </row>
    <row r="47" ht="20.25" hidden="1" customHeight="1" spans="1:5">
      <c r="A47" s="57" t="s">
        <v>182</v>
      </c>
      <c r="B47" s="58" t="s">
        <v>183</v>
      </c>
      <c r="C47" s="59">
        <f>IFERROR(VLOOKUP(A47,Sheet2!A:D,4,0),0)</f>
        <v>0</v>
      </c>
      <c r="D47" s="53">
        <v>0</v>
      </c>
      <c r="E47" s="60">
        <v>0</v>
      </c>
    </row>
    <row r="48" ht="20.25" hidden="1" customHeight="1" spans="1:5">
      <c r="A48" s="57" t="s">
        <v>184</v>
      </c>
      <c r="B48" s="58" t="s">
        <v>136</v>
      </c>
      <c r="C48" s="59">
        <f>IFERROR(VLOOKUP(A48,Sheet2!A:D,4,0),0)</f>
        <v>0</v>
      </c>
      <c r="D48" s="53">
        <v>0</v>
      </c>
      <c r="E48" s="60">
        <v>0</v>
      </c>
    </row>
    <row r="49" ht="20.25" hidden="1" customHeight="1" spans="1:5">
      <c r="A49" s="57" t="s">
        <v>185</v>
      </c>
      <c r="B49" s="58" t="s">
        <v>186</v>
      </c>
      <c r="C49" s="59">
        <f>IFERROR(VLOOKUP(A49,Sheet2!A:D,4,0),0)</f>
        <v>0</v>
      </c>
      <c r="D49" s="53">
        <v>0</v>
      </c>
      <c r="E49" s="60">
        <v>0</v>
      </c>
    </row>
    <row r="50" ht="20.25" hidden="1" customHeight="1" spans="1:5">
      <c r="A50" s="55" t="s">
        <v>187</v>
      </c>
      <c r="B50" s="56" t="s">
        <v>188</v>
      </c>
      <c r="C50" s="52">
        <f>SUM(C51:C60)</f>
        <v>0</v>
      </c>
      <c r="D50" s="53">
        <v>0</v>
      </c>
      <c r="E50" s="60">
        <v>0</v>
      </c>
    </row>
    <row r="51" ht="20.25" hidden="1" customHeight="1" spans="1:5">
      <c r="A51" s="57" t="s">
        <v>189</v>
      </c>
      <c r="B51" s="58" t="s">
        <v>118</v>
      </c>
      <c r="C51" s="59">
        <f>IFERROR(VLOOKUP(A51,Sheet2!A:D,4,0),0)</f>
        <v>0</v>
      </c>
      <c r="D51" s="53">
        <v>0</v>
      </c>
      <c r="E51" s="60">
        <v>0</v>
      </c>
    </row>
    <row r="52" ht="20.25" hidden="1" customHeight="1" spans="1:5">
      <c r="A52" s="57" t="s">
        <v>190</v>
      </c>
      <c r="B52" s="58" t="s">
        <v>120</v>
      </c>
      <c r="C52" s="59">
        <f>IFERROR(VLOOKUP(A52,Sheet2!A:D,4,0),0)</f>
        <v>0</v>
      </c>
      <c r="D52" s="53">
        <v>0</v>
      </c>
      <c r="E52" s="60">
        <v>0</v>
      </c>
    </row>
    <row r="53" ht="20.25" hidden="1" customHeight="1" spans="1:5">
      <c r="A53" s="57" t="s">
        <v>191</v>
      </c>
      <c r="B53" s="58" t="s">
        <v>122</v>
      </c>
      <c r="C53" s="59">
        <f>IFERROR(VLOOKUP(A53,Sheet2!A:D,4,0),0)</f>
        <v>0</v>
      </c>
      <c r="D53" s="53">
        <v>0</v>
      </c>
      <c r="E53" s="60">
        <v>0</v>
      </c>
    </row>
    <row r="54" ht="20.25" hidden="1" customHeight="1" spans="1:5">
      <c r="A54" s="57" t="s">
        <v>192</v>
      </c>
      <c r="B54" s="58" t="s">
        <v>193</v>
      </c>
      <c r="C54" s="59">
        <f>IFERROR(VLOOKUP(A54,Sheet2!A:D,4,0),0)</f>
        <v>0</v>
      </c>
      <c r="D54" s="53">
        <v>0</v>
      </c>
      <c r="E54" s="60">
        <v>0</v>
      </c>
    </row>
    <row r="55" ht="20.25" hidden="1" customHeight="1" spans="1:5">
      <c r="A55" s="57" t="s">
        <v>194</v>
      </c>
      <c r="B55" s="58" t="s">
        <v>195</v>
      </c>
      <c r="C55" s="59">
        <f>IFERROR(VLOOKUP(A55,Sheet2!A:D,4,0),0)</f>
        <v>0</v>
      </c>
      <c r="D55" s="53">
        <v>0</v>
      </c>
      <c r="E55" s="60">
        <v>0</v>
      </c>
    </row>
    <row r="56" ht="20.25" hidden="1" customHeight="1" spans="1:5">
      <c r="A56" s="57" t="s">
        <v>196</v>
      </c>
      <c r="B56" s="58" t="s">
        <v>197</v>
      </c>
      <c r="C56" s="59">
        <f>IFERROR(VLOOKUP(A56,Sheet2!A:D,4,0),0)</f>
        <v>0</v>
      </c>
      <c r="D56" s="53">
        <v>0</v>
      </c>
      <c r="E56" s="60">
        <v>0</v>
      </c>
    </row>
    <row r="57" ht="20.25" hidden="1" customHeight="1" spans="1:5">
      <c r="A57" s="57" t="s">
        <v>198</v>
      </c>
      <c r="B57" s="58" t="s">
        <v>199</v>
      </c>
      <c r="C57" s="59">
        <f>IFERROR(VLOOKUP(A57,Sheet2!A:D,4,0),0)</f>
        <v>0</v>
      </c>
      <c r="D57" s="53">
        <v>0</v>
      </c>
      <c r="E57" s="60">
        <v>0</v>
      </c>
    </row>
    <row r="58" ht="20.25" hidden="1" customHeight="1" spans="1:5">
      <c r="A58" s="57" t="s">
        <v>200</v>
      </c>
      <c r="B58" s="58" t="s">
        <v>201</v>
      </c>
      <c r="C58" s="59">
        <f>IFERROR(VLOOKUP(A58,Sheet2!A:D,4,0),0)</f>
        <v>0</v>
      </c>
      <c r="D58" s="53">
        <v>0</v>
      </c>
      <c r="E58" s="60">
        <v>0</v>
      </c>
    </row>
    <row r="59" ht="20.25" hidden="1" customHeight="1" spans="1:5">
      <c r="A59" s="57" t="s">
        <v>202</v>
      </c>
      <c r="B59" s="58" t="s">
        <v>136</v>
      </c>
      <c r="C59" s="59">
        <f>IFERROR(VLOOKUP(A59,Sheet2!A:D,4,0),0)</f>
        <v>0</v>
      </c>
      <c r="D59" s="53">
        <v>0</v>
      </c>
      <c r="E59" s="60">
        <v>0</v>
      </c>
    </row>
    <row r="60" ht="20.25" hidden="1" customHeight="1" spans="1:5">
      <c r="A60" s="57" t="s">
        <v>203</v>
      </c>
      <c r="B60" s="58" t="s">
        <v>204</v>
      </c>
      <c r="C60" s="59">
        <f>IFERROR(VLOOKUP(A60,Sheet2!A:D,4,0),0)</f>
        <v>0</v>
      </c>
      <c r="D60" s="53">
        <v>0</v>
      </c>
      <c r="E60" s="60">
        <v>0</v>
      </c>
    </row>
    <row r="61" ht="20.25" customHeight="1" spans="1:5">
      <c r="A61" s="55" t="s">
        <v>205</v>
      </c>
      <c r="B61" s="56" t="s">
        <v>206</v>
      </c>
      <c r="C61" s="52">
        <f>SUM(C62:C71)</f>
        <v>85</v>
      </c>
      <c r="D61" s="53">
        <v>0</v>
      </c>
      <c r="E61" s="54">
        <v>85</v>
      </c>
    </row>
    <row r="62" ht="20.25" customHeight="1" spans="1:5">
      <c r="A62" s="57" t="s">
        <v>207</v>
      </c>
      <c r="B62" s="58" t="s">
        <v>118</v>
      </c>
      <c r="C62" s="59">
        <f>IFERROR(VLOOKUP(A62,Sheet2!A:D,4,0),0)</f>
        <v>85</v>
      </c>
      <c r="D62" s="53">
        <v>0</v>
      </c>
      <c r="E62" s="60">
        <v>85</v>
      </c>
    </row>
    <row r="63" ht="20.25" hidden="1" customHeight="1" spans="1:5">
      <c r="A63" s="57" t="s">
        <v>208</v>
      </c>
      <c r="B63" s="58" t="s">
        <v>120</v>
      </c>
      <c r="C63" s="59">
        <f>IFERROR(VLOOKUP(A63,Sheet2!A:D,4,0),0)</f>
        <v>0</v>
      </c>
      <c r="D63" s="53">
        <v>0</v>
      </c>
      <c r="E63" s="60">
        <v>0</v>
      </c>
    </row>
    <row r="64" ht="20.25" hidden="1" customHeight="1" spans="1:5">
      <c r="A64" s="57" t="s">
        <v>209</v>
      </c>
      <c r="B64" s="58" t="s">
        <v>122</v>
      </c>
      <c r="C64" s="59">
        <f>IFERROR(VLOOKUP(A64,Sheet2!A:D,4,0),0)</f>
        <v>0</v>
      </c>
      <c r="D64" s="53">
        <v>0</v>
      </c>
      <c r="E64" s="60">
        <v>0</v>
      </c>
    </row>
    <row r="65" ht="20.25" hidden="1" customHeight="1" spans="1:5">
      <c r="A65" s="57" t="s">
        <v>210</v>
      </c>
      <c r="B65" s="58" t="s">
        <v>211</v>
      </c>
      <c r="C65" s="59">
        <f>IFERROR(VLOOKUP(A65,Sheet2!A:D,4,0),0)</f>
        <v>0</v>
      </c>
      <c r="D65" s="53">
        <v>0</v>
      </c>
      <c r="E65" s="60">
        <v>0</v>
      </c>
    </row>
    <row r="66" ht="20.25" hidden="1" customHeight="1" spans="1:5">
      <c r="A66" s="57" t="s">
        <v>212</v>
      </c>
      <c r="B66" s="58" t="s">
        <v>213</v>
      </c>
      <c r="C66" s="59">
        <f>IFERROR(VLOOKUP(A66,Sheet2!A:D,4,0),0)</f>
        <v>0</v>
      </c>
      <c r="D66" s="53">
        <v>0</v>
      </c>
      <c r="E66" s="60">
        <v>0</v>
      </c>
    </row>
    <row r="67" ht="20.25" hidden="1" customHeight="1" spans="1:5">
      <c r="A67" s="57" t="s">
        <v>214</v>
      </c>
      <c r="B67" s="58" t="s">
        <v>215</v>
      </c>
      <c r="C67" s="59">
        <f>IFERROR(VLOOKUP(A67,Sheet2!A:D,4,0),0)</f>
        <v>0</v>
      </c>
      <c r="D67" s="53">
        <v>0</v>
      </c>
      <c r="E67" s="60">
        <v>0</v>
      </c>
    </row>
    <row r="68" ht="20.25" hidden="1" customHeight="1" spans="1:5">
      <c r="A68" s="57" t="s">
        <v>216</v>
      </c>
      <c r="B68" s="58" t="s">
        <v>217</v>
      </c>
      <c r="C68" s="59">
        <f>IFERROR(VLOOKUP(A68,Sheet2!A:D,4,0),0)</f>
        <v>0</v>
      </c>
      <c r="D68" s="53">
        <v>0</v>
      </c>
      <c r="E68" s="60">
        <v>0</v>
      </c>
    </row>
    <row r="69" ht="20.25" hidden="1" customHeight="1" spans="1:5">
      <c r="A69" s="57" t="s">
        <v>218</v>
      </c>
      <c r="B69" s="58" t="s">
        <v>219</v>
      </c>
      <c r="C69" s="59">
        <f>IFERROR(VLOOKUP(A69,Sheet2!A:D,4,0),0)</f>
        <v>0</v>
      </c>
      <c r="D69" s="53">
        <v>0</v>
      </c>
      <c r="E69" s="60">
        <v>0</v>
      </c>
    </row>
    <row r="70" ht="20.25" hidden="1" customHeight="1" spans="1:5">
      <c r="A70" s="57" t="s">
        <v>220</v>
      </c>
      <c r="B70" s="58" t="s">
        <v>136</v>
      </c>
      <c r="C70" s="59">
        <f>IFERROR(VLOOKUP(A70,Sheet2!A:D,4,0),0)</f>
        <v>0</v>
      </c>
      <c r="D70" s="53">
        <v>0</v>
      </c>
      <c r="E70" s="60">
        <v>0</v>
      </c>
    </row>
    <row r="71" ht="20.25" hidden="1" customHeight="1" spans="1:5">
      <c r="A71" s="57" t="s">
        <v>221</v>
      </c>
      <c r="B71" s="58" t="s">
        <v>222</v>
      </c>
      <c r="C71" s="59">
        <f>IFERROR(VLOOKUP(A71,Sheet2!A:D,4,0),0)</f>
        <v>0</v>
      </c>
      <c r="D71" s="53">
        <v>0</v>
      </c>
      <c r="E71" s="60">
        <v>0</v>
      </c>
    </row>
    <row r="72" ht="20.25" hidden="1" customHeight="1" spans="1:5">
      <c r="A72" s="55" t="s">
        <v>223</v>
      </c>
      <c r="B72" s="56" t="s">
        <v>224</v>
      </c>
      <c r="C72" s="52">
        <f>SUM(C73:C79)</f>
        <v>0</v>
      </c>
      <c r="D72" s="53">
        <v>0</v>
      </c>
      <c r="E72" s="60">
        <v>0</v>
      </c>
    </row>
    <row r="73" ht="20.25" hidden="1" customHeight="1" spans="1:5">
      <c r="A73" s="57" t="s">
        <v>225</v>
      </c>
      <c r="B73" s="58" t="s">
        <v>118</v>
      </c>
      <c r="C73" s="59">
        <f>IFERROR(VLOOKUP(A73,Sheet2!A:D,4,0),0)</f>
        <v>0</v>
      </c>
      <c r="D73" s="53">
        <v>0</v>
      </c>
      <c r="E73" s="60">
        <v>0</v>
      </c>
    </row>
    <row r="74" ht="20.25" hidden="1" customHeight="1" spans="1:5">
      <c r="A74" s="57" t="s">
        <v>226</v>
      </c>
      <c r="B74" s="58" t="s">
        <v>120</v>
      </c>
      <c r="C74" s="59">
        <f>IFERROR(VLOOKUP(A74,Sheet2!A:D,4,0),0)</f>
        <v>0</v>
      </c>
      <c r="D74" s="53">
        <v>0</v>
      </c>
      <c r="E74" s="60">
        <v>0</v>
      </c>
    </row>
    <row r="75" ht="20.25" hidden="1" customHeight="1" spans="1:5">
      <c r="A75" s="57" t="s">
        <v>227</v>
      </c>
      <c r="B75" s="58" t="s">
        <v>122</v>
      </c>
      <c r="C75" s="59">
        <f>IFERROR(VLOOKUP(A75,Sheet2!A:D,4,0),0)</f>
        <v>0</v>
      </c>
      <c r="D75" s="53">
        <v>0</v>
      </c>
      <c r="E75" s="60">
        <v>0</v>
      </c>
    </row>
    <row r="76" ht="20.25" hidden="1" customHeight="1" spans="1:5">
      <c r="A76" s="57" t="s">
        <v>228</v>
      </c>
      <c r="B76" s="58" t="s">
        <v>217</v>
      </c>
      <c r="C76" s="59">
        <f>IFERROR(VLOOKUP(A76,Sheet2!A:D,4,0),0)</f>
        <v>0</v>
      </c>
      <c r="D76" s="53">
        <v>0</v>
      </c>
      <c r="E76" s="60">
        <v>0</v>
      </c>
    </row>
    <row r="77" ht="20.25" hidden="1" customHeight="1" spans="1:5">
      <c r="A77" s="57" t="s">
        <v>229</v>
      </c>
      <c r="B77" s="58" t="s">
        <v>230</v>
      </c>
      <c r="C77" s="59">
        <f>IFERROR(VLOOKUP(A77,Sheet2!A:D,4,0),0)</f>
        <v>0</v>
      </c>
      <c r="D77" s="53">
        <v>0</v>
      </c>
      <c r="E77" s="60">
        <v>0</v>
      </c>
    </row>
    <row r="78" ht="20.25" hidden="1" customHeight="1" spans="1:5">
      <c r="A78" s="57" t="s">
        <v>231</v>
      </c>
      <c r="B78" s="58" t="s">
        <v>136</v>
      </c>
      <c r="C78" s="59">
        <f>IFERROR(VLOOKUP(A78,Sheet2!A:D,4,0),0)</f>
        <v>0</v>
      </c>
      <c r="D78" s="53">
        <v>0</v>
      </c>
      <c r="E78" s="60">
        <v>0</v>
      </c>
    </row>
    <row r="79" ht="20.25" hidden="1" customHeight="1" spans="1:5">
      <c r="A79" s="57" t="s">
        <v>232</v>
      </c>
      <c r="B79" s="58" t="s">
        <v>233</v>
      </c>
      <c r="C79" s="59">
        <f>IFERROR(VLOOKUP(A79,Sheet2!A:D,4,0),0)</f>
        <v>0</v>
      </c>
      <c r="D79" s="53">
        <v>0</v>
      </c>
      <c r="E79" s="60">
        <v>0</v>
      </c>
    </row>
    <row r="80" ht="20.25" hidden="1" customHeight="1" spans="1:5">
      <c r="A80" s="55" t="s">
        <v>234</v>
      </c>
      <c r="B80" s="56" t="s">
        <v>235</v>
      </c>
      <c r="C80" s="52">
        <f>SUM(C81:C88)</f>
        <v>0</v>
      </c>
      <c r="D80" s="53">
        <v>0</v>
      </c>
      <c r="E80" s="60">
        <v>0</v>
      </c>
    </row>
    <row r="81" ht="20.25" hidden="1" customHeight="1" spans="1:5">
      <c r="A81" s="57" t="s">
        <v>236</v>
      </c>
      <c r="B81" s="58" t="s">
        <v>118</v>
      </c>
      <c r="C81" s="59">
        <f>IFERROR(VLOOKUP(A81,Sheet2!A:D,4,0),0)</f>
        <v>0</v>
      </c>
      <c r="D81" s="53">
        <v>0</v>
      </c>
      <c r="E81" s="60">
        <v>0</v>
      </c>
    </row>
    <row r="82" ht="20.25" hidden="1" customHeight="1" spans="1:5">
      <c r="A82" s="57" t="s">
        <v>237</v>
      </c>
      <c r="B82" s="58" t="s">
        <v>120</v>
      </c>
      <c r="C82" s="59">
        <f>IFERROR(VLOOKUP(A82,Sheet2!A:D,4,0),0)</f>
        <v>0</v>
      </c>
      <c r="D82" s="53">
        <v>0</v>
      </c>
      <c r="E82" s="60">
        <v>0</v>
      </c>
    </row>
    <row r="83" ht="20.25" hidden="1" customHeight="1" spans="1:5">
      <c r="A83" s="57" t="s">
        <v>238</v>
      </c>
      <c r="B83" s="58" t="s">
        <v>122</v>
      </c>
      <c r="C83" s="59">
        <f>IFERROR(VLOOKUP(A83,Sheet2!A:D,4,0),0)</f>
        <v>0</v>
      </c>
      <c r="D83" s="53">
        <v>0</v>
      </c>
      <c r="E83" s="60">
        <v>0</v>
      </c>
    </row>
    <row r="84" ht="20.25" hidden="1" customHeight="1" spans="1:5">
      <c r="A84" s="57" t="s">
        <v>239</v>
      </c>
      <c r="B84" s="58" t="s">
        <v>240</v>
      </c>
      <c r="C84" s="59">
        <f>IFERROR(VLOOKUP(A84,Sheet2!A:D,4,0),0)</f>
        <v>0</v>
      </c>
      <c r="D84" s="53">
        <v>0</v>
      </c>
      <c r="E84" s="60">
        <v>0</v>
      </c>
    </row>
    <row r="85" ht="20.25" hidden="1" customHeight="1" spans="1:5">
      <c r="A85" s="57" t="s">
        <v>241</v>
      </c>
      <c r="B85" s="58" t="s">
        <v>242</v>
      </c>
      <c r="C85" s="59">
        <f>IFERROR(VLOOKUP(A85,Sheet2!A:D,4,0),0)</f>
        <v>0</v>
      </c>
      <c r="D85" s="53">
        <v>0</v>
      </c>
      <c r="E85" s="60">
        <v>0</v>
      </c>
    </row>
    <row r="86" ht="20.25" hidden="1" customHeight="1" spans="1:5">
      <c r="A86" s="57" t="s">
        <v>243</v>
      </c>
      <c r="B86" s="58" t="s">
        <v>217</v>
      </c>
      <c r="C86" s="59">
        <f>IFERROR(VLOOKUP(A86,Sheet2!A:D,4,0),0)</f>
        <v>0</v>
      </c>
      <c r="D86" s="53">
        <v>0</v>
      </c>
      <c r="E86" s="60">
        <v>0</v>
      </c>
    </row>
    <row r="87" ht="20.25" hidden="1" customHeight="1" spans="1:5">
      <c r="A87" s="57" t="s">
        <v>244</v>
      </c>
      <c r="B87" s="58" t="s">
        <v>136</v>
      </c>
      <c r="C87" s="59">
        <f>IFERROR(VLOOKUP(A87,Sheet2!A:D,4,0),0)</f>
        <v>0</v>
      </c>
      <c r="D87" s="53">
        <v>0</v>
      </c>
      <c r="E87" s="60">
        <v>0</v>
      </c>
    </row>
    <row r="88" ht="20.25" hidden="1" customHeight="1" spans="1:5">
      <c r="A88" s="57" t="s">
        <v>245</v>
      </c>
      <c r="B88" s="58" t="s">
        <v>246</v>
      </c>
      <c r="C88" s="59">
        <f>IFERROR(VLOOKUP(A88,Sheet2!A:D,4,0),0)</f>
        <v>0</v>
      </c>
      <c r="D88" s="53">
        <v>0</v>
      </c>
      <c r="E88" s="60">
        <v>0</v>
      </c>
    </row>
    <row r="89" ht="20.25" hidden="1" customHeight="1" spans="1:5">
      <c r="A89" s="55" t="s">
        <v>247</v>
      </c>
      <c r="B89" s="56" t="s">
        <v>248</v>
      </c>
      <c r="C89" s="52">
        <f>SUM(C90:C101)</f>
        <v>0</v>
      </c>
      <c r="D89" s="53">
        <v>0</v>
      </c>
      <c r="E89" s="60">
        <v>0</v>
      </c>
    </row>
    <row r="90" ht="20.25" hidden="1" customHeight="1" spans="1:5">
      <c r="A90" s="57" t="s">
        <v>249</v>
      </c>
      <c r="B90" s="58" t="s">
        <v>118</v>
      </c>
      <c r="C90" s="59">
        <f>IFERROR(VLOOKUP(A90,Sheet2!A:D,4,0),0)</f>
        <v>0</v>
      </c>
      <c r="D90" s="53">
        <v>0</v>
      </c>
      <c r="E90" s="60">
        <v>0</v>
      </c>
    </row>
    <row r="91" ht="20.25" hidden="1" customHeight="1" spans="1:5">
      <c r="A91" s="57" t="s">
        <v>250</v>
      </c>
      <c r="B91" s="58" t="s">
        <v>120</v>
      </c>
      <c r="C91" s="59">
        <f>IFERROR(VLOOKUP(A91,Sheet2!A:D,4,0),0)</f>
        <v>0</v>
      </c>
      <c r="D91" s="53">
        <v>0</v>
      </c>
      <c r="E91" s="60">
        <v>0</v>
      </c>
    </row>
    <row r="92" ht="20.25" hidden="1" customHeight="1" spans="1:5">
      <c r="A92" s="57" t="s">
        <v>251</v>
      </c>
      <c r="B92" s="58" t="s">
        <v>122</v>
      </c>
      <c r="C92" s="59">
        <f>IFERROR(VLOOKUP(A92,Sheet2!A:D,4,0),0)</f>
        <v>0</v>
      </c>
      <c r="D92" s="53">
        <v>0</v>
      </c>
      <c r="E92" s="60">
        <v>0</v>
      </c>
    </row>
    <row r="93" ht="20.25" hidden="1" customHeight="1" spans="1:5">
      <c r="A93" s="57" t="s">
        <v>252</v>
      </c>
      <c r="B93" s="58" t="s">
        <v>253</v>
      </c>
      <c r="C93" s="59">
        <f>IFERROR(VLOOKUP(A93,Sheet2!A:D,4,0),0)</f>
        <v>0</v>
      </c>
      <c r="D93" s="53">
        <v>0</v>
      </c>
      <c r="E93" s="60">
        <v>0</v>
      </c>
    </row>
    <row r="94" ht="20.25" hidden="1" customHeight="1" spans="1:5">
      <c r="A94" s="57" t="s">
        <v>254</v>
      </c>
      <c r="B94" s="58" t="s">
        <v>255</v>
      </c>
      <c r="C94" s="59">
        <f>IFERROR(VLOOKUP(A94,Sheet2!A:D,4,0),0)</f>
        <v>0</v>
      </c>
      <c r="D94" s="53">
        <v>0</v>
      </c>
      <c r="E94" s="60">
        <v>0</v>
      </c>
    </row>
    <row r="95" ht="20.25" hidden="1" customHeight="1" spans="1:5">
      <c r="A95" s="57" t="s">
        <v>256</v>
      </c>
      <c r="B95" s="58" t="s">
        <v>217</v>
      </c>
      <c r="C95" s="59">
        <f>IFERROR(VLOOKUP(A95,Sheet2!A:D,4,0),0)</f>
        <v>0</v>
      </c>
      <c r="D95" s="53">
        <v>0</v>
      </c>
      <c r="E95" s="60">
        <v>0</v>
      </c>
    </row>
    <row r="96" ht="20.25" hidden="1" customHeight="1" spans="1:5">
      <c r="A96" s="57" t="s">
        <v>257</v>
      </c>
      <c r="B96" s="58" t="s">
        <v>258</v>
      </c>
      <c r="C96" s="59">
        <f>IFERROR(VLOOKUP(A96,Sheet2!A:D,4,0),0)</f>
        <v>0</v>
      </c>
      <c r="D96" s="53">
        <v>0</v>
      </c>
      <c r="E96" s="60">
        <v>0</v>
      </c>
    </row>
    <row r="97" ht="20.25" hidden="1" customHeight="1" spans="1:5">
      <c r="A97" s="57" t="s">
        <v>259</v>
      </c>
      <c r="B97" s="58" t="s">
        <v>260</v>
      </c>
      <c r="C97" s="59">
        <f>IFERROR(VLOOKUP(A97,Sheet2!A:D,4,0),0)</f>
        <v>0</v>
      </c>
      <c r="D97" s="53">
        <v>0</v>
      </c>
      <c r="E97" s="60">
        <v>0</v>
      </c>
    </row>
    <row r="98" ht="20.25" hidden="1" customHeight="1" spans="1:5">
      <c r="A98" s="57" t="s">
        <v>261</v>
      </c>
      <c r="B98" s="58" t="s">
        <v>262</v>
      </c>
      <c r="C98" s="59">
        <f>IFERROR(VLOOKUP(A98,Sheet2!A:D,4,0),0)</f>
        <v>0</v>
      </c>
      <c r="D98" s="53">
        <v>0</v>
      </c>
      <c r="E98" s="60">
        <v>0</v>
      </c>
    </row>
    <row r="99" ht="20.25" hidden="1" customHeight="1" spans="1:5">
      <c r="A99" s="57" t="s">
        <v>263</v>
      </c>
      <c r="B99" s="58" t="s">
        <v>264</v>
      </c>
      <c r="C99" s="59">
        <f>IFERROR(VLOOKUP(A99,Sheet2!A:D,4,0),0)</f>
        <v>0</v>
      </c>
      <c r="D99" s="53">
        <v>0</v>
      </c>
      <c r="E99" s="60">
        <v>0</v>
      </c>
    </row>
    <row r="100" ht="20.25" hidden="1" customHeight="1" spans="1:5">
      <c r="A100" s="57" t="s">
        <v>265</v>
      </c>
      <c r="B100" s="58" t="s">
        <v>136</v>
      </c>
      <c r="C100" s="59">
        <f>IFERROR(VLOOKUP(A100,Sheet2!A:D,4,0),0)</f>
        <v>0</v>
      </c>
      <c r="D100" s="53">
        <v>0</v>
      </c>
      <c r="E100" s="60">
        <v>0</v>
      </c>
    </row>
    <row r="101" ht="20.25" hidden="1" customHeight="1" spans="1:5">
      <c r="A101" s="57" t="s">
        <v>266</v>
      </c>
      <c r="B101" s="58" t="s">
        <v>267</v>
      </c>
      <c r="C101" s="59">
        <f>IFERROR(VLOOKUP(A101,Sheet2!A:D,4,0),0)</f>
        <v>0</v>
      </c>
      <c r="D101" s="53">
        <v>0</v>
      </c>
      <c r="E101" s="60">
        <v>0</v>
      </c>
    </row>
    <row r="102" ht="20.25" customHeight="1" spans="1:5">
      <c r="A102" s="55" t="s">
        <v>268</v>
      </c>
      <c r="B102" s="56" t="s">
        <v>269</v>
      </c>
      <c r="C102" s="52">
        <f>SUM(C103:C110)</f>
        <v>3</v>
      </c>
      <c r="D102" s="53">
        <v>0</v>
      </c>
      <c r="E102" s="54">
        <v>3</v>
      </c>
    </row>
    <row r="103" ht="20.25" hidden="1" customHeight="1" spans="1:5">
      <c r="A103" s="57" t="s">
        <v>270</v>
      </c>
      <c r="B103" s="58" t="s">
        <v>118</v>
      </c>
      <c r="C103" s="59">
        <f>IFERROR(VLOOKUP(A103,Sheet2!A:D,4,0),0)</f>
        <v>0</v>
      </c>
      <c r="D103" s="53">
        <v>0</v>
      </c>
      <c r="E103" s="60">
        <v>0</v>
      </c>
    </row>
    <row r="104" ht="20.25" hidden="1" customHeight="1" spans="1:5">
      <c r="A104" s="57" t="s">
        <v>271</v>
      </c>
      <c r="B104" s="58" t="s">
        <v>120</v>
      </c>
      <c r="C104" s="59">
        <f>IFERROR(VLOOKUP(A104,Sheet2!A:D,4,0),0)</f>
        <v>0</v>
      </c>
      <c r="D104" s="53">
        <v>0</v>
      </c>
      <c r="E104" s="60">
        <v>0</v>
      </c>
    </row>
    <row r="105" ht="20.25" hidden="1" customHeight="1" spans="1:5">
      <c r="A105" s="57" t="s">
        <v>272</v>
      </c>
      <c r="B105" s="58" t="s">
        <v>122</v>
      </c>
      <c r="C105" s="59">
        <f>IFERROR(VLOOKUP(A105,Sheet2!A:D,4,0),0)</f>
        <v>0</v>
      </c>
      <c r="D105" s="53">
        <v>0</v>
      </c>
      <c r="E105" s="60">
        <v>0</v>
      </c>
    </row>
    <row r="106" ht="20.25" hidden="1" customHeight="1" spans="1:5">
      <c r="A106" s="57" t="s">
        <v>273</v>
      </c>
      <c r="B106" s="58" t="s">
        <v>274</v>
      </c>
      <c r="C106" s="59">
        <f>IFERROR(VLOOKUP(A106,Sheet2!A:D,4,0),0)</f>
        <v>0</v>
      </c>
      <c r="D106" s="53">
        <v>0</v>
      </c>
      <c r="E106" s="60">
        <v>0</v>
      </c>
    </row>
    <row r="107" ht="20.25" hidden="1" customHeight="1" spans="1:5">
      <c r="A107" s="57" t="s">
        <v>275</v>
      </c>
      <c r="B107" s="58" t="s">
        <v>276</v>
      </c>
      <c r="C107" s="59">
        <f>IFERROR(VLOOKUP(A107,Sheet2!A:D,4,0),0)</f>
        <v>0</v>
      </c>
      <c r="D107" s="53">
        <v>0</v>
      </c>
      <c r="E107" s="60">
        <v>0</v>
      </c>
    </row>
    <row r="108" ht="20.25" hidden="1" customHeight="1" spans="1:5">
      <c r="A108" s="57" t="s">
        <v>277</v>
      </c>
      <c r="B108" s="58" t="s">
        <v>278</v>
      </c>
      <c r="C108" s="59">
        <f>IFERROR(VLOOKUP(A108,Sheet2!A:D,4,0),0)</f>
        <v>0</v>
      </c>
      <c r="D108" s="53">
        <v>0</v>
      </c>
      <c r="E108" s="60">
        <v>0</v>
      </c>
    </row>
    <row r="109" ht="20.25" hidden="1" customHeight="1" spans="1:5">
      <c r="A109" s="57" t="s">
        <v>279</v>
      </c>
      <c r="B109" s="58" t="s">
        <v>136</v>
      </c>
      <c r="C109" s="59">
        <f>IFERROR(VLOOKUP(A109,Sheet2!A:D,4,0),0)</f>
        <v>0</v>
      </c>
      <c r="D109" s="53">
        <v>0</v>
      </c>
      <c r="E109" s="60">
        <v>0</v>
      </c>
    </row>
    <row r="110" ht="20.25" customHeight="1" spans="1:5">
      <c r="A110" s="57" t="s">
        <v>280</v>
      </c>
      <c r="B110" s="58" t="s">
        <v>281</v>
      </c>
      <c r="C110" s="59">
        <f>IFERROR(VLOOKUP(A110,Sheet2!A:D,4,0),0)</f>
        <v>3</v>
      </c>
      <c r="D110" s="53">
        <v>0</v>
      </c>
      <c r="E110" s="60">
        <v>3</v>
      </c>
    </row>
    <row r="111" ht="20.25" hidden="1" customHeight="1" spans="1:5">
      <c r="A111" s="55" t="s">
        <v>282</v>
      </c>
      <c r="B111" s="56" t="s">
        <v>283</v>
      </c>
      <c r="C111" s="52">
        <f>SUM(C112:C121)</f>
        <v>0</v>
      </c>
      <c r="D111" s="53">
        <v>0</v>
      </c>
      <c r="E111" s="60">
        <v>0</v>
      </c>
    </row>
    <row r="112" ht="20.25" hidden="1" customHeight="1" spans="1:5">
      <c r="A112" s="57" t="s">
        <v>284</v>
      </c>
      <c r="B112" s="58" t="s">
        <v>118</v>
      </c>
      <c r="C112" s="59">
        <f>IFERROR(VLOOKUP(A112,Sheet2!A:D,4,0),0)</f>
        <v>0</v>
      </c>
      <c r="D112" s="53">
        <v>0</v>
      </c>
      <c r="E112" s="60">
        <v>0</v>
      </c>
    </row>
    <row r="113" ht="20.25" hidden="1" customHeight="1" spans="1:5">
      <c r="A113" s="57" t="s">
        <v>285</v>
      </c>
      <c r="B113" s="58" t="s">
        <v>120</v>
      </c>
      <c r="C113" s="59">
        <f>IFERROR(VLOOKUP(A113,Sheet2!A:D,4,0),0)</f>
        <v>0</v>
      </c>
      <c r="D113" s="53">
        <v>0</v>
      </c>
      <c r="E113" s="60">
        <v>0</v>
      </c>
    </row>
    <row r="114" ht="20.25" hidden="1" customHeight="1" spans="1:5">
      <c r="A114" s="57" t="s">
        <v>286</v>
      </c>
      <c r="B114" s="58" t="s">
        <v>122</v>
      </c>
      <c r="C114" s="59">
        <f>IFERROR(VLOOKUP(A114,Sheet2!A:D,4,0),0)</f>
        <v>0</v>
      </c>
      <c r="D114" s="53">
        <v>0</v>
      </c>
      <c r="E114" s="60">
        <v>0</v>
      </c>
    </row>
    <row r="115" ht="20.25" hidden="1" customHeight="1" spans="1:5">
      <c r="A115" s="57" t="s">
        <v>287</v>
      </c>
      <c r="B115" s="58" t="s">
        <v>288</v>
      </c>
      <c r="C115" s="59">
        <f>IFERROR(VLOOKUP(A115,Sheet2!A:D,4,0),0)</f>
        <v>0</v>
      </c>
      <c r="D115" s="53">
        <v>0</v>
      </c>
      <c r="E115" s="60">
        <v>0</v>
      </c>
    </row>
    <row r="116" ht="20.25" hidden="1" customHeight="1" spans="1:5">
      <c r="A116" s="57" t="s">
        <v>289</v>
      </c>
      <c r="B116" s="58" t="s">
        <v>290</v>
      </c>
      <c r="C116" s="59">
        <f>IFERROR(VLOOKUP(A116,Sheet2!A:D,4,0),0)</f>
        <v>0</v>
      </c>
      <c r="D116" s="53">
        <v>0</v>
      </c>
      <c r="E116" s="60">
        <v>0</v>
      </c>
    </row>
    <row r="117" ht="20.25" hidden="1" customHeight="1" spans="1:5">
      <c r="A117" s="57" t="s">
        <v>291</v>
      </c>
      <c r="B117" s="58" t="s">
        <v>292</v>
      </c>
      <c r="C117" s="59">
        <f>IFERROR(VLOOKUP(A117,Sheet2!A:D,4,0),0)</f>
        <v>0</v>
      </c>
      <c r="D117" s="53">
        <v>0</v>
      </c>
      <c r="E117" s="60">
        <v>0</v>
      </c>
    </row>
    <row r="118" ht="20.25" hidden="1" customHeight="1" spans="1:5">
      <c r="A118" s="57" t="s">
        <v>293</v>
      </c>
      <c r="B118" s="58" t="s">
        <v>294</v>
      </c>
      <c r="C118" s="59">
        <f>IFERROR(VLOOKUP(A118,Sheet2!A:D,4,0),0)</f>
        <v>0</v>
      </c>
      <c r="D118" s="53">
        <v>0</v>
      </c>
      <c r="E118" s="60">
        <v>0</v>
      </c>
    </row>
    <row r="119" ht="20.25" hidden="1" customHeight="1" spans="1:5">
      <c r="A119" s="57" t="s">
        <v>295</v>
      </c>
      <c r="B119" s="58" t="s">
        <v>296</v>
      </c>
      <c r="C119" s="59">
        <f>IFERROR(VLOOKUP(A119,Sheet2!A:D,4,0),0)</f>
        <v>0</v>
      </c>
      <c r="D119" s="53">
        <v>0</v>
      </c>
      <c r="E119" s="60">
        <v>0</v>
      </c>
    </row>
    <row r="120" ht="20.25" hidden="1" customHeight="1" spans="1:5">
      <c r="A120" s="57" t="s">
        <v>297</v>
      </c>
      <c r="B120" s="58" t="s">
        <v>136</v>
      </c>
      <c r="C120" s="59">
        <f>IFERROR(VLOOKUP(A120,Sheet2!A:D,4,0),0)</f>
        <v>0</v>
      </c>
      <c r="D120" s="53">
        <v>0</v>
      </c>
      <c r="E120" s="60">
        <v>0</v>
      </c>
    </row>
    <row r="121" ht="20.25" hidden="1" customHeight="1" spans="1:5">
      <c r="A121" s="57" t="s">
        <v>298</v>
      </c>
      <c r="B121" s="58" t="s">
        <v>299</v>
      </c>
      <c r="C121" s="59">
        <f>IFERROR(VLOOKUP(A121,Sheet2!A:D,4,0),0)</f>
        <v>0</v>
      </c>
      <c r="D121" s="53">
        <v>0</v>
      </c>
      <c r="E121" s="60">
        <v>0</v>
      </c>
    </row>
    <row r="122" ht="20.25" hidden="1" customHeight="1" spans="1:5">
      <c r="A122" s="55" t="s">
        <v>300</v>
      </c>
      <c r="B122" s="56" t="s">
        <v>301</v>
      </c>
      <c r="C122" s="52">
        <f>SUM(C123:C133)</f>
        <v>0</v>
      </c>
      <c r="D122" s="53">
        <v>0</v>
      </c>
      <c r="E122" s="60">
        <v>0</v>
      </c>
    </row>
    <row r="123" ht="20.25" hidden="1" customHeight="1" spans="1:5">
      <c r="A123" s="57" t="s">
        <v>302</v>
      </c>
      <c r="B123" s="58" t="s">
        <v>118</v>
      </c>
      <c r="C123" s="59">
        <f>IFERROR(VLOOKUP(A123,Sheet2!A:D,4,0),0)</f>
        <v>0</v>
      </c>
      <c r="D123" s="53">
        <v>0</v>
      </c>
      <c r="E123" s="60">
        <v>0</v>
      </c>
    </row>
    <row r="124" ht="20.25" hidden="1" customHeight="1" spans="1:5">
      <c r="A124" s="57" t="s">
        <v>303</v>
      </c>
      <c r="B124" s="58" t="s">
        <v>120</v>
      </c>
      <c r="C124" s="59">
        <f>IFERROR(VLOOKUP(A124,Sheet2!A:D,4,0),0)</f>
        <v>0</v>
      </c>
      <c r="D124" s="53">
        <v>0</v>
      </c>
      <c r="E124" s="60">
        <v>0</v>
      </c>
    </row>
    <row r="125" ht="20.25" hidden="1" customHeight="1" spans="1:5">
      <c r="A125" s="57" t="s">
        <v>304</v>
      </c>
      <c r="B125" s="58" t="s">
        <v>122</v>
      </c>
      <c r="C125" s="59">
        <f>IFERROR(VLOOKUP(A125,Sheet2!A:D,4,0),0)</f>
        <v>0</v>
      </c>
      <c r="D125" s="53">
        <v>0</v>
      </c>
      <c r="E125" s="60">
        <v>0</v>
      </c>
    </row>
    <row r="126" ht="20.25" hidden="1" customHeight="1" spans="1:5">
      <c r="A126" s="57" t="s">
        <v>305</v>
      </c>
      <c r="B126" s="58" t="s">
        <v>306</v>
      </c>
      <c r="C126" s="59">
        <f>IFERROR(VLOOKUP(A126,Sheet2!A:D,4,0),0)</f>
        <v>0</v>
      </c>
      <c r="D126" s="53">
        <v>0</v>
      </c>
      <c r="E126" s="60">
        <v>0</v>
      </c>
    </row>
    <row r="127" ht="20.25" hidden="1" customHeight="1" spans="1:5">
      <c r="A127" s="57" t="s">
        <v>307</v>
      </c>
      <c r="B127" s="58" t="s">
        <v>308</v>
      </c>
      <c r="C127" s="59">
        <f>IFERROR(VLOOKUP(A127,Sheet2!A:D,4,0),0)</f>
        <v>0</v>
      </c>
      <c r="D127" s="53">
        <v>0</v>
      </c>
      <c r="E127" s="60">
        <v>0</v>
      </c>
    </row>
    <row r="128" ht="20.25" hidden="1" customHeight="1" spans="1:5">
      <c r="A128" s="57" t="s">
        <v>309</v>
      </c>
      <c r="B128" s="58" t="s">
        <v>310</v>
      </c>
      <c r="C128" s="59">
        <f>IFERROR(VLOOKUP(A128,Sheet2!A:D,4,0),0)</f>
        <v>0</v>
      </c>
      <c r="D128" s="53">
        <v>0</v>
      </c>
      <c r="E128" s="60">
        <v>0</v>
      </c>
    </row>
    <row r="129" ht="20.25" hidden="1" customHeight="1" spans="1:5">
      <c r="A129" s="57" t="s">
        <v>311</v>
      </c>
      <c r="B129" s="58" t="s">
        <v>312</v>
      </c>
      <c r="C129" s="59">
        <f>IFERROR(VLOOKUP(A129,Sheet2!A:D,4,0),0)</f>
        <v>0</v>
      </c>
      <c r="D129" s="53">
        <v>0</v>
      </c>
      <c r="E129" s="60">
        <v>0</v>
      </c>
    </row>
    <row r="130" ht="20.25" hidden="1" customHeight="1" spans="1:5">
      <c r="A130" s="57" t="s">
        <v>313</v>
      </c>
      <c r="B130" s="58" t="s">
        <v>314</v>
      </c>
      <c r="C130" s="59">
        <f>IFERROR(VLOOKUP(A130,Sheet2!A:D,4,0),0)</f>
        <v>0</v>
      </c>
      <c r="D130" s="53">
        <v>0</v>
      </c>
      <c r="E130" s="60">
        <v>0</v>
      </c>
    </row>
    <row r="131" ht="20.25" hidden="1" customHeight="1" spans="1:5">
      <c r="A131" s="57" t="s">
        <v>315</v>
      </c>
      <c r="B131" s="58" t="s">
        <v>316</v>
      </c>
      <c r="C131" s="59">
        <f>IFERROR(VLOOKUP(A131,Sheet2!A:D,4,0),0)</f>
        <v>0</v>
      </c>
      <c r="D131" s="53">
        <v>0</v>
      </c>
      <c r="E131" s="60">
        <v>0</v>
      </c>
    </row>
    <row r="132" ht="20.25" hidden="1" customHeight="1" spans="1:5">
      <c r="A132" s="57" t="s">
        <v>317</v>
      </c>
      <c r="B132" s="58" t="s">
        <v>136</v>
      </c>
      <c r="C132" s="59">
        <f>IFERROR(VLOOKUP(A132,Sheet2!A:D,4,0),0)</f>
        <v>0</v>
      </c>
      <c r="D132" s="53">
        <v>0</v>
      </c>
      <c r="E132" s="60">
        <v>0</v>
      </c>
    </row>
    <row r="133" ht="20.25" hidden="1" customHeight="1" spans="1:5">
      <c r="A133" s="57" t="s">
        <v>318</v>
      </c>
      <c r="B133" s="58" t="s">
        <v>319</v>
      </c>
      <c r="C133" s="59">
        <f>IFERROR(VLOOKUP(A133,Sheet2!A:D,4,0),0)</f>
        <v>0</v>
      </c>
      <c r="D133" s="53">
        <v>0</v>
      </c>
      <c r="E133" s="60">
        <v>0</v>
      </c>
    </row>
    <row r="134" ht="20.25" hidden="1" customHeight="1" spans="1:5">
      <c r="A134" s="55" t="s">
        <v>320</v>
      </c>
      <c r="B134" s="56" t="s">
        <v>321</v>
      </c>
      <c r="C134" s="52">
        <f>SUM(C135:C140)</f>
        <v>0</v>
      </c>
      <c r="D134" s="53">
        <v>0</v>
      </c>
      <c r="E134" s="60">
        <v>0</v>
      </c>
    </row>
    <row r="135" ht="20.25" hidden="1" customHeight="1" spans="1:5">
      <c r="A135" s="57" t="s">
        <v>322</v>
      </c>
      <c r="B135" s="58" t="s">
        <v>118</v>
      </c>
      <c r="C135" s="59">
        <f>IFERROR(VLOOKUP(A135,Sheet2!A:D,4,0),0)</f>
        <v>0</v>
      </c>
      <c r="D135" s="53">
        <v>0</v>
      </c>
      <c r="E135" s="60">
        <v>0</v>
      </c>
    </row>
    <row r="136" ht="20.25" hidden="1" customHeight="1" spans="1:5">
      <c r="A136" s="57" t="s">
        <v>323</v>
      </c>
      <c r="B136" s="58" t="s">
        <v>120</v>
      </c>
      <c r="C136" s="59">
        <f>IFERROR(VLOOKUP(A136,Sheet2!A:D,4,0),0)</f>
        <v>0</v>
      </c>
      <c r="D136" s="53">
        <v>0</v>
      </c>
      <c r="E136" s="60">
        <v>0</v>
      </c>
    </row>
    <row r="137" ht="20.25" hidden="1" customHeight="1" spans="1:5">
      <c r="A137" s="57" t="s">
        <v>324</v>
      </c>
      <c r="B137" s="58" t="s">
        <v>122</v>
      </c>
      <c r="C137" s="59">
        <f>IFERROR(VLOOKUP(A137,Sheet2!A:D,4,0),0)</f>
        <v>0</v>
      </c>
      <c r="D137" s="53">
        <v>0</v>
      </c>
      <c r="E137" s="60">
        <v>0</v>
      </c>
    </row>
    <row r="138" ht="20.25" hidden="1" customHeight="1" spans="1:5">
      <c r="A138" s="57" t="s">
        <v>325</v>
      </c>
      <c r="B138" s="58" t="s">
        <v>326</v>
      </c>
      <c r="C138" s="59">
        <f>IFERROR(VLOOKUP(A138,Sheet2!A:D,4,0),0)</f>
        <v>0</v>
      </c>
      <c r="D138" s="53">
        <v>0</v>
      </c>
      <c r="E138" s="60">
        <v>0</v>
      </c>
    </row>
    <row r="139" ht="20.25" hidden="1" customHeight="1" spans="1:5">
      <c r="A139" s="57" t="s">
        <v>327</v>
      </c>
      <c r="B139" s="58" t="s">
        <v>136</v>
      </c>
      <c r="C139" s="59">
        <f>IFERROR(VLOOKUP(A139,Sheet2!A:D,4,0),0)</f>
        <v>0</v>
      </c>
      <c r="D139" s="53">
        <v>0</v>
      </c>
      <c r="E139" s="60">
        <v>0</v>
      </c>
    </row>
    <row r="140" ht="20.25" hidden="1" customHeight="1" spans="1:5">
      <c r="A140" s="57" t="s">
        <v>328</v>
      </c>
      <c r="B140" s="58" t="s">
        <v>329</v>
      </c>
      <c r="C140" s="59">
        <f>IFERROR(VLOOKUP(A140,Sheet2!A:D,4,0),0)</f>
        <v>0</v>
      </c>
      <c r="D140" s="53">
        <v>0</v>
      </c>
      <c r="E140" s="60">
        <v>0</v>
      </c>
    </row>
    <row r="141" ht="20.25" hidden="1" customHeight="1" spans="1:5">
      <c r="A141" s="55" t="s">
        <v>330</v>
      </c>
      <c r="B141" s="56" t="s">
        <v>331</v>
      </c>
      <c r="C141" s="52">
        <f>SUM(C142:C148)</f>
        <v>0</v>
      </c>
      <c r="D141" s="53">
        <v>0</v>
      </c>
      <c r="E141" s="60">
        <v>0</v>
      </c>
    </row>
    <row r="142" ht="20.25" hidden="1" customHeight="1" spans="1:5">
      <c r="A142" s="57" t="s">
        <v>332</v>
      </c>
      <c r="B142" s="58" t="s">
        <v>118</v>
      </c>
      <c r="C142" s="59">
        <f>IFERROR(VLOOKUP(A142,Sheet2!A:D,4,0),0)</f>
        <v>0</v>
      </c>
      <c r="D142" s="53">
        <v>0</v>
      </c>
      <c r="E142" s="60">
        <v>0</v>
      </c>
    </row>
    <row r="143" ht="20.25" hidden="1" customHeight="1" spans="1:5">
      <c r="A143" s="57" t="s">
        <v>333</v>
      </c>
      <c r="B143" s="58" t="s">
        <v>120</v>
      </c>
      <c r="C143" s="59">
        <f>IFERROR(VLOOKUP(A143,Sheet2!A:D,4,0),0)</f>
        <v>0</v>
      </c>
      <c r="D143" s="53">
        <v>0</v>
      </c>
      <c r="E143" s="60">
        <v>0</v>
      </c>
    </row>
    <row r="144" ht="20.25" hidden="1" customHeight="1" spans="1:5">
      <c r="A144" s="57" t="s">
        <v>334</v>
      </c>
      <c r="B144" s="58" t="s">
        <v>122</v>
      </c>
      <c r="C144" s="59">
        <f>IFERROR(VLOOKUP(A144,Sheet2!A:D,4,0),0)</f>
        <v>0</v>
      </c>
      <c r="D144" s="53">
        <v>0</v>
      </c>
      <c r="E144" s="60">
        <v>0</v>
      </c>
    </row>
    <row r="145" ht="20.25" hidden="1" customHeight="1" spans="1:5">
      <c r="A145" s="57" t="s">
        <v>335</v>
      </c>
      <c r="B145" s="58" t="s">
        <v>336</v>
      </c>
      <c r="C145" s="59">
        <f>IFERROR(VLOOKUP(A145,Sheet2!A:D,4,0),0)</f>
        <v>0</v>
      </c>
      <c r="D145" s="53">
        <v>0</v>
      </c>
      <c r="E145" s="60">
        <v>0</v>
      </c>
    </row>
    <row r="146" ht="20.25" hidden="1" customHeight="1" spans="1:5">
      <c r="A146" s="57" t="s">
        <v>337</v>
      </c>
      <c r="B146" s="58" t="s">
        <v>338</v>
      </c>
      <c r="C146" s="59">
        <f>IFERROR(VLOOKUP(A146,Sheet2!A:D,4,0),0)</f>
        <v>0</v>
      </c>
      <c r="D146" s="53">
        <v>0</v>
      </c>
      <c r="E146" s="60">
        <v>0</v>
      </c>
    </row>
    <row r="147" ht="20.25" hidden="1" customHeight="1" spans="1:5">
      <c r="A147" s="57" t="s">
        <v>339</v>
      </c>
      <c r="B147" s="58" t="s">
        <v>136</v>
      </c>
      <c r="C147" s="59">
        <f>IFERROR(VLOOKUP(A147,Sheet2!A:D,4,0),0)</f>
        <v>0</v>
      </c>
      <c r="D147" s="53">
        <v>0</v>
      </c>
      <c r="E147" s="60">
        <v>0</v>
      </c>
    </row>
    <row r="148" ht="20.25" hidden="1" customHeight="1" spans="1:5">
      <c r="A148" s="57" t="s">
        <v>340</v>
      </c>
      <c r="B148" s="58" t="s">
        <v>341</v>
      </c>
      <c r="C148" s="59">
        <f>IFERROR(VLOOKUP(A148,Sheet2!A:D,4,0),0)</f>
        <v>0</v>
      </c>
      <c r="D148" s="53">
        <v>0</v>
      </c>
      <c r="E148" s="60">
        <v>0</v>
      </c>
    </row>
    <row r="149" ht="20.25" customHeight="1" spans="1:5">
      <c r="A149" s="55" t="s">
        <v>342</v>
      </c>
      <c r="B149" s="56" t="s">
        <v>343</v>
      </c>
      <c r="C149" s="52">
        <f>SUM(C150:C154)</f>
        <v>2</v>
      </c>
      <c r="D149" s="53">
        <v>0</v>
      </c>
      <c r="E149" s="54">
        <v>2</v>
      </c>
    </row>
    <row r="150" ht="20.25" hidden="1" customHeight="1" spans="1:5">
      <c r="A150" s="57" t="s">
        <v>344</v>
      </c>
      <c r="B150" s="58" t="s">
        <v>118</v>
      </c>
      <c r="C150" s="59">
        <f>IFERROR(VLOOKUP(A150,Sheet2!A:D,4,0),0)</f>
        <v>0</v>
      </c>
      <c r="D150" s="53">
        <v>0</v>
      </c>
      <c r="E150" s="60">
        <v>0</v>
      </c>
    </row>
    <row r="151" ht="20.25" hidden="1" customHeight="1" spans="1:5">
      <c r="A151" s="57" t="s">
        <v>345</v>
      </c>
      <c r="B151" s="58" t="s">
        <v>120</v>
      </c>
      <c r="C151" s="59">
        <f>IFERROR(VLOOKUP(A151,Sheet2!A:D,4,0),0)</f>
        <v>0</v>
      </c>
      <c r="D151" s="53">
        <v>0</v>
      </c>
      <c r="E151" s="60">
        <v>0</v>
      </c>
    </row>
    <row r="152" ht="20.25" hidden="1" customHeight="1" spans="1:5">
      <c r="A152" s="57" t="s">
        <v>346</v>
      </c>
      <c r="B152" s="58" t="s">
        <v>122</v>
      </c>
      <c r="C152" s="59">
        <f>IFERROR(VLOOKUP(A152,Sheet2!A:D,4,0),0)</f>
        <v>0</v>
      </c>
      <c r="D152" s="53">
        <v>0</v>
      </c>
      <c r="E152" s="60">
        <v>0</v>
      </c>
    </row>
    <row r="153" ht="20.25" hidden="1" customHeight="1" spans="1:5">
      <c r="A153" s="57" t="s">
        <v>347</v>
      </c>
      <c r="B153" s="58" t="s">
        <v>348</v>
      </c>
      <c r="C153" s="59">
        <f>IFERROR(VLOOKUP(A153,Sheet2!A:D,4,0),0)</f>
        <v>0</v>
      </c>
      <c r="D153" s="53">
        <v>0</v>
      </c>
      <c r="E153" s="60">
        <v>0</v>
      </c>
    </row>
    <row r="154" ht="20.25" customHeight="1" spans="1:5">
      <c r="A154" s="57" t="s">
        <v>349</v>
      </c>
      <c r="B154" s="58" t="s">
        <v>350</v>
      </c>
      <c r="C154" s="59">
        <f>IFERROR(VLOOKUP(A154,Sheet2!A:D,4,0),0)</f>
        <v>2</v>
      </c>
      <c r="D154" s="53">
        <v>0</v>
      </c>
      <c r="E154" s="60">
        <v>2</v>
      </c>
    </row>
    <row r="155" ht="20.25" hidden="1" customHeight="1" spans="1:5">
      <c r="A155" s="55" t="s">
        <v>351</v>
      </c>
      <c r="B155" s="56" t="s">
        <v>352</v>
      </c>
      <c r="C155" s="52">
        <f>SUM(C156:C161)</f>
        <v>0</v>
      </c>
      <c r="D155" s="53">
        <v>0</v>
      </c>
      <c r="E155" s="60">
        <v>0</v>
      </c>
    </row>
    <row r="156" ht="20.25" hidden="1" customHeight="1" spans="1:5">
      <c r="A156" s="57" t="s">
        <v>353</v>
      </c>
      <c r="B156" s="58" t="s">
        <v>118</v>
      </c>
      <c r="C156" s="59">
        <f>IFERROR(VLOOKUP(A156,Sheet2!A:D,4,0),0)</f>
        <v>0</v>
      </c>
      <c r="D156" s="53">
        <v>0</v>
      </c>
      <c r="E156" s="60">
        <v>0</v>
      </c>
    </row>
    <row r="157" ht="20.25" hidden="1" customHeight="1" spans="1:5">
      <c r="A157" s="57" t="s">
        <v>354</v>
      </c>
      <c r="B157" s="58" t="s">
        <v>120</v>
      </c>
      <c r="C157" s="59">
        <f>IFERROR(VLOOKUP(A157,Sheet2!A:D,4,0),0)</f>
        <v>0</v>
      </c>
      <c r="D157" s="53">
        <v>0</v>
      </c>
      <c r="E157" s="60">
        <v>0</v>
      </c>
    </row>
    <row r="158" ht="20.25" hidden="1" customHeight="1" spans="1:5">
      <c r="A158" s="57" t="s">
        <v>355</v>
      </c>
      <c r="B158" s="58" t="s">
        <v>122</v>
      </c>
      <c r="C158" s="59">
        <f>IFERROR(VLOOKUP(A158,Sheet2!A:D,4,0),0)</f>
        <v>0</v>
      </c>
      <c r="D158" s="53">
        <v>0</v>
      </c>
      <c r="E158" s="60">
        <v>0</v>
      </c>
    </row>
    <row r="159" ht="20.25" hidden="1" customHeight="1" spans="1:5">
      <c r="A159" s="57" t="s">
        <v>356</v>
      </c>
      <c r="B159" s="58" t="s">
        <v>149</v>
      </c>
      <c r="C159" s="59">
        <f>IFERROR(VLOOKUP(A159,Sheet2!A:D,4,0),0)</f>
        <v>0</v>
      </c>
      <c r="D159" s="53">
        <v>0</v>
      </c>
      <c r="E159" s="60">
        <v>0</v>
      </c>
    </row>
    <row r="160" ht="20.25" hidden="1" customHeight="1" spans="1:5">
      <c r="A160" s="57" t="s">
        <v>357</v>
      </c>
      <c r="B160" s="58" t="s">
        <v>136</v>
      </c>
      <c r="C160" s="59">
        <f>IFERROR(VLOOKUP(A160,Sheet2!A:D,4,0),0)</f>
        <v>0</v>
      </c>
      <c r="D160" s="53">
        <v>0</v>
      </c>
      <c r="E160" s="60">
        <v>0</v>
      </c>
    </row>
    <row r="161" ht="20.25" hidden="1" customHeight="1" spans="1:5">
      <c r="A161" s="57" t="s">
        <v>358</v>
      </c>
      <c r="B161" s="58" t="s">
        <v>359</v>
      </c>
      <c r="C161" s="59">
        <f>IFERROR(VLOOKUP(A161,Sheet2!A:D,4,0),0)</f>
        <v>0</v>
      </c>
      <c r="D161" s="53">
        <v>0</v>
      </c>
      <c r="E161" s="60">
        <v>0</v>
      </c>
    </row>
    <row r="162" ht="20.25" customHeight="1" spans="1:5">
      <c r="A162" s="55" t="s">
        <v>360</v>
      </c>
      <c r="B162" s="56" t="s">
        <v>361</v>
      </c>
      <c r="C162" s="52">
        <f>SUM(C163:C168)</f>
        <v>2</v>
      </c>
      <c r="D162" s="53">
        <v>0</v>
      </c>
      <c r="E162" s="54">
        <v>2</v>
      </c>
    </row>
    <row r="163" ht="20.25" hidden="1" customHeight="1" spans="1:5">
      <c r="A163" s="57" t="s">
        <v>362</v>
      </c>
      <c r="B163" s="58" t="s">
        <v>118</v>
      </c>
      <c r="C163" s="59">
        <f>IFERROR(VLOOKUP(A163,Sheet2!A:D,4,0),0)</f>
        <v>0</v>
      </c>
      <c r="D163" s="53">
        <v>0</v>
      </c>
      <c r="E163" s="60">
        <v>0</v>
      </c>
    </row>
    <row r="164" ht="20.25" hidden="1" customHeight="1" spans="1:5">
      <c r="A164" s="57" t="s">
        <v>363</v>
      </c>
      <c r="B164" s="58" t="s">
        <v>120</v>
      </c>
      <c r="C164" s="59">
        <f>IFERROR(VLOOKUP(A164,Sheet2!A:D,4,0),0)</f>
        <v>0</v>
      </c>
      <c r="D164" s="53">
        <v>0</v>
      </c>
      <c r="E164" s="60">
        <v>0</v>
      </c>
    </row>
    <row r="165" ht="20.25" hidden="1" customHeight="1" spans="1:5">
      <c r="A165" s="57" t="s">
        <v>364</v>
      </c>
      <c r="B165" s="58" t="s">
        <v>122</v>
      </c>
      <c r="C165" s="59">
        <f>IFERROR(VLOOKUP(A165,Sheet2!A:D,4,0),0)</f>
        <v>0</v>
      </c>
      <c r="D165" s="53">
        <v>0</v>
      </c>
      <c r="E165" s="60">
        <v>0</v>
      </c>
    </row>
    <row r="166" ht="20.25" hidden="1" customHeight="1" spans="1:5">
      <c r="A166" s="57" t="s">
        <v>365</v>
      </c>
      <c r="B166" s="58" t="s">
        <v>366</v>
      </c>
      <c r="C166" s="59">
        <f>IFERROR(VLOOKUP(A166,Sheet2!A:D,4,0),0)</f>
        <v>0</v>
      </c>
      <c r="D166" s="53">
        <v>0</v>
      </c>
      <c r="E166" s="60">
        <v>0</v>
      </c>
    </row>
    <row r="167" ht="20.25" hidden="1" customHeight="1" spans="1:5">
      <c r="A167" s="57" t="s">
        <v>367</v>
      </c>
      <c r="B167" s="58" t="s">
        <v>136</v>
      </c>
      <c r="C167" s="59">
        <f>IFERROR(VLOOKUP(A167,Sheet2!A:D,4,0),0)</f>
        <v>0</v>
      </c>
      <c r="D167" s="53">
        <v>0</v>
      </c>
      <c r="E167" s="60">
        <v>0</v>
      </c>
    </row>
    <row r="168" ht="20.25" customHeight="1" spans="1:5">
      <c r="A168" s="57" t="s">
        <v>368</v>
      </c>
      <c r="B168" s="58" t="s">
        <v>369</v>
      </c>
      <c r="C168" s="59">
        <f>IFERROR(VLOOKUP(A168,Sheet2!A:D,4,0),0)</f>
        <v>2</v>
      </c>
      <c r="D168" s="53">
        <v>0</v>
      </c>
      <c r="E168" s="60">
        <v>2</v>
      </c>
    </row>
    <row r="169" ht="20.25" hidden="1" customHeight="1" spans="1:5">
      <c r="A169" s="55" t="s">
        <v>370</v>
      </c>
      <c r="B169" s="56" t="s">
        <v>371</v>
      </c>
      <c r="C169" s="52">
        <f>SUM(C170:C175)</f>
        <v>0</v>
      </c>
      <c r="D169" s="53">
        <v>0</v>
      </c>
      <c r="E169" s="60">
        <v>0</v>
      </c>
    </row>
    <row r="170" ht="20.25" hidden="1" customHeight="1" spans="1:5">
      <c r="A170" s="57" t="s">
        <v>372</v>
      </c>
      <c r="B170" s="58" t="s">
        <v>118</v>
      </c>
      <c r="C170" s="59">
        <f>IFERROR(VLOOKUP(A170,Sheet2!A:D,4,0),0)</f>
        <v>0</v>
      </c>
      <c r="D170" s="53">
        <v>0</v>
      </c>
      <c r="E170" s="60">
        <v>0</v>
      </c>
    </row>
    <row r="171" ht="20.25" hidden="1" customHeight="1" spans="1:5">
      <c r="A171" s="57" t="s">
        <v>373</v>
      </c>
      <c r="B171" s="58" t="s">
        <v>120</v>
      </c>
      <c r="C171" s="59">
        <f>IFERROR(VLOOKUP(A171,Sheet2!A:D,4,0),0)</f>
        <v>0</v>
      </c>
      <c r="D171" s="53">
        <v>0</v>
      </c>
      <c r="E171" s="60">
        <v>0</v>
      </c>
    </row>
    <row r="172" ht="20.25" hidden="1" customHeight="1" spans="1:5">
      <c r="A172" s="57" t="s">
        <v>374</v>
      </c>
      <c r="B172" s="58" t="s">
        <v>122</v>
      </c>
      <c r="C172" s="59">
        <f>IFERROR(VLOOKUP(A172,Sheet2!A:D,4,0),0)</f>
        <v>0</v>
      </c>
      <c r="D172" s="53">
        <v>0</v>
      </c>
      <c r="E172" s="60">
        <v>0</v>
      </c>
    </row>
    <row r="173" ht="20.25" hidden="1" customHeight="1" spans="1:5">
      <c r="A173" s="57" t="s">
        <v>375</v>
      </c>
      <c r="B173" s="58" t="s">
        <v>376</v>
      </c>
      <c r="C173" s="59">
        <f>IFERROR(VLOOKUP(A173,Sheet2!A:D,4,0),0)</f>
        <v>0</v>
      </c>
      <c r="D173" s="53">
        <v>0</v>
      </c>
      <c r="E173" s="60">
        <v>0</v>
      </c>
    </row>
    <row r="174" ht="20.25" hidden="1" customHeight="1" spans="1:5">
      <c r="A174" s="57" t="s">
        <v>377</v>
      </c>
      <c r="B174" s="58" t="s">
        <v>136</v>
      </c>
      <c r="C174" s="59">
        <f>IFERROR(VLOOKUP(A174,Sheet2!A:D,4,0),0)</f>
        <v>0</v>
      </c>
      <c r="D174" s="53">
        <v>0</v>
      </c>
      <c r="E174" s="60">
        <v>0</v>
      </c>
    </row>
    <row r="175" ht="33" hidden="1" customHeight="1" spans="1:5">
      <c r="A175" s="57" t="s">
        <v>378</v>
      </c>
      <c r="B175" s="58" t="s">
        <v>379</v>
      </c>
      <c r="C175" s="59">
        <f>IFERROR(VLOOKUP(A175,Sheet2!A:D,4,0),0)</f>
        <v>0</v>
      </c>
      <c r="D175" s="53">
        <v>0</v>
      </c>
      <c r="E175" s="60">
        <v>0</v>
      </c>
    </row>
    <row r="176" ht="20.25" customHeight="1" spans="1:5">
      <c r="A176" s="55" t="s">
        <v>380</v>
      </c>
      <c r="B176" s="56" t="s">
        <v>381</v>
      </c>
      <c r="C176" s="52">
        <f>SUM(C177:C182)</f>
        <v>20</v>
      </c>
      <c r="D176" s="53">
        <v>0</v>
      </c>
      <c r="E176" s="54">
        <v>20</v>
      </c>
    </row>
    <row r="177" ht="20.25" hidden="1" customHeight="1" spans="1:5">
      <c r="A177" s="57" t="s">
        <v>382</v>
      </c>
      <c r="B177" s="58" t="s">
        <v>118</v>
      </c>
      <c r="C177" s="59">
        <f>IFERROR(VLOOKUP(A177,Sheet2!A:D,4,0),0)</f>
        <v>0</v>
      </c>
      <c r="D177" s="53">
        <v>0</v>
      </c>
      <c r="E177" s="60">
        <v>0</v>
      </c>
    </row>
    <row r="178" ht="20.25" hidden="1" customHeight="1" spans="1:5">
      <c r="A178" s="57" t="s">
        <v>383</v>
      </c>
      <c r="B178" s="58" t="s">
        <v>120</v>
      </c>
      <c r="C178" s="59">
        <f>IFERROR(VLOOKUP(A178,Sheet2!A:D,4,0),0)</f>
        <v>0</v>
      </c>
      <c r="D178" s="53">
        <v>0</v>
      </c>
      <c r="E178" s="60">
        <v>0</v>
      </c>
    </row>
    <row r="179" ht="20.25" hidden="1" customHeight="1" spans="1:5">
      <c r="A179" s="57" t="s">
        <v>384</v>
      </c>
      <c r="B179" s="58" t="s">
        <v>122</v>
      </c>
      <c r="C179" s="59">
        <f>IFERROR(VLOOKUP(A179,Sheet2!A:D,4,0),0)</f>
        <v>0</v>
      </c>
      <c r="D179" s="53">
        <v>0</v>
      </c>
      <c r="E179" s="60">
        <v>0</v>
      </c>
    </row>
    <row r="180" ht="20.25" hidden="1" customHeight="1" spans="1:5">
      <c r="A180" s="57" t="s">
        <v>385</v>
      </c>
      <c r="B180" s="58" t="s">
        <v>386</v>
      </c>
      <c r="C180" s="59">
        <f>IFERROR(VLOOKUP(A180,Sheet2!A:D,4,0),0)</f>
        <v>0</v>
      </c>
      <c r="D180" s="53">
        <v>0</v>
      </c>
      <c r="E180" s="60">
        <v>0</v>
      </c>
    </row>
    <row r="181" ht="20.25" hidden="1" customHeight="1" spans="1:5">
      <c r="A181" s="57" t="s">
        <v>387</v>
      </c>
      <c r="B181" s="58" t="s">
        <v>136</v>
      </c>
      <c r="C181" s="59">
        <f>IFERROR(VLOOKUP(A181,Sheet2!A:D,4,0),0)</f>
        <v>0</v>
      </c>
      <c r="D181" s="53">
        <v>0</v>
      </c>
      <c r="E181" s="60">
        <v>0</v>
      </c>
    </row>
    <row r="182" ht="20.25" customHeight="1" spans="1:5">
      <c r="A182" s="57" t="s">
        <v>388</v>
      </c>
      <c r="B182" s="58" t="s">
        <v>389</v>
      </c>
      <c r="C182" s="59">
        <f>IFERROR(VLOOKUP(A182,Sheet2!A:D,4,0),0)</f>
        <v>20</v>
      </c>
      <c r="D182" s="53">
        <v>0</v>
      </c>
      <c r="E182" s="60">
        <v>20</v>
      </c>
    </row>
    <row r="183" ht="20.25" hidden="1" customHeight="1" spans="1:5">
      <c r="A183" s="55" t="s">
        <v>390</v>
      </c>
      <c r="B183" s="56" t="s">
        <v>391</v>
      </c>
      <c r="C183" s="52">
        <f>SUM(C184:C189)</f>
        <v>0</v>
      </c>
      <c r="D183" s="53">
        <v>0</v>
      </c>
      <c r="E183" s="60">
        <v>0</v>
      </c>
    </row>
    <row r="184" ht="20.25" hidden="1" customHeight="1" spans="1:5">
      <c r="A184" s="57" t="s">
        <v>392</v>
      </c>
      <c r="B184" s="58" t="s">
        <v>118</v>
      </c>
      <c r="C184" s="59">
        <f>IFERROR(VLOOKUP(A184,Sheet2!A:D,4,0),0)</f>
        <v>0</v>
      </c>
      <c r="D184" s="53">
        <v>0</v>
      </c>
      <c r="E184" s="60">
        <v>0</v>
      </c>
    </row>
    <row r="185" ht="20.25" hidden="1" customHeight="1" spans="1:5">
      <c r="A185" s="57" t="s">
        <v>393</v>
      </c>
      <c r="B185" s="58" t="s">
        <v>120</v>
      </c>
      <c r="C185" s="59">
        <f>IFERROR(VLOOKUP(A185,Sheet2!A:D,4,0),0)</f>
        <v>0</v>
      </c>
      <c r="D185" s="53">
        <v>0</v>
      </c>
      <c r="E185" s="60">
        <v>0</v>
      </c>
    </row>
    <row r="186" ht="20.25" hidden="1" customHeight="1" spans="1:5">
      <c r="A186" s="57" t="s">
        <v>394</v>
      </c>
      <c r="B186" s="58" t="s">
        <v>122</v>
      </c>
      <c r="C186" s="59">
        <f>IFERROR(VLOOKUP(A186,Sheet2!A:D,4,0),0)</f>
        <v>0</v>
      </c>
      <c r="D186" s="53">
        <v>0</v>
      </c>
      <c r="E186" s="60">
        <v>0</v>
      </c>
    </row>
    <row r="187" ht="20.25" hidden="1" customHeight="1" spans="1:5">
      <c r="A187" s="57" t="s">
        <v>395</v>
      </c>
      <c r="B187" s="58" t="s">
        <v>396</v>
      </c>
      <c r="C187" s="59">
        <f>IFERROR(VLOOKUP(A187,Sheet2!A:D,4,0),0)</f>
        <v>0</v>
      </c>
      <c r="D187" s="53">
        <v>0</v>
      </c>
      <c r="E187" s="60">
        <v>0</v>
      </c>
    </row>
    <row r="188" ht="20.25" hidden="1" customHeight="1" spans="1:5">
      <c r="A188" s="57" t="s">
        <v>397</v>
      </c>
      <c r="B188" s="58" t="s">
        <v>136</v>
      </c>
      <c r="C188" s="59">
        <f>IFERROR(VLOOKUP(A188,Sheet2!A:D,4,0),0)</f>
        <v>0</v>
      </c>
      <c r="D188" s="53">
        <v>0</v>
      </c>
      <c r="E188" s="60">
        <v>0</v>
      </c>
    </row>
    <row r="189" ht="20.25" hidden="1" customHeight="1" spans="1:5">
      <c r="A189" s="57" t="s">
        <v>398</v>
      </c>
      <c r="B189" s="58" t="s">
        <v>399</v>
      </c>
      <c r="C189" s="59">
        <f>IFERROR(VLOOKUP(A189,Sheet2!A:D,4,0),0)</f>
        <v>0</v>
      </c>
      <c r="D189" s="53">
        <v>0</v>
      </c>
      <c r="E189" s="60">
        <v>0</v>
      </c>
    </row>
    <row r="190" ht="20.25" customHeight="1" spans="1:5">
      <c r="A190" s="55" t="s">
        <v>400</v>
      </c>
      <c r="B190" s="56" t="s">
        <v>401</v>
      </c>
      <c r="C190" s="52">
        <f>SUM(C191:C197)</f>
        <v>4</v>
      </c>
      <c r="D190" s="53">
        <v>0</v>
      </c>
      <c r="E190" s="54">
        <v>4</v>
      </c>
    </row>
    <row r="191" ht="20.25" hidden="1" customHeight="1" spans="1:5">
      <c r="A191" s="57" t="s">
        <v>402</v>
      </c>
      <c r="B191" s="58" t="s">
        <v>118</v>
      </c>
      <c r="C191" s="59">
        <f>IFERROR(VLOOKUP(A191,Sheet2!A:D,4,0),0)</f>
        <v>0</v>
      </c>
      <c r="D191" s="53">
        <v>0</v>
      </c>
      <c r="E191" s="60">
        <v>0</v>
      </c>
    </row>
    <row r="192" ht="20.25" hidden="1" customHeight="1" spans="1:5">
      <c r="A192" s="57" t="s">
        <v>403</v>
      </c>
      <c r="B192" s="58" t="s">
        <v>120</v>
      </c>
      <c r="C192" s="59">
        <f>IFERROR(VLOOKUP(A192,Sheet2!A:D,4,0),0)</f>
        <v>0</v>
      </c>
      <c r="D192" s="53">
        <v>0</v>
      </c>
      <c r="E192" s="60">
        <v>0</v>
      </c>
    </row>
    <row r="193" ht="20.25" hidden="1" customHeight="1" spans="1:5">
      <c r="A193" s="57" t="s">
        <v>404</v>
      </c>
      <c r="B193" s="58" t="s">
        <v>122</v>
      </c>
      <c r="C193" s="59">
        <f>IFERROR(VLOOKUP(A193,Sheet2!A:D,4,0),0)</f>
        <v>0</v>
      </c>
      <c r="D193" s="53">
        <v>0</v>
      </c>
      <c r="E193" s="60">
        <v>0</v>
      </c>
    </row>
    <row r="194" ht="20.25" hidden="1" customHeight="1" spans="1:5">
      <c r="A194" s="57" t="s">
        <v>405</v>
      </c>
      <c r="B194" s="58" t="s">
        <v>406</v>
      </c>
      <c r="C194" s="59">
        <f>IFERROR(VLOOKUP(A194,Sheet2!A:D,4,0),0)</f>
        <v>0</v>
      </c>
      <c r="D194" s="53">
        <v>0</v>
      </c>
      <c r="E194" s="60">
        <v>0</v>
      </c>
    </row>
    <row r="195" ht="20.25" hidden="1" customHeight="1" spans="1:5">
      <c r="A195" s="57" t="s">
        <v>407</v>
      </c>
      <c r="B195" s="58" t="s">
        <v>408</v>
      </c>
      <c r="C195" s="59">
        <f>IFERROR(VLOOKUP(A195,Sheet2!A:D,4,0),0)</f>
        <v>0</v>
      </c>
      <c r="D195" s="53">
        <v>0</v>
      </c>
      <c r="E195" s="60">
        <v>0</v>
      </c>
    </row>
    <row r="196" ht="20.25" hidden="1" customHeight="1" spans="1:5">
      <c r="A196" s="57" t="s">
        <v>409</v>
      </c>
      <c r="B196" s="58" t="s">
        <v>136</v>
      </c>
      <c r="C196" s="59">
        <f>IFERROR(VLOOKUP(A196,Sheet2!A:D,4,0),0)</f>
        <v>0</v>
      </c>
      <c r="D196" s="53">
        <v>0</v>
      </c>
      <c r="E196" s="60">
        <v>0</v>
      </c>
    </row>
    <row r="197" ht="20.25" customHeight="1" spans="1:5">
      <c r="A197" s="57" t="s">
        <v>410</v>
      </c>
      <c r="B197" s="58" t="s">
        <v>411</v>
      </c>
      <c r="C197" s="59">
        <f>IFERROR(VLOOKUP(A197,Sheet2!A:D,4,0),0)</f>
        <v>4</v>
      </c>
      <c r="D197" s="53">
        <v>0</v>
      </c>
      <c r="E197" s="60">
        <v>4</v>
      </c>
    </row>
    <row r="198" ht="20.25" hidden="1" customHeight="1" spans="1:5">
      <c r="A198" s="55" t="s">
        <v>412</v>
      </c>
      <c r="B198" s="56" t="s">
        <v>413</v>
      </c>
      <c r="C198" s="52">
        <f>SUM(C199:C203)</f>
        <v>0</v>
      </c>
      <c r="D198" s="53">
        <v>0</v>
      </c>
      <c r="E198" s="60">
        <v>0</v>
      </c>
    </row>
    <row r="199" ht="20.25" hidden="1" customHeight="1" spans="1:5">
      <c r="A199" s="57" t="s">
        <v>414</v>
      </c>
      <c r="B199" s="58" t="s">
        <v>118</v>
      </c>
      <c r="C199" s="59">
        <f>IFERROR(VLOOKUP(A199,Sheet2!A:D,4,0),0)</f>
        <v>0</v>
      </c>
      <c r="D199" s="53">
        <v>0</v>
      </c>
      <c r="E199" s="60">
        <v>0</v>
      </c>
    </row>
    <row r="200" ht="20.25" hidden="1" customHeight="1" spans="1:5">
      <c r="A200" s="57" t="s">
        <v>415</v>
      </c>
      <c r="B200" s="58" t="s">
        <v>120</v>
      </c>
      <c r="C200" s="59">
        <f>IFERROR(VLOOKUP(A200,Sheet2!A:D,4,0),0)</f>
        <v>0</v>
      </c>
      <c r="D200" s="53">
        <v>0</v>
      </c>
      <c r="E200" s="60">
        <v>0</v>
      </c>
    </row>
    <row r="201" ht="20.25" hidden="1" customHeight="1" spans="1:5">
      <c r="A201" s="57" t="s">
        <v>416</v>
      </c>
      <c r="B201" s="58" t="s">
        <v>122</v>
      </c>
      <c r="C201" s="59">
        <f>IFERROR(VLOOKUP(A201,Sheet2!A:D,4,0),0)</f>
        <v>0</v>
      </c>
      <c r="D201" s="53">
        <v>0</v>
      </c>
      <c r="E201" s="60">
        <v>0</v>
      </c>
    </row>
    <row r="202" ht="20.25" hidden="1" customHeight="1" spans="1:5">
      <c r="A202" s="57" t="s">
        <v>417</v>
      </c>
      <c r="B202" s="58" t="s">
        <v>136</v>
      </c>
      <c r="C202" s="59">
        <f>IFERROR(VLOOKUP(A202,Sheet2!A:D,4,0),0)</f>
        <v>0</v>
      </c>
      <c r="D202" s="53">
        <v>0</v>
      </c>
      <c r="E202" s="60">
        <v>0</v>
      </c>
    </row>
    <row r="203" ht="20.25" hidden="1" customHeight="1" spans="1:5">
      <c r="A203" s="57" t="s">
        <v>418</v>
      </c>
      <c r="B203" s="58" t="s">
        <v>419</v>
      </c>
      <c r="C203" s="59">
        <f>IFERROR(VLOOKUP(A203,Sheet2!A:D,4,0),0)</f>
        <v>0</v>
      </c>
      <c r="D203" s="53">
        <v>0</v>
      </c>
      <c r="E203" s="60">
        <v>0</v>
      </c>
    </row>
    <row r="204" ht="20.25" hidden="1" customHeight="1" spans="1:5">
      <c r="A204" s="55" t="s">
        <v>420</v>
      </c>
      <c r="B204" s="56" t="s">
        <v>421</v>
      </c>
      <c r="C204" s="52">
        <f>SUM(C205:C209)</f>
        <v>0</v>
      </c>
      <c r="D204" s="53">
        <v>0</v>
      </c>
      <c r="E204" s="60">
        <v>0</v>
      </c>
    </row>
    <row r="205" ht="20.25" hidden="1" customHeight="1" spans="1:5">
      <c r="A205" s="57" t="s">
        <v>422</v>
      </c>
      <c r="B205" s="58" t="s">
        <v>118</v>
      </c>
      <c r="C205" s="59">
        <f>IFERROR(VLOOKUP(A205,Sheet2!A:D,4,0),0)</f>
        <v>0</v>
      </c>
      <c r="D205" s="53">
        <v>0</v>
      </c>
      <c r="E205" s="60">
        <v>0</v>
      </c>
    </row>
    <row r="206" ht="20.25" hidden="1" customHeight="1" spans="1:5">
      <c r="A206" s="57" t="s">
        <v>423</v>
      </c>
      <c r="B206" s="58" t="s">
        <v>120</v>
      </c>
      <c r="C206" s="59">
        <f>IFERROR(VLOOKUP(A206,Sheet2!A:D,4,0),0)</f>
        <v>0</v>
      </c>
      <c r="D206" s="53">
        <v>0</v>
      </c>
      <c r="E206" s="60">
        <v>0</v>
      </c>
    </row>
    <row r="207" ht="20.25" hidden="1" customHeight="1" spans="1:5">
      <c r="A207" s="57" t="s">
        <v>424</v>
      </c>
      <c r="B207" s="58" t="s">
        <v>122</v>
      </c>
      <c r="C207" s="59">
        <f>IFERROR(VLOOKUP(A207,Sheet2!A:D,4,0),0)</f>
        <v>0</v>
      </c>
      <c r="D207" s="53">
        <v>0</v>
      </c>
      <c r="E207" s="60">
        <v>0</v>
      </c>
    </row>
    <row r="208" ht="20.25" hidden="1" customHeight="1" spans="1:5">
      <c r="A208" s="57" t="s">
        <v>425</v>
      </c>
      <c r="B208" s="58" t="s">
        <v>136</v>
      </c>
      <c r="C208" s="59">
        <f>IFERROR(VLOOKUP(A208,Sheet2!A:D,4,0),0)</f>
        <v>0</v>
      </c>
      <c r="D208" s="53">
        <v>0</v>
      </c>
      <c r="E208" s="60">
        <v>0</v>
      </c>
    </row>
    <row r="209" ht="20.25" hidden="1" customHeight="1" spans="1:5">
      <c r="A209" s="57" t="s">
        <v>426</v>
      </c>
      <c r="B209" s="58" t="s">
        <v>427</v>
      </c>
      <c r="C209" s="59">
        <f>IFERROR(VLOOKUP(A209,Sheet2!A:D,4,0),0)</f>
        <v>0</v>
      </c>
      <c r="D209" s="53">
        <v>0</v>
      </c>
      <c r="E209" s="60">
        <v>0</v>
      </c>
    </row>
    <row r="210" ht="20.25" hidden="1" customHeight="1" spans="1:5">
      <c r="A210" s="55" t="s">
        <v>428</v>
      </c>
      <c r="B210" s="56" t="s">
        <v>429</v>
      </c>
      <c r="C210" s="52">
        <f>SUM(C211:C216)</f>
        <v>0</v>
      </c>
      <c r="D210" s="53">
        <v>0</v>
      </c>
      <c r="E210" s="60">
        <v>0</v>
      </c>
    </row>
    <row r="211" ht="20.25" hidden="1" customHeight="1" spans="1:5">
      <c r="A211" s="57" t="s">
        <v>430</v>
      </c>
      <c r="B211" s="58" t="s">
        <v>118</v>
      </c>
      <c r="C211" s="59">
        <f>IFERROR(VLOOKUP(A211,Sheet2!A:D,4,0),0)</f>
        <v>0</v>
      </c>
      <c r="D211" s="53">
        <v>0</v>
      </c>
      <c r="E211" s="60">
        <v>0</v>
      </c>
    </row>
    <row r="212" ht="20.25" hidden="1" customHeight="1" spans="1:5">
      <c r="A212" s="57" t="s">
        <v>431</v>
      </c>
      <c r="B212" s="58" t="s">
        <v>120</v>
      </c>
      <c r="C212" s="59">
        <f>IFERROR(VLOOKUP(A212,Sheet2!A:D,4,0),0)</f>
        <v>0</v>
      </c>
      <c r="D212" s="53">
        <v>0</v>
      </c>
      <c r="E212" s="60">
        <v>0</v>
      </c>
    </row>
    <row r="213" ht="20.25" hidden="1" customHeight="1" spans="1:5">
      <c r="A213" s="57" t="s">
        <v>432</v>
      </c>
      <c r="B213" s="58" t="s">
        <v>122</v>
      </c>
      <c r="C213" s="59">
        <f>IFERROR(VLOOKUP(A213,Sheet2!A:D,4,0),0)</f>
        <v>0</v>
      </c>
      <c r="D213" s="53">
        <v>0</v>
      </c>
      <c r="E213" s="60">
        <v>0</v>
      </c>
    </row>
    <row r="214" ht="20.25" hidden="1" customHeight="1" spans="1:5">
      <c r="A214" s="57" t="s">
        <v>433</v>
      </c>
      <c r="B214" s="58" t="s">
        <v>434</v>
      </c>
      <c r="C214" s="59">
        <f>IFERROR(VLOOKUP(A214,Sheet2!A:D,4,0),0)</f>
        <v>0</v>
      </c>
      <c r="D214" s="53">
        <v>0</v>
      </c>
      <c r="E214" s="60">
        <v>0</v>
      </c>
    </row>
    <row r="215" ht="20.25" hidden="1" customHeight="1" spans="1:5">
      <c r="A215" s="57" t="s">
        <v>435</v>
      </c>
      <c r="B215" s="58" t="s">
        <v>136</v>
      </c>
      <c r="C215" s="59">
        <f>IFERROR(VLOOKUP(A215,Sheet2!A:D,4,0),0)</f>
        <v>0</v>
      </c>
      <c r="D215" s="53">
        <v>0</v>
      </c>
      <c r="E215" s="60">
        <v>0</v>
      </c>
    </row>
    <row r="216" ht="20.25" hidden="1" customHeight="1" spans="1:5">
      <c r="A216" s="57" t="s">
        <v>436</v>
      </c>
      <c r="B216" s="58" t="s">
        <v>437</v>
      </c>
      <c r="C216" s="59">
        <f>IFERROR(VLOOKUP(A216,Sheet2!A:D,4,0),0)</f>
        <v>0</v>
      </c>
      <c r="D216" s="53">
        <v>0</v>
      </c>
      <c r="E216" s="60">
        <v>0</v>
      </c>
    </row>
    <row r="217" ht="20.25" hidden="1" customHeight="1" spans="1:5">
      <c r="A217" s="55" t="s">
        <v>438</v>
      </c>
      <c r="B217" s="56" t="s">
        <v>439</v>
      </c>
      <c r="C217" s="52">
        <f>SUM(C218:C231)</f>
        <v>0</v>
      </c>
      <c r="D217" s="53">
        <v>0</v>
      </c>
      <c r="E217" s="60">
        <v>0</v>
      </c>
    </row>
    <row r="218" ht="20.25" hidden="1" customHeight="1" spans="1:5">
      <c r="A218" s="57" t="s">
        <v>440</v>
      </c>
      <c r="B218" s="58" t="s">
        <v>118</v>
      </c>
      <c r="C218" s="59">
        <f>IFERROR(VLOOKUP(A218,Sheet2!A:D,4,0),0)</f>
        <v>0</v>
      </c>
      <c r="D218" s="53">
        <v>0</v>
      </c>
      <c r="E218" s="60">
        <v>0</v>
      </c>
    </row>
    <row r="219" ht="20.25" hidden="1" customHeight="1" spans="1:5">
      <c r="A219" s="57" t="s">
        <v>441</v>
      </c>
      <c r="B219" s="58" t="s">
        <v>120</v>
      </c>
      <c r="C219" s="59">
        <f>IFERROR(VLOOKUP(A219,Sheet2!A:D,4,0),0)</f>
        <v>0</v>
      </c>
      <c r="D219" s="53">
        <v>0</v>
      </c>
      <c r="E219" s="60">
        <v>0</v>
      </c>
    </row>
    <row r="220" ht="20.25" hidden="1" customHeight="1" spans="1:5">
      <c r="A220" s="57" t="s">
        <v>442</v>
      </c>
      <c r="B220" s="58" t="s">
        <v>122</v>
      </c>
      <c r="C220" s="59">
        <f>IFERROR(VLOOKUP(A220,Sheet2!A:D,4,0),0)</f>
        <v>0</v>
      </c>
      <c r="D220" s="53">
        <v>0</v>
      </c>
      <c r="E220" s="60">
        <v>0</v>
      </c>
    </row>
    <row r="221" ht="20.25" hidden="1" customHeight="1" spans="1:5">
      <c r="A221" s="57" t="s">
        <v>443</v>
      </c>
      <c r="B221" s="58" t="s">
        <v>444</v>
      </c>
      <c r="C221" s="59">
        <f>IFERROR(VLOOKUP(A221,Sheet2!A:D,4,0),0)</f>
        <v>0</v>
      </c>
      <c r="D221" s="53">
        <v>0</v>
      </c>
      <c r="E221" s="60">
        <v>0</v>
      </c>
    </row>
    <row r="222" ht="20.25" hidden="1" customHeight="1" spans="1:5">
      <c r="A222" s="57" t="s">
        <v>445</v>
      </c>
      <c r="B222" s="58" t="s">
        <v>446</v>
      </c>
      <c r="C222" s="59">
        <f>IFERROR(VLOOKUP(A222,Sheet2!A:D,4,0),0)</f>
        <v>0</v>
      </c>
      <c r="D222" s="53">
        <v>0</v>
      </c>
      <c r="E222" s="60">
        <v>0</v>
      </c>
    </row>
    <row r="223" ht="20.25" hidden="1" customHeight="1" spans="1:5">
      <c r="A223" s="57" t="s">
        <v>447</v>
      </c>
      <c r="B223" s="58" t="s">
        <v>217</v>
      </c>
      <c r="C223" s="59">
        <f>IFERROR(VLOOKUP(A223,Sheet2!A:D,4,0),0)</f>
        <v>0</v>
      </c>
      <c r="D223" s="53">
        <v>0</v>
      </c>
      <c r="E223" s="60">
        <v>0</v>
      </c>
    </row>
    <row r="224" ht="20.25" hidden="1" customHeight="1" spans="1:5">
      <c r="A224" s="57" t="s">
        <v>448</v>
      </c>
      <c r="B224" s="58" t="s">
        <v>449</v>
      </c>
      <c r="C224" s="59">
        <f>IFERROR(VLOOKUP(A224,Sheet2!A:D,4,0),0)</f>
        <v>0</v>
      </c>
      <c r="D224" s="53">
        <v>0</v>
      </c>
      <c r="E224" s="60">
        <v>0</v>
      </c>
    </row>
    <row r="225" ht="20.25" hidden="1" customHeight="1" spans="1:5">
      <c r="A225" s="57" t="s">
        <v>450</v>
      </c>
      <c r="B225" s="58" t="s">
        <v>451</v>
      </c>
      <c r="C225" s="59">
        <f>IFERROR(VLOOKUP(A225,Sheet2!A:D,4,0),0)</f>
        <v>0</v>
      </c>
      <c r="D225" s="53">
        <v>0</v>
      </c>
      <c r="E225" s="60">
        <v>0</v>
      </c>
    </row>
    <row r="226" ht="20.25" hidden="1" customHeight="1" spans="1:5">
      <c r="A226" s="57" t="s">
        <v>452</v>
      </c>
      <c r="B226" s="58" t="s">
        <v>453</v>
      </c>
      <c r="C226" s="59">
        <f>IFERROR(VLOOKUP(A226,Sheet2!A:D,4,0),0)</f>
        <v>0</v>
      </c>
      <c r="D226" s="53">
        <v>0</v>
      </c>
      <c r="E226" s="60">
        <v>0</v>
      </c>
    </row>
    <row r="227" ht="20.25" hidden="1" customHeight="1" spans="1:5">
      <c r="A227" s="57" t="s">
        <v>454</v>
      </c>
      <c r="B227" s="58" t="s">
        <v>455</v>
      </c>
      <c r="C227" s="59">
        <f>IFERROR(VLOOKUP(A227,Sheet2!A:D,4,0),0)</f>
        <v>0</v>
      </c>
      <c r="D227" s="53">
        <v>0</v>
      </c>
      <c r="E227" s="60">
        <v>0</v>
      </c>
    </row>
    <row r="228" ht="20.25" hidden="1" customHeight="1" spans="1:5">
      <c r="A228" s="57" t="s">
        <v>456</v>
      </c>
      <c r="B228" s="58" t="s">
        <v>457</v>
      </c>
      <c r="C228" s="59">
        <f>IFERROR(VLOOKUP(A228,Sheet2!A:D,4,0),0)</f>
        <v>0</v>
      </c>
      <c r="D228" s="53">
        <v>0</v>
      </c>
      <c r="E228" s="60">
        <v>0</v>
      </c>
    </row>
    <row r="229" ht="20.25" hidden="1" customHeight="1" spans="1:5">
      <c r="A229" s="57" t="s">
        <v>458</v>
      </c>
      <c r="B229" s="58" t="s">
        <v>459</v>
      </c>
      <c r="C229" s="59">
        <f>IFERROR(VLOOKUP(A229,Sheet2!A:D,4,0),0)</f>
        <v>0</v>
      </c>
      <c r="D229" s="53">
        <v>0</v>
      </c>
      <c r="E229" s="60">
        <v>0</v>
      </c>
    </row>
    <row r="230" ht="20.25" hidden="1" customHeight="1" spans="1:5">
      <c r="A230" s="57" t="s">
        <v>460</v>
      </c>
      <c r="B230" s="58" t="s">
        <v>136</v>
      </c>
      <c r="C230" s="59">
        <f>IFERROR(VLOOKUP(A230,Sheet2!A:D,4,0),0)</f>
        <v>0</v>
      </c>
      <c r="D230" s="53">
        <v>0</v>
      </c>
      <c r="E230" s="60">
        <v>0</v>
      </c>
    </row>
    <row r="231" ht="20.25" hidden="1" customHeight="1" spans="1:5">
      <c r="A231" s="57" t="s">
        <v>461</v>
      </c>
      <c r="B231" s="58" t="s">
        <v>462</v>
      </c>
      <c r="C231" s="59">
        <f>IFERROR(VLOOKUP(A231,Sheet2!A:D,4,0),0)</f>
        <v>0</v>
      </c>
      <c r="D231" s="53">
        <v>0</v>
      </c>
      <c r="E231" s="60">
        <v>0</v>
      </c>
    </row>
    <row r="232" ht="20.25" hidden="1" customHeight="1" spans="1:5">
      <c r="A232" s="61" t="s">
        <v>463</v>
      </c>
      <c r="B232" s="62" t="s">
        <v>464</v>
      </c>
      <c r="C232" s="59"/>
      <c r="D232" s="53">
        <v>0</v>
      </c>
      <c r="E232" s="60"/>
    </row>
    <row r="233" ht="20.25" hidden="1" customHeight="1" spans="1:5">
      <c r="A233" s="63" t="s">
        <v>465</v>
      </c>
      <c r="B233" s="64" t="s">
        <v>118</v>
      </c>
      <c r="C233" s="59"/>
      <c r="D233" s="53">
        <v>0</v>
      </c>
      <c r="E233" s="60"/>
    </row>
    <row r="234" ht="20.25" hidden="1" customHeight="1" spans="1:5">
      <c r="A234" s="63" t="s">
        <v>466</v>
      </c>
      <c r="B234" s="64" t="s">
        <v>120</v>
      </c>
      <c r="C234" s="59"/>
      <c r="D234" s="53">
        <v>0</v>
      </c>
      <c r="E234" s="60"/>
    </row>
    <row r="235" ht="20.25" hidden="1" customHeight="1" spans="1:5">
      <c r="A235" s="63" t="s">
        <v>467</v>
      </c>
      <c r="B235" s="64" t="s">
        <v>122</v>
      </c>
      <c r="C235" s="59"/>
      <c r="D235" s="53">
        <v>0</v>
      </c>
      <c r="E235" s="60"/>
    </row>
    <row r="236" ht="20.25" hidden="1" customHeight="1" spans="1:5">
      <c r="A236" s="63" t="s">
        <v>468</v>
      </c>
      <c r="B236" s="64" t="s">
        <v>376</v>
      </c>
      <c r="C236" s="59"/>
      <c r="D236" s="53">
        <v>0</v>
      </c>
      <c r="E236" s="60"/>
    </row>
    <row r="237" ht="20.25" hidden="1" customHeight="1" spans="1:5">
      <c r="A237" s="63" t="s">
        <v>469</v>
      </c>
      <c r="B237" s="64" t="s">
        <v>136</v>
      </c>
      <c r="C237" s="59"/>
      <c r="D237" s="53">
        <v>0</v>
      </c>
      <c r="E237" s="60"/>
    </row>
    <row r="238" ht="20.25" hidden="1" customHeight="1" spans="1:5">
      <c r="A238" s="63" t="s">
        <v>470</v>
      </c>
      <c r="B238" s="64" t="s">
        <v>471</v>
      </c>
      <c r="C238" s="59"/>
      <c r="D238" s="53">
        <v>0</v>
      </c>
      <c r="E238" s="60"/>
    </row>
    <row r="239" ht="20.25" hidden="1" customHeight="1" spans="1:5">
      <c r="A239" s="65" t="s">
        <v>472</v>
      </c>
      <c r="B239" s="66" t="s">
        <v>473</v>
      </c>
      <c r="C239" s="59"/>
      <c r="D239" s="53">
        <v>0</v>
      </c>
      <c r="E239" s="60"/>
    </row>
    <row r="240" ht="20.25" hidden="1" customHeight="1" spans="1:5">
      <c r="A240" s="67" t="s">
        <v>474</v>
      </c>
      <c r="B240" s="68" t="s">
        <v>118</v>
      </c>
      <c r="C240" s="59"/>
      <c r="D240" s="53">
        <v>0</v>
      </c>
      <c r="E240" s="60"/>
    </row>
    <row r="241" ht="20.25" hidden="1" customHeight="1" spans="1:5">
      <c r="A241" s="67" t="s">
        <v>475</v>
      </c>
      <c r="B241" s="68" t="s">
        <v>120</v>
      </c>
      <c r="C241" s="59"/>
      <c r="D241" s="53">
        <v>0</v>
      </c>
      <c r="E241" s="60"/>
    </row>
    <row r="242" ht="20.25" hidden="1" customHeight="1" spans="1:5">
      <c r="A242" s="67" t="s">
        <v>476</v>
      </c>
      <c r="B242" s="68" t="s">
        <v>122</v>
      </c>
      <c r="C242" s="59"/>
      <c r="D242" s="53">
        <v>0</v>
      </c>
      <c r="E242" s="60"/>
    </row>
    <row r="243" ht="20.25" hidden="1" customHeight="1" spans="1:5">
      <c r="A243" s="67" t="s">
        <v>477</v>
      </c>
      <c r="B243" s="68" t="s">
        <v>478</v>
      </c>
      <c r="C243" s="59"/>
      <c r="D243" s="53">
        <v>0</v>
      </c>
      <c r="E243" s="60"/>
    </row>
    <row r="244" ht="20.25" hidden="1" customHeight="1" spans="1:5">
      <c r="A244" s="67" t="s">
        <v>479</v>
      </c>
      <c r="B244" s="68" t="s">
        <v>136</v>
      </c>
      <c r="C244" s="59"/>
      <c r="D244" s="53">
        <v>0</v>
      </c>
      <c r="E244" s="60"/>
    </row>
    <row r="245" ht="20.25" hidden="1" customHeight="1" spans="1:5">
      <c r="A245" s="67" t="s">
        <v>480</v>
      </c>
      <c r="B245" s="68" t="s">
        <v>481</v>
      </c>
      <c r="C245" s="59"/>
      <c r="D245" s="53">
        <v>0</v>
      </c>
      <c r="E245" s="60"/>
    </row>
    <row r="246" ht="20.25" hidden="1" customHeight="1" spans="1:5">
      <c r="A246" s="65" t="s">
        <v>482</v>
      </c>
      <c r="B246" s="66" t="s">
        <v>483</v>
      </c>
      <c r="C246" s="59"/>
      <c r="D246" s="53">
        <v>0</v>
      </c>
      <c r="E246" s="60"/>
    </row>
    <row r="247" ht="20.25" hidden="1" customHeight="1" spans="1:5">
      <c r="A247" s="67" t="s">
        <v>484</v>
      </c>
      <c r="B247" s="68" t="s">
        <v>118</v>
      </c>
      <c r="C247" s="59"/>
      <c r="D247" s="53">
        <v>0</v>
      </c>
      <c r="E247" s="60"/>
    </row>
    <row r="248" ht="20.25" hidden="1" customHeight="1" spans="1:5">
      <c r="A248" s="67" t="s">
        <v>485</v>
      </c>
      <c r="B248" s="68" t="s">
        <v>120</v>
      </c>
      <c r="C248" s="59"/>
      <c r="D248" s="53">
        <v>0</v>
      </c>
      <c r="E248" s="60"/>
    </row>
    <row r="249" ht="20.25" hidden="1" customHeight="1" spans="1:5">
      <c r="A249" s="67" t="s">
        <v>486</v>
      </c>
      <c r="B249" s="68" t="s">
        <v>122</v>
      </c>
      <c r="C249" s="59"/>
      <c r="D249" s="53">
        <v>0</v>
      </c>
      <c r="E249" s="60"/>
    </row>
    <row r="250" ht="20.25" hidden="1" customHeight="1" spans="1:5">
      <c r="A250" s="67" t="s">
        <v>487</v>
      </c>
      <c r="B250" s="68" t="s">
        <v>136</v>
      </c>
      <c r="C250" s="59"/>
      <c r="D250" s="53">
        <v>0</v>
      </c>
      <c r="E250" s="60"/>
    </row>
    <row r="251" ht="20.25" hidden="1" customHeight="1" spans="1:5">
      <c r="A251" s="67" t="s">
        <v>488</v>
      </c>
      <c r="B251" s="68" t="s">
        <v>489</v>
      </c>
      <c r="C251" s="59"/>
      <c r="D251" s="53">
        <v>0</v>
      </c>
      <c r="E251" s="60"/>
    </row>
    <row r="252" ht="20.25" hidden="1" customHeight="1" spans="1:5">
      <c r="A252" s="55" t="s">
        <v>490</v>
      </c>
      <c r="B252" s="56" t="s">
        <v>491</v>
      </c>
      <c r="C252" s="52">
        <f>SUM(C253:C254)</f>
        <v>0</v>
      </c>
      <c r="D252" s="53">
        <v>0</v>
      </c>
      <c r="E252" s="60">
        <v>0</v>
      </c>
    </row>
    <row r="253" ht="20.25" hidden="1" customHeight="1" spans="1:5">
      <c r="A253" s="57" t="s">
        <v>492</v>
      </c>
      <c r="B253" s="58" t="s">
        <v>493</v>
      </c>
      <c r="C253" s="59">
        <f>IFERROR(VLOOKUP(A253,Sheet2!A:D,4,0),0)</f>
        <v>0</v>
      </c>
      <c r="D253" s="53">
        <v>0</v>
      </c>
      <c r="E253" s="60">
        <v>0</v>
      </c>
    </row>
    <row r="254" ht="20.25" hidden="1" customHeight="1" spans="1:5">
      <c r="A254" s="57" t="s">
        <v>494</v>
      </c>
      <c r="B254" s="58" t="s">
        <v>495</v>
      </c>
      <c r="C254" s="59">
        <f>IFERROR(VLOOKUP(A254,Sheet2!A:D,4,0),0)</f>
        <v>0</v>
      </c>
      <c r="D254" s="53">
        <v>0</v>
      </c>
      <c r="E254" s="60">
        <v>0</v>
      </c>
    </row>
    <row r="255" ht="20.25" hidden="1" customHeight="1" spans="1:5">
      <c r="A255" s="55" t="s">
        <v>496</v>
      </c>
      <c r="B255" s="56" t="s">
        <v>497</v>
      </c>
      <c r="C255" s="52">
        <f>C256+C263+C266+C269+C275+C280+C282+C287+C293</f>
        <v>0</v>
      </c>
      <c r="D255" s="53">
        <v>0</v>
      </c>
      <c r="E255" s="60">
        <v>0</v>
      </c>
    </row>
    <row r="256" ht="20.25" hidden="1" customHeight="1" spans="1:5">
      <c r="A256" s="55" t="s">
        <v>498</v>
      </c>
      <c r="B256" s="56" t="s">
        <v>499</v>
      </c>
      <c r="C256" s="52">
        <f>SUM(C257:C262)</f>
        <v>0</v>
      </c>
      <c r="D256" s="53">
        <v>0</v>
      </c>
      <c r="E256" s="60">
        <v>0</v>
      </c>
    </row>
    <row r="257" ht="20.25" hidden="1" customHeight="1" spans="1:5">
      <c r="A257" s="57" t="s">
        <v>500</v>
      </c>
      <c r="B257" s="58" t="s">
        <v>118</v>
      </c>
      <c r="C257" s="59">
        <f>IFERROR(VLOOKUP(A257,Sheet2!A:D,4,0),0)</f>
        <v>0</v>
      </c>
      <c r="D257" s="53">
        <v>0</v>
      </c>
      <c r="E257" s="60">
        <v>0</v>
      </c>
    </row>
    <row r="258" ht="20.25" hidden="1" customHeight="1" spans="1:5">
      <c r="A258" s="57" t="s">
        <v>501</v>
      </c>
      <c r="B258" s="58" t="s">
        <v>120</v>
      </c>
      <c r="C258" s="59">
        <f>IFERROR(VLOOKUP(A258,Sheet2!A:D,4,0),0)</f>
        <v>0</v>
      </c>
      <c r="D258" s="53">
        <v>0</v>
      </c>
      <c r="E258" s="60">
        <v>0</v>
      </c>
    </row>
    <row r="259" ht="20.25" hidden="1" customHeight="1" spans="1:5">
      <c r="A259" s="57" t="s">
        <v>502</v>
      </c>
      <c r="B259" s="58" t="s">
        <v>122</v>
      </c>
      <c r="C259" s="59">
        <f>IFERROR(VLOOKUP(A259,Sheet2!A:D,4,0),0)</f>
        <v>0</v>
      </c>
      <c r="D259" s="53">
        <v>0</v>
      </c>
      <c r="E259" s="60">
        <v>0</v>
      </c>
    </row>
    <row r="260" ht="20.25" hidden="1" customHeight="1" spans="1:5">
      <c r="A260" s="57" t="s">
        <v>503</v>
      </c>
      <c r="B260" s="58" t="s">
        <v>376</v>
      </c>
      <c r="C260" s="59">
        <f>IFERROR(VLOOKUP(A260,Sheet2!A:D,4,0),0)</f>
        <v>0</v>
      </c>
      <c r="D260" s="53">
        <v>0</v>
      </c>
      <c r="E260" s="60">
        <v>0</v>
      </c>
    </row>
    <row r="261" ht="20.25" hidden="1" customHeight="1" spans="1:5">
      <c r="A261" s="57" t="s">
        <v>504</v>
      </c>
      <c r="B261" s="58" t="s">
        <v>136</v>
      </c>
      <c r="C261" s="59">
        <f>IFERROR(VLOOKUP(A261,Sheet2!A:D,4,0),0)</f>
        <v>0</v>
      </c>
      <c r="D261" s="53">
        <v>0</v>
      </c>
      <c r="E261" s="60">
        <v>0</v>
      </c>
    </row>
    <row r="262" ht="20.25" hidden="1" customHeight="1" spans="1:5">
      <c r="A262" s="57" t="s">
        <v>505</v>
      </c>
      <c r="B262" s="58" t="s">
        <v>506</v>
      </c>
      <c r="C262" s="59">
        <f>IFERROR(VLOOKUP(A262,Sheet2!A:D,4,0),0)</f>
        <v>0</v>
      </c>
      <c r="D262" s="53">
        <v>0</v>
      </c>
      <c r="E262" s="60">
        <v>0</v>
      </c>
    </row>
    <row r="263" ht="20.25" hidden="1" customHeight="1" spans="1:5">
      <c r="A263" s="55" t="s">
        <v>507</v>
      </c>
      <c r="B263" s="56" t="s">
        <v>508</v>
      </c>
      <c r="C263" s="52">
        <f>SUM(C264:C265)</f>
        <v>0</v>
      </c>
      <c r="D263" s="53">
        <v>0</v>
      </c>
      <c r="E263" s="60">
        <v>0</v>
      </c>
    </row>
    <row r="264" ht="20.25" hidden="1" customHeight="1" spans="1:5">
      <c r="A264" s="57" t="s">
        <v>509</v>
      </c>
      <c r="B264" s="58" t="s">
        <v>510</v>
      </c>
      <c r="C264" s="59">
        <f>IFERROR(VLOOKUP(A264,Sheet2!A:D,4,0),0)</f>
        <v>0</v>
      </c>
      <c r="D264" s="53">
        <v>0</v>
      </c>
      <c r="E264" s="60">
        <v>0</v>
      </c>
    </row>
    <row r="265" ht="20.25" hidden="1" customHeight="1" spans="1:5">
      <c r="A265" s="57" t="s">
        <v>511</v>
      </c>
      <c r="B265" s="58" t="s">
        <v>512</v>
      </c>
      <c r="C265" s="59">
        <f>IFERROR(VLOOKUP(A265,Sheet2!A:D,4,0),0)</f>
        <v>0</v>
      </c>
      <c r="D265" s="53">
        <v>0</v>
      </c>
      <c r="E265" s="60">
        <v>0</v>
      </c>
    </row>
    <row r="266" ht="20.25" hidden="1" customHeight="1" spans="1:5">
      <c r="A266" s="55" t="s">
        <v>513</v>
      </c>
      <c r="B266" s="56" t="s">
        <v>514</v>
      </c>
      <c r="C266" s="52">
        <f>SUM(C267:C268)</f>
        <v>0</v>
      </c>
      <c r="D266" s="53">
        <v>0</v>
      </c>
      <c r="E266" s="60">
        <v>0</v>
      </c>
    </row>
    <row r="267" ht="20.25" hidden="1" customHeight="1" spans="1:5">
      <c r="A267" s="57" t="s">
        <v>515</v>
      </c>
      <c r="B267" s="58" t="s">
        <v>516</v>
      </c>
      <c r="C267" s="59">
        <f>IFERROR(VLOOKUP(A267,Sheet2!A:D,4,0),0)</f>
        <v>0</v>
      </c>
      <c r="D267" s="53">
        <v>0</v>
      </c>
      <c r="E267" s="60">
        <v>0</v>
      </c>
    </row>
    <row r="268" ht="20.25" hidden="1" customHeight="1" spans="1:5">
      <c r="A268" s="57" t="s">
        <v>517</v>
      </c>
      <c r="B268" s="58" t="s">
        <v>518</v>
      </c>
      <c r="C268" s="59">
        <f>IFERROR(VLOOKUP(A268,Sheet2!A:D,4,0),0)</f>
        <v>0</v>
      </c>
      <c r="D268" s="53">
        <v>0</v>
      </c>
      <c r="E268" s="60">
        <v>0</v>
      </c>
    </row>
    <row r="269" ht="20.25" hidden="1" customHeight="1" spans="1:5">
      <c r="A269" s="55" t="s">
        <v>519</v>
      </c>
      <c r="B269" s="56" t="s">
        <v>520</v>
      </c>
      <c r="C269" s="52">
        <f>SUM(C270:C274)</f>
        <v>0</v>
      </c>
      <c r="D269" s="53">
        <v>0</v>
      </c>
      <c r="E269" s="60">
        <v>0</v>
      </c>
    </row>
    <row r="270" ht="20.25" hidden="1" customHeight="1" spans="1:5">
      <c r="A270" s="57" t="s">
        <v>521</v>
      </c>
      <c r="B270" s="58" t="s">
        <v>522</v>
      </c>
      <c r="C270" s="59">
        <f>IFERROR(VLOOKUP(A270,Sheet2!A:D,4,0),0)</f>
        <v>0</v>
      </c>
      <c r="D270" s="53">
        <v>0</v>
      </c>
      <c r="E270" s="60">
        <v>0</v>
      </c>
    </row>
    <row r="271" ht="20.25" hidden="1" customHeight="1" spans="1:5">
      <c r="A271" s="57" t="s">
        <v>523</v>
      </c>
      <c r="B271" s="58" t="s">
        <v>524</v>
      </c>
      <c r="C271" s="59">
        <f>IFERROR(VLOOKUP(A271,Sheet2!A:D,4,0),0)</f>
        <v>0</v>
      </c>
      <c r="D271" s="53">
        <v>0</v>
      </c>
      <c r="E271" s="60">
        <v>0</v>
      </c>
    </row>
    <row r="272" ht="20.25" hidden="1" customHeight="1" spans="1:5">
      <c r="A272" s="57" t="s">
        <v>525</v>
      </c>
      <c r="B272" s="58" t="s">
        <v>526</v>
      </c>
      <c r="C272" s="59">
        <f>IFERROR(VLOOKUP(A272,Sheet2!A:D,4,0),0)</f>
        <v>0</v>
      </c>
      <c r="D272" s="53">
        <v>0</v>
      </c>
      <c r="E272" s="60">
        <v>0</v>
      </c>
    </row>
    <row r="273" ht="20.25" hidden="1" customHeight="1" spans="1:5">
      <c r="A273" s="57" t="s">
        <v>527</v>
      </c>
      <c r="B273" s="58" t="s">
        <v>528</v>
      </c>
      <c r="C273" s="59">
        <f>IFERROR(VLOOKUP(A273,Sheet2!A:D,4,0),0)</f>
        <v>0</v>
      </c>
      <c r="D273" s="53">
        <v>0</v>
      </c>
      <c r="E273" s="60">
        <v>0</v>
      </c>
    </row>
    <row r="274" ht="20.25" hidden="1" customHeight="1" spans="1:5">
      <c r="A274" s="57" t="s">
        <v>529</v>
      </c>
      <c r="B274" s="58" t="s">
        <v>530</v>
      </c>
      <c r="C274" s="59">
        <f>IFERROR(VLOOKUP(A274,Sheet2!A:D,4,0),0)</f>
        <v>0</v>
      </c>
      <c r="D274" s="53">
        <v>0</v>
      </c>
      <c r="E274" s="60">
        <v>0</v>
      </c>
    </row>
    <row r="275" ht="20.25" hidden="1" customHeight="1" spans="1:5">
      <c r="A275" s="55" t="s">
        <v>531</v>
      </c>
      <c r="B275" s="56" t="s">
        <v>532</v>
      </c>
      <c r="C275" s="52">
        <f>SUM(C276:C279)</f>
        <v>0</v>
      </c>
      <c r="D275" s="53">
        <v>0</v>
      </c>
      <c r="E275" s="60">
        <v>0</v>
      </c>
    </row>
    <row r="276" ht="20.25" hidden="1" customHeight="1" spans="1:5">
      <c r="A276" s="57" t="s">
        <v>533</v>
      </c>
      <c r="B276" s="58" t="s">
        <v>534</v>
      </c>
      <c r="C276" s="59">
        <f>IFERROR(VLOOKUP(A276,Sheet2!A:D,4,0),0)</f>
        <v>0</v>
      </c>
      <c r="D276" s="53">
        <v>0</v>
      </c>
      <c r="E276" s="60">
        <v>0</v>
      </c>
    </row>
    <row r="277" ht="20.25" hidden="1" customHeight="1" spans="1:5">
      <c r="A277" s="57" t="s">
        <v>535</v>
      </c>
      <c r="B277" s="58" t="s">
        <v>536</v>
      </c>
      <c r="C277" s="59">
        <f>IFERROR(VLOOKUP(A277,Sheet2!A:D,4,0),0)</f>
        <v>0</v>
      </c>
      <c r="D277" s="53">
        <v>0</v>
      </c>
      <c r="E277" s="60">
        <v>0</v>
      </c>
    </row>
    <row r="278" ht="20.25" hidden="1" customHeight="1" spans="1:5">
      <c r="A278" s="57" t="s">
        <v>537</v>
      </c>
      <c r="B278" s="58" t="s">
        <v>538</v>
      </c>
      <c r="C278" s="59">
        <f>IFERROR(VLOOKUP(A278,Sheet2!A:D,4,0),0)</f>
        <v>0</v>
      </c>
      <c r="D278" s="53">
        <v>0</v>
      </c>
      <c r="E278" s="60">
        <v>0</v>
      </c>
    </row>
    <row r="279" ht="20.25" hidden="1" customHeight="1" spans="1:5">
      <c r="A279" s="57" t="s">
        <v>539</v>
      </c>
      <c r="B279" s="58" t="s">
        <v>540</v>
      </c>
      <c r="C279" s="59">
        <f>IFERROR(VLOOKUP(A279,Sheet2!A:D,4,0),0)</f>
        <v>0</v>
      </c>
      <c r="D279" s="53">
        <v>0</v>
      </c>
      <c r="E279" s="60">
        <v>0</v>
      </c>
    </row>
    <row r="280" ht="20.25" hidden="1" customHeight="1" spans="1:5">
      <c r="A280" s="55" t="s">
        <v>541</v>
      </c>
      <c r="B280" s="56" t="s">
        <v>542</v>
      </c>
      <c r="C280" s="52">
        <f>SUM(C281)</f>
        <v>0</v>
      </c>
      <c r="D280" s="53">
        <v>0</v>
      </c>
      <c r="E280" s="60">
        <v>0</v>
      </c>
    </row>
    <row r="281" s="41" customFormat="1" ht="20.25" hidden="1" customHeight="1" spans="1:6">
      <c r="A281" s="57" t="s">
        <v>543</v>
      </c>
      <c r="B281" s="58" t="s">
        <v>544</v>
      </c>
      <c r="C281" s="59">
        <f>IFERROR(VLOOKUP(A281,Sheet2!A:D,4,0),0)</f>
        <v>0</v>
      </c>
      <c r="D281" s="53">
        <v>0</v>
      </c>
      <c r="E281" s="69">
        <v>0</v>
      </c>
      <c r="F281" s="70"/>
    </row>
    <row r="282" ht="20.25" hidden="1" customHeight="1" spans="1:5">
      <c r="A282" s="55" t="s">
        <v>545</v>
      </c>
      <c r="B282" s="56" t="s">
        <v>546</v>
      </c>
      <c r="C282" s="52">
        <f>SUM(C283:C286)</f>
        <v>0</v>
      </c>
      <c r="D282" s="53">
        <v>0</v>
      </c>
      <c r="E282" s="60">
        <v>0</v>
      </c>
    </row>
    <row r="283" ht="20.25" hidden="1" customHeight="1" spans="1:5">
      <c r="A283" s="57" t="s">
        <v>547</v>
      </c>
      <c r="B283" s="58" t="s">
        <v>548</v>
      </c>
      <c r="C283" s="59">
        <f>IFERROR(VLOOKUP(A283,Sheet2!A:D,4,0),0)</f>
        <v>0</v>
      </c>
      <c r="D283" s="53">
        <v>0</v>
      </c>
      <c r="E283" s="60">
        <v>0</v>
      </c>
    </row>
    <row r="284" ht="20.25" hidden="1" customHeight="1" spans="1:5">
      <c r="A284" s="57" t="s">
        <v>549</v>
      </c>
      <c r="B284" s="58" t="s">
        <v>550</v>
      </c>
      <c r="C284" s="59">
        <f>IFERROR(VLOOKUP(A284,Sheet2!A:D,4,0),0)</f>
        <v>0</v>
      </c>
      <c r="D284" s="53">
        <v>0</v>
      </c>
      <c r="E284" s="60">
        <v>0</v>
      </c>
    </row>
    <row r="285" ht="20.25" hidden="1" customHeight="1" spans="1:5">
      <c r="A285" s="57" t="s">
        <v>551</v>
      </c>
      <c r="B285" s="58" t="s">
        <v>552</v>
      </c>
      <c r="C285" s="59">
        <f>IFERROR(VLOOKUP(A285,Sheet2!A:D,4,0),0)</f>
        <v>0</v>
      </c>
      <c r="D285" s="53">
        <v>0</v>
      </c>
      <c r="E285" s="60">
        <v>0</v>
      </c>
    </row>
    <row r="286" ht="20.25" hidden="1" customHeight="1" spans="1:5">
      <c r="A286" s="57" t="s">
        <v>553</v>
      </c>
      <c r="B286" s="58" t="s">
        <v>42</v>
      </c>
      <c r="C286" s="59">
        <f>IFERROR(VLOOKUP(A286,Sheet2!A:D,4,0),0)</f>
        <v>0</v>
      </c>
      <c r="D286" s="53">
        <v>0</v>
      </c>
      <c r="E286" s="60">
        <v>0</v>
      </c>
    </row>
    <row r="287" ht="20.25" hidden="1" customHeight="1" spans="1:5">
      <c r="A287" s="55" t="s">
        <v>554</v>
      </c>
      <c r="B287" s="56" t="s">
        <v>555</v>
      </c>
      <c r="C287" s="52">
        <f>SUM(C288:C292)</f>
        <v>0</v>
      </c>
      <c r="D287" s="53">
        <v>0</v>
      </c>
      <c r="E287" s="60">
        <v>0</v>
      </c>
    </row>
    <row r="288" ht="20.25" hidden="1" customHeight="1" spans="1:5">
      <c r="A288" s="57" t="s">
        <v>556</v>
      </c>
      <c r="B288" s="58" t="s">
        <v>118</v>
      </c>
      <c r="C288" s="59">
        <f>IFERROR(VLOOKUP(A288,Sheet2!A:D,4,0),0)</f>
        <v>0</v>
      </c>
      <c r="D288" s="53">
        <v>0</v>
      </c>
      <c r="E288" s="60">
        <v>0</v>
      </c>
    </row>
    <row r="289" ht="20.25" hidden="1" customHeight="1" spans="1:5">
      <c r="A289" s="57" t="s">
        <v>557</v>
      </c>
      <c r="B289" s="58" t="s">
        <v>120</v>
      </c>
      <c r="C289" s="59">
        <f>IFERROR(VLOOKUP(A289,Sheet2!A:D,4,0),0)</f>
        <v>0</v>
      </c>
      <c r="D289" s="53">
        <v>0</v>
      </c>
      <c r="E289" s="60">
        <v>0</v>
      </c>
    </row>
    <row r="290" ht="20.25" hidden="1" customHeight="1" spans="1:5">
      <c r="A290" s="57" t="s">
        <v>558</v>
      </c>
      <c r="B290" s="58" t="s">
        <v>122</v>
      </c>
      <c r="C290" s="59">
        <f>IFERROR(VLOOKUP(A290,Sheet2!A:D,4,0),0)</f>
        <v>0</v>
      </c>
      <c r="D290" s="53">
        <v>0</v>
      </c>
      <c r="E290" s="60">
        <v>0</v>
      </c>
    </row>
    <row r="291" ht="20.25" hidden="1" customHeight="1" spans="1:5">
      <c r="A291" s="57" t="s">
        <v>559</v>
      </c>
      <c r="B291" s="58" t="s">
        <v>136</v>
      </c>
      <c r="C291" s="59">
        <f>IFERROR(VLOOKUP(A291,Sheet2!A:D,4,0),0)</f>
        <v>0</v>
      </c>
      <c r="D291" s="53">
        <v>0</v>
      </c>
      <c r="E291" s="60">
        <v>0</v>
      </c>
    </row>
    <row r="292" ht="20.25" hidden="1" customHeight="1" spans="1:5">
      <c r="A292" s="57" t="s">
        <v>560</v>
      </c>
      <c r="B292" s="58" t="s">
        <v>561</v>
      </c>
      <c r="C292" s="59">
        <f>IFERROR(VLOOKUP(A292,Sheet2!A:D,4,0),0)</f>
        <v>0</v>
      </c>
      <c r="D292" s="53">
        <v>0</v>
      </c>
      <c r="E292" s="60">
        <v>0</v>
      </c>
    </row>
    <row r="293" ht="20.25" hidden="1" customHeight="1" spans="1:5">
      <c r="A293" s="55" t="s">
        <v>562</v>
      </c>
      <c r="B293" s="56" t="s">
        <v>563</v>
      </c>
      <c r="C293" s="52">
        <f>C294</f>
        <v>0</v>
      </c>
      <c r="D293" s="53">
        <v>0</v>
      </c>
      <c r="E293" s="60">
        <v>0</v>
      </c>
    </row>
    <row r="294" ht="20.25" hidden="1" customHeight="1" spans="1:5">
      <c r="A294" s="57" t="s">
        <v>564</v>
      </c>
      <c r="B294" s="58" t="s">
        <v>565</v>
      </c>
      <c r="C294" s="59">
        <f>IFERROR(VLOOKUP(A294,Sheet2!A:D,4,0),0)</f>
        <v>0</v>
      </c>
      <c r="D294" s="53">
        <v>0</v>
      </c>
      <c r="E294" s="60">
        <v>0</v>
      </c>
    </row>
    <row r="295" ht="20.25" customHeight="1" spans="1:5">
      <c r="A295" s="55" t="s">
        <v>566</v>
      </c>
      <c r="B295" s="56" t="s">
        <v>14</v>
      </c>
      <c r="C295" s="52">
        <f>C296+C300+C302+C304+C312</f>
        <v>61</v>
      </c>
      <c r="D295" s="53">
        <v>0</v>
      </c>
      <c r="E295" s="54">
        <v>61</v>
      </c>
    </row>
    <row r="296" ht="20.25" hidden="1" customHeight="1" spans="1:5">
      <c r="A296" s="55" t="s">
        <v>567</v>
      </c>
      <c r="B296" s="56" t="s">
        <v>568</v>
      </c>
      <c r="C296" s="52">
        <f>C297+C298+C299</f>
        <v>0</v>
      </c>
      <c r="D296" s="53">
        <v>0</v>
      </c>
      <c r="E296" s="54">
        <v>0</v>
      </c>
    </row>
    <row r="297" ht="20.25" hidden="1" customHeight="1" spans="1:5">
      <c r="A297" s="57" t="s">
        <v>569</v>
      </c>
      <c r="B297" s="58" t="s">
        <v>570</v>
      </c>
      <c r="C297" s="59">
        <f>IFERROR(VLOOKUP(A297,Sheet2!A:D,4,0),0)</f>
        <v>0</v>
      </c>
      <c r="D297" s="53">
        <v>0</v>
      </c>
      <c r="E297" s="54">
        <v>0</v>
      </c>
    </row>
    <row r="298" ht="20.25" hidden="1" customHeight="1" spans="1:5">
      <c r="A298" s="57" t="s">
        <v>571</v>
      </c>
      <c r="B298" s="58" t="s">
        <v>572</v>
      </c>
      <c r="C298" s="59"/>
      <c r="D298" s="53">
        <v>0</v>
      </c>
      <c r="E298" s="54"/>
    </row>
    <row r="299" ht="20.25" hidden="1" customHeight="1" spans="1:5">
      <c r="A299" s="57" t="s">
        <v>573</v>
      </c>
      <c r="B299" s="58" t="s">
        <v>574</v>
      </c>
      <c r="C299" s="59"/>
      <c r="D299" s="53">
        <v>0</v>
      </c>
      <c r="E299" s="54"/>
    </row>
    <row r="300" ht="20.25" hidden="1" customHeight="1" spans="1:5">
      <c r="A300" s="55" t="s">
        <v>575</v>
      </c>
      <c r="B300" s="56" t="s">
        <v>576</v>
      </c>
      <c r="C300" s="52">
        <f>C301</f>
        <v>0</v>
      </c>
      <c r="D300" s="53">
        <v>0</v>
      </c>
      <c r="E300" s="54">
        <v>0</v>
      </c>
    </row>
    <row r="301" ht="20.25" hidden="1" customHeight="1" spans="1:5">
      <c r="A301" s="71" t="s">
        <v>577</v>
      </c>
      <c r="B301" s="72" t="s">
        <v>578</v>
      </c>
      <c r="C301" s="59">
        <f>IFERROR(VLOOKUP(A301,Sheet2!A:D,4,0),0)</f>
        <v>0</v>
      </c>
      <c r="D301" s="53">
        <v>0</v>
      </c>
      <c r="E301" s="54">
        <v>0</v>
      </c>
    </row>
    <row r="302" ht="20.25" hidden="1" customHeight="1" spans="1:5">
      <c r="A302" s="55" t="s">
        <v>579</v>
      </c>
      <c r="B302" s="56" t="s">
        <v>580</v>
      </c>
      <c r="C302" s="52">
        <f>C303</f>
        <v>0</v>
      </c>
      <c r="D302" s="53">
        <v>0</v>
      </c>
      <c r="E302" s="54">
        <v>0</v>
      </c>
    </row>
    <row r="303" ht="20.25" hidden="1" customHeight="1" spans="1:5">
      <c r="A303" s="57" t="s">
        <v>581</v>
      </c>
      <c r="B303" s="58" t="s">
        <v>582</v>
      </c>
      <c r="C303" s="59">
        <f>IFERROR(VLOOKUP(A303,Sheet2!A:D,4,0),0)</f>
        <v>0</v>
      </c>
      <c r="D303" s="53">
        <v>0</v>
      </c>
      <c r="E303" s="54">
        <v>0</v>
      </c>
    </row>
    <row r="304" ht="20.25" customHeight="1" spans="1:5">
      <c r="A304" s="55" t="s">
        <v>583</v>
      </c>
      <c r="B304" s="56" t="s">
        <v>584</v>
      </c>
      <c r="C304" s="52">
        <f>SUM(C305:C311)</f>
        <v>41</v>
      </c>
      <c r="D304" s="53">
        <v>0</v>
      </c>
      <c r="E304" s="54">
        <v>41</v>
      </c>
    </row>
    <row r="305" ht="20.25" customHeight="1" spans="1:5">
      <c r="A305" s="57" t="s">
        <v>585</v>
      </c>
      <c r="B305" s="58" t="s">
        <v>586</v>
      </c>
      <c r="C305" s="59">
        <f>IFERROR(VLOOKUP(A305,Sheet2!A:D,4,0),0)</f>
        <v>25</v>
      </c>
      <c r="D305" s="53">
        <v>0</v>
      </c>
      <c r="E305" s="60">
        <v>25</v>
      </c>
    </row>
    <row r="306" ht="20.25" hidden="1" customHeight="1" spans="1:5">
      <c r="A306" s="57" t="s">
        <v>587</v>
      </c>
      <c r="B306" s="58" t="s">
        <v>588</v>
      </c>
      <c r="C306" s="59">
        <f>IFERROR(VLOOKUP(A306,Sheet2!A:D,4,0),0)</f>
        <v>0</v>
      </c>
      <c r="D306" s="53">
        <v>0</v>
      </c>
      <c r="E306" s="60">
        <v>0</v>
      </c>
    </row>
    <row r="307" ht="20.25" hidden="1" customHeight="1" spans="1:5">
      <c r="A307" s="57" t="s">
        <v>589</v>
      </c>
      <c r="B307" s="58" t="s">
        <v>590</v>
      </c>
      <c r="C307" s="59">
        <f>IFERROR(VLOOKUP(A307,Sheet2!A:D,4,0),0)</f>
        <v>0</v>
      </c>
      <c r="D307" s="53">
        <v>0</v>
      </c>
      <c r="E307" s="60">
        <v>0</v>
      </c>
    </row>
    <row r="308" ht="20.25" hidden="1" customHeight="1" spans="1:5">
      <c r="A308" s="57" t="s">
        <v>591</v>
      </c>
      <c r="B308" s="58" t="s">
        <v>592</v>
      </c>
      <c r="C308" s="59">
        <f>IFERROR(VLOOKUP(A308,Sheet2!A:D,4,0),0)</f>
        <v>0</v>
      </c>
      <c r="D308" s="53">
        <v>0</v>
      </c>
      <c r="E308" s="60">
        <v>0</v>
      </c>
    </row>
    <row r="309" ht="20.25" customHeight="1" spans="1:5">
      <c r="A309" s="57" t="s">
        <v>593</v>
      </c>
      <c r="B309" s="58" t="s">
        <v>594</v>
      </c>
      <c r="C309" s="59">
        <f>IFERROR(VLOOKUP(A309,Sheet2!A:D,4,0),0)</f>
        <v>16</v>
      </c>
      <c r="D309" s="53">
        <v>0</v>
      </c>
      <c r="E309" s="60">
        <v>16</v>
      </c>
    </row>
    <row r="310" ht="20.25" hidden="1" customHeight="1" spans="1:5">
      <c r="A310" s="57" t="s">
        <v>595</v>
      </c>
      <c r="B310" s="58" t="s">
        <v>596</v>
      </c>
      <c r="C310" s="59">
        <f>IFERROR(VLOOKUP(A310,Sheet2!A:D,4,0),0)</f>
        <v>0</v>
      </c>
      <c r="D310" s="53">
        <v>0</v>
      </c>
      <c r="E310" s="60">
        <v>0</v>
      </c>
    </row>
    <row r="311" ht="20.25" hidden="1" customHeight="1" spans="1:5">
      <c r="A311" s="57" t="s">
        <v>597</v>
      </c>
      <c r="B311" s="58" t="s">
        <v>598</v>
      </c>
      <c r="C311" s="59">
        <f>IFERROR(VLOOKUP(A311,Sheet2!A:D,4,0),0)</f>
        <v>0</v>
      </c>
      <c r="D311" s="53">
        <v>0</v>
      </c>
      <c r="E311" s="60">
        <v>0</v>
      </c>
    </row>
    <row r="312" ht="20.25" customHeight="1" spans="1:5">
      <c r="A312" s="55" t="s">
        <v>599</v>
      </c>
      <c r="B312" s="56" t="s">
        <v>600</v>
      </c>
      <c r="C312" s="52">
        <f>C313</f>
        <v>20</v>
      </c>
      <c r="D312" s="53">
        <v>0</v>
      </c>
      <c r="E312" s="54">
        <v>20</v>
      </c>
    </row>
    <row r="313" ht="20.25" customHeight="1" spans="1:5">
      <c r="A313" s="57" t="s">
        <v>601</v>
      </c>
      <c r="B313" s="58" t="s">
        <v>602</v>
      </c>
      <c r="C313" s="59">
        <f>IFERROR(VLOOKUP(A313,Sheet2!A:D,4,0),0)</f>
        <v>20</v>
      </c>
      <c r="D313" s="53">
        <v>0</v>
      </c>
      <c r="E313" s="60">
        <v>20</v>
      </c>
    </row>
    <row r="314" ht="20.25" customHeight="1" spans="1:5">
      <c r="A314" s="55" t="s">
        <v>603</v>
      </c>
      <c r="B314" s="56" t="s">
        <v>16</v>
      </c>
      <c r="C314" s="52">
        <f>C315+C318+C329+C336+C344+C353+C367+C377+C387+C395+C401</f>
        <v>587</v>
      </c>
      <c r="D314" s="53">
        <v>0</v>
      </c>
      <c r="E314" s="54">
        <v>587</v>
      </c>
    </row>
    <row r="315" ht="20.25" hidden="1" customHeight="1" spans="1:5">
      <c r="A315" s="55" t="s">
        <v>604</v>
      </c>
      <c r="B315" s="56" t="s">
        <v>605</v>
      </c>
      <c r="C315" s="52">
        <f>C316+C317</f>
        <v>0</v>
      </c>
      <c r="D315" s="53">
        <v>0</v>
      </c>
      <c r="E315" s="54">
        <v>0</v>
      </c>
    </row>
    <row r="316" ht="20.25" hidden="1" customHeight="1" spans="1:5">
      <c r="A316" s="57" t="s">
        <v>606</v>
      </c>
      <c r="B316" s="58" t="s">
        <v>607</v>
      </c>
      <c r="C316" s="59">
        <f>IFERROR(VLOOKUP(A316,Sheet2!A:D,4,0),0)</f>
        <v>0</v>
      </c>
      <c r="D316" s="53">
        <v>0</v>
      </c>
      <c r="E316" s="54">
        <v>0</v>
      </c>
    </row>
    <row r="317" ht="20.25" hidden="1" customHeight="1" spans="1:5">
      <c r="A317" s="57" t="s">
        <v>608</v>
      </c>
      <c r="B317" s="58" t="s">
        <v>609</v>
      </c>
      <c r="C317" s="59">
        <f>IFERROR(VLOOKUP(A317,Sheet2!A:D,4,0),0)</f>
        <v>0</v>
      </c>
      <c r="D317" s="53">
        <v>0</v>
      </c>
      <c r="E317" s="54">
        <v>0</v>
      </c>
    </row>
    <row r="318" ht="20.25" customHeight="1" spans="1:5">
      <c r="A318" s="55" t="s">
        <v>610</v>
      </c>
      <c r="B318" s="56" t="s">
        <v>611</v>
      </c>
      <c r="C318" s="52">
        <f>SUM(C319:C328)</f>
        <v>484</v>
      </c>
      <c r="D318" s="53">
        <v>0</v>
      </c>
      <c r="E318" s="54">
        <v>484</v>
      </c>
    </row>
    <row r="319" ht="20.25" customHeight="1" spans="1:5">
      <c r="A319" s="57" t="s">
        <v>612</v>
      </c>
      <c r="B319" s="58" t="s">
        <v>118</v>
      </c>
      <c r="C319" s="59">
        <f>IFERROR(VLOOKUP(A319,Sheet2!A:D,4,0),0)</f>
        <v>424</v>
      </c>
      <c r="D319" s="53">
        <v>0</v>
      </c>
      <c r="E319" s="60">
        <v>424</v>
      </c>
    </row>
    <row r="320" ht="20.25" hidden="1" customHeight="1" spans="1:5">
      <c r="A320" s="57" t="s">
        <v>613</v>
      </c>
      <c r="B320" s="58" t="s">
        <v>120</v>
      </c>
      <c r="C320" s="59">
        <f>IFERROR(VLOOKUP(A320,Sheet2!A:D,4,0),0)</f>
        <v>0</v>
      </c>
      <c r="D320" s="53">
        <v>0</v>
      </c>
      <c r="E320" s="60">
        <v>0</v>
      </c>
    </row>
    <row r="321" ht="20.25" hidden="1" customHeight="1" spans="1:5">
      <c r="A321" s="57" t="s">
        <v>614</v>
      </c>
      <c r="B321" s="58" t="s">
        <v>122</v>
      </c>
      <c r="C321" s="59">
        <f>IFERROR(VLOOKUP(A321,Sheet2!A:D,4,0),0)</f>
        <v>0</v>
      </c>
      <c r="D321" s="53">
        <v>0</v>
      </c>
      <c r="E321" s="60">
        <v>0</v>
      </c>
    </row>
    <row r="322" ht="20.25" hidden="1" customHeight="1" spans="1:5">
      <c r="A322" s="57" t="s">
        <v>615</v>
      </c>
      <c r="B322" s="58" t="s">
        <v>217</v>
      </c>
      <c r="C322" s="59">
        <f>IFERROR(VLOOKUP(A322,Sheet2!A:D,4,0),0)</f>
        <v>0</v>
      </c>
      <c r="D322" s="53">
        <v>0</v>
      </c>
      <c r="E322" s="60">
        <v>0</v>
      </c>
    </row>
    <row r="323" ht="20.25" hidden="1" customHeight="1" spans="1:5">
      <c r="A323" s="57" t="s">
        <v>616</v>
      </c>
      <c r="B323" s="58" t="s">
        <v>617</v>
      </c>
      <c r="C323" s="59">
        <f>IFERROR(VLOOKUP(A323,Sheet2!A:D,4,0),0)</f>
        <v>0</v>
      </c>
      <c r="D323" s="53">
        <v>0</v>
      </c>
      <c r="E323" s="60">
        <v>0</v>
      </c>
    </row>
    <row r="324" ht="20.25" hidden="1" customHeight="1" spans="1:5">
      <c r="A324" s="57" t="s">
        <v>618</v>
      </c>
      <c r="B324" s="58" t="s">
        <v>619</v>
      </c>
      <c r="C324" s="59">
        <f>IFERROR(VLOOKUP(A324,Sheet2!A:D,4,0),0)</f>
        <v>0</v>
      </c>
      <c r="D324" s="53">
        <v>0</v>
      </c>
      <c r="E324" s="60">
        <v>0</v>
      </c>
    </row>
    <row r="325" ht="20.25" hidden="1" customHeight="1" spans="1:5">
      <c r="A325" s="57" t="s">
        <v>620</v>
      </c>
      <c r="B325" s="58" t="s">
        <v>621</v>
      </c>
      <c r="C325" s="59">
        <f>IFERROR(VLOOKUP(A325,Sheet2!A:D,4,0),0)</f>
        <v>0</v>
      </c>
      <c r="D325" s="53">
        <v>0</v>
      </c>
      <c r="E325" s="60">
        <v>0</v>
      </c>
    </row>
    <row r="326" ht="20.25" hidden="1" customHeight="1" spans="1:5">
      <c r="A326" s="57" t="s">
        <v>622</v>
      </c>
      <c r="B326" s="58" t="s">
        <v>623</v>
      </c>
      <c r="C326" s="59">
        <f>IFERROR(VLOOKUP(A326,Sheet2!A:D,4,0),0)</f>
        <v>0</v>
      </c>
      <c r="D326" s="53">
        <v>0</v>
      </c>
      <c r="E326" s="60">
        <v>0</v>
      </c>
    </row>
    <row r="327" ht="20.25" hidden="1" customHeight="1" spans="1:5">
      <c r="A327" s="57" t="s">
        <v>624</v>
      </c>
      <c r="B327" s="58" t="s">
        <v>136</v>
      </c>
      <c r="C327" s="59">
        <f>IFERROR(VLOOKUP(A327,Sheet2!A:D,4,0),0)</f>
        <v>0</v>
      </c>
      <c r="D327" s="53">
        <v>0</v>
      </c>
      <c r="E327" s="60">
        <v>0</v>
      </c>
    </row>
    <row r="328" ht="20.25" customHeight="1" spans="1:5">
      <c r="A328" s="57" t="s">
        <v>625</v>
      </c>
      <c r="B328" s="58" t="s">
        <v>626</v>
      </c>
      <c r="C328" s="59">
        <f>IFERROR(VLOOKUP(A328,Sheet2!A:D,4,0),0)</f>
        <v>60</v>
      </c>
      <c r="D328" s="53">
        <v>0</v>
      </c>
      <c r="E328" s="60">
        <v>60</v>
      </c>
    </row>
    <row r="329" ht="20.25" hidden="1" customHeight="1" spans="1:5">
      <c r="A329" s="55" t="s">
        <v>627</v>
      </c>
      <c r="B329" s="56" t="s">
        <v>628</v>
      </c>
      <c r="C329" s="52">
        <f>SUM(C330:C335)</f>
        <v>0</v>
      </c>
      <c r="D329" s="53">
        <v>0</v>
      </c>
      <c r="E329" s="60">
        <v>0</v>
      </c>
    </row>
    <row r="330" ht="20.25" hidden="1" customHeight="1" spans="1:5">
      <c r="A330" s="57" t="s">
        <v>629</v>
      </c>
      <c r="B330" s="58" t="s">
        <v>118</v>
      </c>
      <c r="C330" s="59">
        <f>IFERROR(VLOOKUP(A330,Sheet2!A:D,4,0),0)</f>
        <v>0</v>
      </c>
      <c r="D330" s="53">
        <v>0</v>
      </c>
      <c r="E330" s="60">
        <v>0</v>
      </c>
    </row>
    <row r="331" ht="20.25" hidden="1" customHeight="1" spans="1:5">
      <c r="A331" s="57" t="s">
        <v>630</v>
      </c>
      <c r="B331" s="58" t="s">
        <v>120</v>
      </c>
      <c r="C331" s="59">
        <f>IFERROR(VLOOKUP(A331,Sheet2!A:D,4,0),0)</f>
        <v>0</v>
      </c>
      <c r="D331" s="53">
        <v>0</v>
      </c>
      <c r="E331" s="60">
        <v>0</v>
      </c>
    </row>
    <row r="332" ht="20.25" hidden="1" customHeight="1" spans="1:5">
      <c r="A332" s="57" t="s">
        <v>631</v>
      </c>
      <c r="B332" s="58" t="s">
        <v>122</v>
      </c>
      <c r="C332" s="59">
        <f>IFERROR(VLOOKUP(A332,Sheet2!A:D,4,0),0)</f>
        <v>0</v>
      </c>
      <c r="D332" s="53">
        <v>0</v>
      </c>
      <c r="E332" s="60">
        <v>0</v>
      </c>
    </row>
    <row r="333" ht="20.25" hidden="1" customHeight="1" spans="1:5">
      <c r="A333" s="57" t="s">
        <v>632</v>
      </c>
      <c r="B333" s="58" t="s">
        <v>633</v>
      </c>
      <c r="C333" s="59">
        <f>IFERROR(VLOOKUP(A333,Sheet2!A:D,4,0),0)</f>
        <v>0</v>
      </c>
      <c r="D333" s="53">
        <v>0</v>
      </c>
      <c r="E333" s="60">
        <v>0</v>
      </c>
    </row>
    <row r="334" ht="20.25" hidden="1" customHeight="1" spans="1:5">
      <c r="A334" s="57" t="s">
        <v>634</v>
      </c>
      <c r="B334" s="58" t="s">
        <v>136</v>
      </c>
      <c r="C334" s="59">
        <f>IFERROR(VLOOKUP(A334,Sheet2!A:D,4,0),0)</f>
        <v>0</v>
      </c>
      <c r="D334" s="53">
        <v>0</v>
      </c>
      <c r="E334" s="60">
        <v>0</v>
      </c>
    </row>
    <row r="335" ht="20.25" hidden="1" customHeight="1" spans="1:5">
      <c r="A335" s="57" t="s">
        <v>635</v>
      </c>
      <c r="B335" s="58" t="s">
        <v>636</v>
      </c>
      <c r="C335" s="59">
        <f>IFERROR(VLOOKUP(A335,Sheet2!A:D,4,0),0)</f>
        <v>0</v>
      </c>
      <c r="D335" s="53">
        <v>0</v>
      </c>
      <c r="E335" s="60">
        <v>0</v>
      </c>
    </row>
    <row r="336" ht="20.25" hidden="1" customHeight="1" spans="1:5">
      <c r="A336" s="55" t="s">
        <v>637</v>
      </c>
      <c r="B336" s="56" t="s">
        <v>638</v>
      </c>
      <c r="C336" s="52">
        <f>SUM(C337:C343)</f>
        <v>0</v>
      </c>
      <c r="D336" s="53">
        <v>0</v>
      </c>
      <c r="E336" s="60">
        <v>0</v>
      </c>
    </row>
    <row r="337" ht="20.25" hidden="1" customHeight="1" spans="1:5">
      <c r="A337" s="57" t="s">
        <v>639</v>
      </c>
      <c r="B337" s="58" t="s">
        <v>118</v>
      </c>
      <c r="C337" s="59">
        <f>IFERROR(VLOOKUP(A337,Sheet2!A:D,4,0),0)</f>
        <v>0</v>
      </c>
      <c r="D337" s="53">
        <v>0</v>
      </c>
      <c r="E337" s="60">
        <v>0</v>
      </c>
    </row>
    <row r="338" ht="20.25" hidden="1" customHeight="1" spans="1:5">
      <c r="A338" s="57" t="s">
        <v>640</v>
      </c>
      <c r="B338" s="58" t="s">
        <v>120</v>
      </c>
      <c r="C338" s="59">
        <f>IFERROR(VLOOKUP(A338,Sheet2!A:D,4,0),0)</f>
        <v>0</v>
      </c>
      <c r="D338" s="53">
        <v>0</v>
      </c>
      <c r="E338" s="60">
        <v>0</v>
      </c>
    </row>
    <row r="339" ht="20.25" hidden="1" customHeight="1" spans="1:5">
      <c r="A339" s="57" t="s">
        <v>641</v>
      </c>
      <c r="B339" s="58" t="s">
        <v>122</v>
      </c>
      <c r="C339" s="59">
        <f>IFERROR(VLOOKUP(A339,Sheet2!A:D,4,0),0)</f>
        <v>0</v>
      </c>
      <c r="D339" s="53">
        <v>0</v>
      </c>
      <c r="E339" s="60">
        <v>0</v>
      </c>
    </row>
    <row r="340" ht="20.25" hidden="1" customHeight="1" spans="1:5">
      <c r="A340" s="57" t="s">
        <v>642</v>
      </c>
      <c r="B340" s="58" t="s">
        <v>643</v>
      </c>
      <c r="C340" s="59">
        <f>IFERROR(VLOOKUP(A340,Sheet2!A:D,4,0),0)</f>
        <v>0</v>
      </c>
      <c r="D340" s="53">
        <v>0</v>
      </c>
      <c r="E340" s="60">
        <v>0</v>
      </c>
    </row>
    <row r="341" ht="20.25" hidden="1" customHeight="1" spans="1:5">
      <c r="A341" s="57" t="s">
        <v>644</v>
      </c>
      <c r="B341" s="58" t="s">
        <v>645</v>
      </c>
      <c r="C341" s="59">
        <f>IFERROR(VLOOKUP(A341,Sheet2!A:D,4,0),0)</f>
        <v>0</v>
      </c>
      <c r="D341" s="53">
        <v>0</v>
      </c>
      <c r="E341" s="60">
        <v>0</v>
      </c>
    </row>
    <row r="342" ht="20.25" hidden="1" customHeight="1" spans="1:5">
      <c r="A342" s="57" t="s">
        <v>646</v>
      </c>
      <c r="B342" s="58" t="s">
        <v>136</v>
      </c>
      <c r="C342" s="59">
        <f>IFERROR(VLOOKUP(A342,Sheet2!A:D,4,0),0)</f>
        <v>0</v>
      </c>
      <c r="D342" s="53">
        <v>0</v>
      </c>
      <c r="E342" s="60">
        <v>0</v>
      </c>
    </row>
    <row r="343" ht="20.25" hidden="1" customHeight="1" spans="1:5">
      <c r="A343" s="57" t="s">
        <v>647</v>
      </c>
      <c r="B343" s="58" t="s">
        <v>648</v>
      </c>
      <c r="C343" s="59">
        <f>IFERROR(VLOOKUP(A343,Sheet2!A:D,4,0),0)</f>
        <v>0</v>
      </c>
      <c r="D343" s="53">
        <v>0</v>
      </c>
      <c r="E343" s="60">
        <v>0</v>
      </c>
    </row>
    <row r="344" ht="20.25" hidden="1" customHeight="1" spans="1:5">
      <c r="A344" s="55" t="s">
        <v>649</v>
      </c>
      <c r="B344" s="56" t="s">
        <v>650</v>
      </c>
      <c r="C344" s="52">
        <f>SUM(C345:C352)</f>
        <v>0</v>
      </c>
      <c r="D344" s="53">
        <v>0</v>
      </c>
      <c r="E344" s="60">
        <v>0</v>
      </c>
    </row>
    <row r="345" ht="20.25" hidden="1" customHeight="1" spans="1:5">
      <c r="A345" s="57" t="s">
        <v>651</v>
      </c>
      <c r="B345" s="58" t="s">
        <v>118</v>
      </c>
      <c r="C345" s="59">
        <f>IFERROR(VLOOKUP(A345,Sheet2!A:D,4,0),0)</f>
        <v>0</v>
      </c>
      <c r="D345" s="53">
        <v>0</v>
      </c>
      <c r="E345" s="60">
        <v>0</v>
      </c>
    </row>
    <row r="346" ht="20.25" hidden="1" customHeight="1" spans="1:5">
      <c r="A346" s="57" t="s">
        <v>652</v>
      </c>
      <c r="B346" s="58" t="s">
        <v>120</v>
      </c>
      <c r="C346" s="59">
        <f>IFERROR(VLOOKUP(A346,Sheet2!A:D,4,0),0)</f>
        <v>0</v>
      </c>
      <c r="D346" s="53">
        <v>0</v>
      </c>
      <c r="E346" s="60">
        <v>0</v>
      </c>
    </row>
    <row r="347" ht="20.25" hidden="1" customHeight="1" spans="1:5">
      <c r="A347" s="57" t="s">
        <v>653</v>
      </c>
      <c r="B347" s="58" t="s">
        <v>122</v>
      </c>
      <c r="C347" s="59">
        <f>IFERROR(VLOOKUP(A347,Sheet2!A:D,4,0),0)</f>
        <v>0</v>
      </c>
      <c r="D347" s="53">
        <v>0</v>
      </c>
      <c r="E347" s="60">
        <v>0</v>
      </c>
    </row>
    <row r="348" ht="20.25" hidden="1" customHeight="1" spans="1:5">
      <c r="A348" s="57" t="s">
        <v>654</v>
      </c>
      <c r="B348" s="58" t="s">
        <v>655</v>
      </c>
      <c r="C348" s="59">
        <f>IFERROR(VLOOKUP(A348,Sheet2!A:D,4,0),0)</f>
        <v>0</v>
      </c>
      <c r="D348" s="53">
        <v>0</v>
      </c>
      <c r="E348" s="60">
        <v>0</v>
      </c>
    </row>
    <row r="349" ht="20.25" hidden="1" customHeight="1" spans="1:5">
      <c r="A349" s="57" t="s">
        <v>656</v>
      </c>
      <c r="B349" s="58" t="s">
        <v>657</v>
      </c>
      <c r="C349" s="59">
        <f>IFERROR(VLOOKUP(A349,Sheet2!A:D,4,0),0)</f>
        <v>0</v>
      </c>
      <c r="D349" s="53">
        <v>0</v>
      </c>
      <c r="E349" s="60">
        <v>0</v>
      </c>
    </row>
    <row r="350" ht="20.25" hidden="1" customHeight="1" spans="1:5">
      <c r="A350" s="57" t="s">
        <v>658</v>
      </c>
      <c r="B350" s="58" t="s">
        <v>659</v>
      </c>
      <c r="C350" s="59">
        <f>IFERROR(VLOOKUP(A350,Sheet2!A:D,4,0),0)</f>
        <v>0</v>
      </c>
      <c r="D350" s="53">
        <v>0</v>
      </c>
      <c r="E350" s="60">
        <v>0</v>
      </c>
    </row>
    <row r="351" ht="20.25" hidden="1" customHeight="1" spans="1:5">
      <c r="A351" s="57" t="s">
        <v>660</v>
      </c>
      <c r="B351" s="58" t="s">
        <v>136</v>
      </c>
      <c r="C351" s="59">
        <f>IFERROR(VLOOKUP(A351,Sheet2!A:D,4,0),0)</f>
        <v>0</v>
      </c>
      <c r="D351" s="53">
        <v>0</v>
      </c>
      <c r="E351" s="60">
        <v>0</v>
      </c>
    </row>
    <row r="352" ht="20.25" hidden="1" customHeight="1" spans="1:5">
      <c r="A352" s="57" t="s">
        <v>661</v>
      </c>
      <c r="B352" s="58" t="s">
        <v>662</v>
      </c>
      <c r="C352" s="59">
        <f>IFERROR(VLOOKUP(A352,Sheet2!A:D,4,0),0)</f>
        <v>0</v>
      </c>
      <c r="D352" s="53">
        <v>0</v>
      </c>
      <c r="E352" s="60">
        <v>0</v>
      </c>
    </row>
    <row r="353" ht="20.25" customHeight="1" spans="1:5">
      <c r="A353" s="55" t="s">
        <v>663</v>
      </c>
      <c r="B353" s="56" t="s">
        <v>664</v>
      </c>
      <c r="C353" s="52">
        <f>SUM(C354:C366)</f>
        <v>73</v>
      </c>
      <c r="D353" s="53">
        <v>0</v>
      </c>
      <c r="E353" s="54">
        <v>73</v>
      </c>
    </row>
    <row r="354" ht="20.25" customHeight="1" spans="1:5">
      <c r="A354" s="57" t="s">
        <v>665</v>
      </c>
      <c r="B354" s="58" t="s">
        <v>118</v>
      </c>
      <c r="C354" s="59">
        <f>IFERROR(VLOOKUP(A354,Sheet2!A:D,4,0),0)</f>
        <v>45</v>
      </c>
      <c r="D354" s="53">
        <v>0</v>
      </c>
      <c r="E354" s="60">
        <v>45</v>
      </c>
    </row>
    <row r="355" ht="20.25" hidden="1" customHeight="1" spans="1:5">
      <c r="A355" s="57" t="s">
        <v>666</v>
      </c>
      <c r="B355" s="58" t="s">
        <v>120</v>
      </c>
      <c r="C355" s="59">
        <f>IFERROR(VLOOKUP(A355,Sheet2!A:D,4,0),0)</f>
        <v>0</v>
      </c>
      <c r="D355" s="53">
        <v>0</v>
      </c>
      <c r="E355" s="60">
        <v>0</v>
      </c>
    </row>
    <row r="356" ht="20.25" hidden="1" customHeight="1" spans="1:5">
      <c r="A356" s="57" t="s">
        <v>667</v>
      </c>
      <c r="B356" s="58" t="s">
        <v>122</v>
      </c>
      <c r="C356" s="59">
        <f>IFERROR(VLOOKUP(A356,Sheet2!A:D,4,0),0)</f>
        <v>0</v>
      </c>
      <c r="D356" s="53">
        <v>0</v>
      </c>
      <c r="E356" s="60">
        <v>0</v>
      </c>
    </row>
    <row r="357" ht="20.25" customHeight="1" spans="1:5">
      <c r="A357" s="57" t="s">
        <v>668</v>
      </c>
      <c r="B357" s="58" t="s">
        <v>669</v>
      </c>
      <c r="C357" s="59">
        <f>IFERROR(VLOOKUP(A357,Sheet2!A:D,4,0),0)</f>
        <v>15</v>
      </c>
      <c r="D357" s="53">
        <v>0</v>
      </c>
      <c r="E357" s="60">
        <v>15</v>
      </c>
    </row>
    <row r="358" ht="20.25" hidden="1" customHeight="1" spans="1:5">
      <c r="A358" s="57" t="s">
        <v>670</v>
      </c>
      <c r="B358" s="58" t="s">
        <v>671</v>
      </c>
      <c r="C358" s="59">
        <f>IFERROR(VLOOKUP(A358,Sheet2!A:D,4,0),0)</f>
        <v>0</v>
      </c>
      <c r="D358" s="53">
        <v>0</v>
      </c>
      <c r="E358" s="60">
        <v>0</v>
      </c>
    </row>
    <row r="359" ht="20.25" hidden="1" customHeight="1" spans="1:5">
      <c r="A359" s="57" t="s">
        <v>672</v>
      </c>
      <c r="B359" s="58" t="s">
        <v>673</v>
      </c>
      <c r="C359" s="59">
        <f>IFERROR(VLOOKUP(A359,Sheet2!A:D,4,0),0)</f>
        <v>0</v>
      </c>
      <c r="D359" s="53">
        <v>0</v>
      </c>
      <c r="E359" s="60">
        <v>0</v>
      </c>
    </row>
    <row r="360" ht="20.25" hidden="1" customHeight="1" spans="1:5">
      <c r="A360" s="57" t="s">
        <v>674</v>
      </c>
      <c r="B360" s="58" t="s">
        <v>675</v>
      </c>
      <c r="C360" s="59">
        <f>IFERROR(VLOOKUP(A360,Sheet2!A:D,4,0),0)</f>
        <v>0</v>
      </c>
      <c r="D360" s="53">
        <v>0</v>
      </c>
      <c r="E360" s="60">
        <v>0</v>
      </c>
    </row>
    <row r="361" ht="20.25" hidden="1" customHeight="1" spans="1:5">
      <c r="A361" s="57" t="s">
        <v>676</v>
      </c>
      <c r="B361" s="58" t="s">
        <v>677</v>
      </c>
      <c r="C361" s="59">
        <f>IFERROR(VLOOKUP(A361,Sheet2!A:D,4,0),0)</f>
        <v>0</v>
      </c>
      <c r="D361" s="53">
        <v>0</v>
      </c>
      <c r="E361" s="60">
        <v>0</v>
      </c>
    </row>
    <row r="362" ht="20.25" customHeight="1" spans="1:5">
      <c r="A362" s="57" t="s">
        <v>678</v>
      </c>
      <c r="B362" s="58" t="s">
        <v>679</v>
      </c>
      <c r="C362" s="59">
        <f>IFERROR(VLOOKUP(A362,Sheet2!A:D,4,0),0)</f>
        <v>7</v>
      </c>
      <c r="D362" s="53">
        <v>0</v>
      </c>
      <c r="E362" s="60">
        <v>7</v>
      </c>
    </row>
    <row r="363" ht="20.25" hidden="1" customHeight="1" spans="1:5">
      <c r="A363" s="57" t="s">
        <v>680</v>
      </c>
      <c r="B363" s="58" t="s">
        <v>681</v>
      </c>
      <c r="C363" s="59">
        <f>IFERROR(VLOOKUP(A363,Sheet2!A:D,4,0),0)</f>
        <v>0</v>
      </c>
      <c r="D363" s="53">
        <v>0</v>
      </c>
      <c r="E363" s="60">
        <v>0</v>
      </c>
    </row>
    <row r="364" ht="20.25" customHeight="1" spans="1:5">
      <c r="A364" s="57" t="s">
        <v>682</v>
      </c>
      <c r="B364" s="58" t="s">
        <v>217</v>
      </c>
      <c r="C364" s="59">
        <f>IFERROR(VLOOKUP(A364,Sheet2!A:D,4,0),0)</f>
        <v>1</v>
      </c>
      <c r="D364" s="53">
        <v>0</v>
      </c>
      <c r="E364" s="60">
        <v>1</v>
      </c>
    </row>
    <row r="365" ht="20.25" hidden="1" customHeight="1" spans="1:5">
      <c r="A365" s="57" t="s">
        <v>683</v>
      </c>
      <c r="B365" s="58" t="s">
        <v>136</v>
      </c>
      <c r="C365" s="59">
        <f>IFERROR(VLOOKUP(A365,Sheet2!A:D,4,0),0)</f>
        <v>0</v>
      </c>
      <c r="D365" s="53">
        <v>0</v>
      </c>
      <c r="E365" s="60">
        <v>0</v>
      </c>
    </row>
    <row r="366" ht="20.25" customHeight="1" spans="1:5">
      <c r="A366" s="57" t="s">
        <v>684</v>
      </c>
      <c r="B366" s="58" t="s">
        <v>685</v>
      </c>
      <c r="C366" s="59">
        <f>IFERROR(VLOOKUP(A366,Sheet2!A:D,4,0),0)</f>
        <v>5</v>
      </c>
      <c r="D366" s="53">
        <v>0</v>
      </c>
      <c r="E366" s="60">
        <v>5</v>
      </c>
    </row>
    <row r="367" ht="20.25" hidden="1" customHeight="1" spans="1:5">
      <c r="A367" s="55" t="s">
        <v>686</v>
      </c>
      <c r="B367" s="56" t="s">
        <v>687</v>
      </c>
      <c r="C367" s="52">
        <f>SUM(C368:C376)</f>
        <v>0</v>
      </c>
      <c r="D367" s="53">
        <v>0</v>
      </c>
      <c r="E367" s="60">
        <v>0</v>
      </c>
    </row>
    <row r="368" ht="20.25" hidden="1" customHeight="1" spans="1:5">
      <c r="A368" s="57" t="s">
        <v>688</v>
      </c>
      <c r="B368" s="58" t="s">
        <v>118</v>
      </c>
      <c r="C368" s="59">
        <f>IFERROR(VLOOKUP(A368,Sheet2!A:D,4,0),0)</f>
        <v>0</v>
      </c>
      <c r="D368" s="53">
        <v>0</v>
      </c>
      <c r="E368" s="60">
        <v>0</v>
      </c>
    </row>
    <row r="369" ht="20.25" hidden="1" customHeight="1" spans="1:5">
      <c r="A369" s="57" t="s">
        <v>689</v>
      </c>
      <c r="B369" s="58" t="s">
        <v>120</v>
      </c>
      <c r="C369" s="59">
        <f>IFERROR(VLOOKUP(A369,Sheet2!A:D,4,0),0)</f>
        <v>0</v>
      </c>
      <c r="D369" s="53">
        <v>0</v>
      </c>
      <c r="E369" s="60">
        <v>0</v>
      </c>
    </row>
    <row r="370" ht="20.25" hidden="1" customHeight="1" spans="1:5">
      <c r="A370" s="57" t="s">
        <v>690</v>
      </c>
      <c r="B370" s="58" t="s">
        <v>122</v>
      </c>
      <c r="C370" s="59">
        <f>IFERROR(VLOOKUP(A370,Sheet2!A:D,4,0),0)</f>
        <v>0</v>
      </c>
      <c r="D370" s="53">
        <v>0</v>
      </c>
      <c r="E370" s="60">
        <v>0</v>
      </c>
    </row>
    <row r="371" ht="20.25" hidden="1" customHeight="1" spans="1:5">
      <c r="A371" s="57" t="s">
        <v>691</v>
      </c>
      <c r="B371" s="58" t="s">
        <v>692</v>
      </c>
      <c r="C371" s="59">
        <f>IFERROR(VLOOKUP(A371,Sheet2!A:D,4,0),0)</f>
        <v>0</v>
      </c>
      <c r="D371" s="53">
        <v>0</v>
      </c>
      <c r="E371" s="60">
        <v>0</v>
      </c>
    </row>
    <row r="372" ht="20.25" hidden="1" customHeight="1" spans="1:5">
      <c r="A372" s="57" t="s">
        <v>693</v>
      </c>
      <c r="B372" s="58" t="s">
        <v>694</v>
      </c>
      <c r="C372" s="59">
        <f>IFERROR(VLOOKUP(A372,Sheet2!A:D,4,0),0)</f>
        <v>0</v>
      </c>
      <c r="D372" s="53">
        <v>0</v>
      </c>
      <c r="E372" s="60">
        <v>0</v>
      </c>
    </row>
    <row r="373" ht="20.25" hidden="1" customHeight="1" spans="1:5">
      <c r="A373" s="57" t="s">
        <v>695</v>
      </c>
      <c r="B373" s="58" t="s">
        <v>696</v>
      </c>
      <c r="C373" s="59">
        <f>IFERROR(VLOOKUP(A373,Sheet2!A:D,4,0),0)</f>
        <v>0</v>
      </c>
      <c r="D373" s="53">
        <v>0</v>
      </c>
      <c r="E373" s="60">
        <v>0</v>
      </c>
    </row>
    <row r="374" ht="20.25" hidden="1" customHeight="1" spans="1:5">
      <c r="A374" s="57" t="s">
        <v>697</v>
      </c>
      <c r="B374" s="58" t="s">
        <v>217</v>
      </c>
      <c r="C374" s="59">
        <f>IFERROR(VLOOKUP(A374,Sheet2!A:D,4,0),0)</f>
        <v>0</v>
      </c>
      <c r="D374" s="53">
        <v>0</v>
      </c>
      <c r="E374" s="60">
        <v>0</v>
      </c>
    </row>
    <row r="375" ht="20.25" hidden="1" customHeight="1" spans="1:5">
      <c r="A375" s="57" t="s">
        <v>698</v>
      </c>
      <c r="B375" s="58" t="s">
        <v>136</v>
      </c>
      <c r="C375" s="59">
        <f>IFERROR(VLOOKUP(A375,Sheet2!A:D,4,0),0)</f>
        <v>0</v>
      </c>
      <c r="D375" s="53">
        <v>0</v>
      </c>
      <c r="E375" s="60">
        <v>0</v>
      </c>
    </row>
    <row r="376" ht="20.25" hidden="1" customHeight="1" spans="1:5">
      <c r="A376" s="57" t="s">
        <v>699</v>
      </c>
      <c r="B376" s="58" t="s">
        <v>700</v>
      </c>
      <c r="C376" s="59">
        <f>IFERROR(VLOOKUP(A376,Sheet2!A:D,4,0),0)</f>
        <v>0</v>
      </c>
      <c r="D376" s="53">
        <v>0</v>
      </c>
      <c r="E376" s="60">
        <v>0</v>
      </c>
    </row>
    <row r="377" ht="20.25" hidden="1" customHeight="1" spans="1:5">
      <c r="A377" s="55" t="s">
        <v>701</v>
      </c>
      <c r="B377" s="56" t="s">
        <v>702</v>
      </c>
      <c r="C377" s="52">
        <f>SUM(C378:C386)</f>
        <v>0</v>
      </c>
      <c r="D377" s="53">
        <v>0</v>
      </c>
      <c r="E377" s="60">
        <v>0</v>
      </c>
    </row>
    <row r="378" ht="20.25" hidden="1" customHeight="1" spans="1:5">
      <c r="A378" s="57" t="s">
        <v>703</v>
      </c>
      <c r="B378" s="58" t="s">
        <v>118</v>
      </c>
      <c r="C378" s="59">
        <f>IFERROR(VLOOKUP(A378,Sheet2!A:D,4,0),0)</f>
        <v>0</v>
      </c>
      <c r="D378" s="53">
        <v>0</v>
      </c>
      <c r="E378" s="60">
        <v>0</v>
      </c>
    </row>
    <row r="379" ht="20.25" hidden="1" customHeight="1" spans="1:5">
      <c r="A379" s="57" t="s">
        <v>704</v>
      </c>
      <c r="B379" s="58" t="s">
        <v>120</v>
      </c>
      <c r="C379" s="59">
        <f>IFERROR(VLOOKUP(A379,Sheet2!A:D,4,0),0)</f>
        <v>0</v>
      </c>
      <c r="D379" s="53">
        <v>0</v>
      </c>
      <c r="E379" s="60">
        <v>0</v>
      </c>
    </row>
    <row r="380" ht="20.25" hidden="1" customHeight="1" spans="1:5">
      <c r="A380" s="57" t="s">
        <v>705</v>
      </c>
      <c r="B380" s="58" t="s">
        <v>122</v>
      </c>
      <c r="C380" s="59">
        <f>IFERROR(VLOOKUP(A380,Sheet2!A:D,4,0),0)</f>
        <v>0</v>
      </c>
      <c r="D380" s="53">
        <v>0</v>
      </c>
      <c r="E380" s="60">
        <v>0</v>
      </c>
    </row>
    <row r="381" ht="20.25" hidden="1" customHeight="1" spans="1:5">
      <c r="A381" s="57" t="s">
        <v>706</v>
      </c>
      <c r="B381" s="58" t="s">
        <v>707</v>
      </c>
      <c r="C381" s="59">
        <f>IFERROR(VLOOKUP(A381,Sheet2!A:D,4,0),0)</f>
        <v>0</v>
      </c>
      <c r="D381" s="53">
        <v>0</v>
      </c>
      <c r="E381" s="60">
        <v>0</v>
      </c>
    </row>
    <row r="382" s="41" customFormat="1" ht="20.25" hidden="1" customHeight="1" spans="1:6">
      <c r="A382" s="57" t="s">
        <v>708</v>
      </c>
      <c r="B382" s="58" t="s">
        <v>709</v>
      </c>
      <c r="C382" s="59">
        <f>IFERROR(VLOOKUP(A382,Sheet2!A:D,4,0),0)</f>
        <v>0</v>
      </c>
      <c r="D382" s="53">
        <v>0</v>
      </c>
      <c r="E382" s="69">
        <v>0</v>
      </c>
      <c r="F382" s="70"/>
    </row>
    <row r="383" ht="20.25" hidden="1" customHeight="1" spans="1:5">
      <c r="A383" s="57" t="s">
        <v>710</v>
      </c>
      <c r="B383" s="58" t="s">
        <v>711</v>
      </c>
      <c r="C383" s="59">
        <f>IFERROR(VLOOKUP(A383,Sheet2!A:D,4,0),0)</f>
        <v>0</v>
      </c>
      <c r="D383" s="53">
        <v>0</v>
      </c>
      <c r="E383" s="60">
        <v>0</v>
      </c>
    </row>
    <row r="384" ht="20.25" hidden="1" customHeight="1" spans="1:5">
      <c r="A384" s="57" t="s">
        <v>712</v>
      </c>
      <c r="B384" s="58" t="s">
        <v>217</v>
      </c>
      <c r="C384" s="59">
        <f>IFERROR(VLOOKUP(A384,Sheet2!A:D,4,0),0)</f>
        <v>0</v>
      </c>
      <c r="D384" s="53">
        <v>0</v>
      </c>
      <c r="E384" s="60">
        <v>0</v>
      </c>
    </row>
    <row r="385" ht="20.25" hidden="1" customHeight="1" spans="1:5">
      <c r="A385" s="57" t="s">
        <v>713</v>
      </c>
      <c r="B385" s="58" t="s">
        <v>136</v>
      </c>
      <c r="C385" s="59">
        <f>IFERROR(VLOOKUP(A385,Sheet2!A:D,4,0),0)</f>
        <v>0</v>
      </c>
      <c r="D385" s="53">
        <v>0</v>
      </c>
      <c r="E385" s="60">
        <v>0</v>
      </c>
    </row>
    <row r="386" ht="20.25" hidden="1" customHeight="1" spans="1:5">
      <c r="A386" s="57" t="s">
        <v>714</v>
      </c>
      <c r="B386" s="58" t="s">
        <v>715</v>
      </c>
      <c r="C386" s="59">
        <f>IFERROR(VLOOKUP(A386,Sheet2!A:D,4,0),0)</f>
        <v>0</v>
      </c>
      <c r="D386" s="53">
        <v>0</v>
      </c>
      <c r="E386" s="60">
        <v>0</v>
      </c>
    </row>
    <row r="387" ht="20.25" hidden="1" customHeight="1" spans="1:5">
      <c r="A387" s="55" t="s">
        <v>716</v>
      </c>
      <c r="B387" s="56" t="s">
        <v>717</v>
      </c>
      <c r="C387" s="52">
        <f>SUM(C388:C394)</f>
        <v>0</v>
      </c>
      <c r="D387" s="53">
        <v>0</v>
      </c>
      <c r="E387" s="60">
        <v>0</v>
      </c>
    </row>
    <row r="388" ht="20.25" hidden="1" customHeight="1" spans="1:5">
      <c r="A388" s="57" t="s">
        <v>718</v>
      </c>
      <c r="B388" s="58" t="s">
        <v>118</v>
      </c>
      <c r="C388" s="59">
        <f>IFERROR(VLOOKUP(A388,Sheet2!A:D,4,0),0)</f>
        <v>0</v>
      </c>
      <c r="D388" s="53">
        <v>0</v>
      </c>
      <c r="E388" s="60">
        <v>0</v>
      </c>
    </row>
    <row r="389" ht="20.25" hidden="1" customHeight="1" spans="1:5">
      <c r="A389" s="57" t="s">
        <v>719</v>
      </c>
      <c r="B389" s="58" t="s">
        <v>120</v>
      </c>
      <c r="C389" s="59">
        <f>IFERROR(VLOOKUP(A389,Sheet2!A:D,4,0),0)</f>
        <v>0</v>
      </c>
      <c r="D389" s="53">
        <v>0</v>
      </c>
      <c r="E389" s="60">
        <v>0</v>
      </c>
    </row>
    <row r="390" ht="20.25" hidden="1" customHeight="1" spans="1:5">
      <c r="A390" s="57" t="s">
        <v>720</v>
      </c>
      <c r="B390" s="58" t="s">
        <v>122</v>
      </c>
      <c r="C390" s="59">
        <f>IFERROR(VLOOKUP(A390,Sheet2!A:D,4,0),0)</f>
        <v>0</v>
      </c>
      <c r="D390" s="53">
        <v>0</v>
      </c>
      <c r="E390" s="60">
        <v>0</v>
      </c>
    </row>
    <row r="391" ht="20.25" hidden="1" customHeight="1" spans="1:5">
      <c r="A391" s="57" t="s">
        <v>721</v>
      </c>
      <c r="B391" s="58" t="s">
        <v>722</v>
      </c>
      <c r="C391" s="59">
        <f>IFERROR(VLOOKUP(A391,Sheet2!A:D,4,0),0)</f>
        <v>0</v>
      </c>
      <c r="D391" s="53">
        <v>0</v>
      </c>
      <c r="E391" s="60">
        <v>0</v>
      </c>
    </row>
    <row r="392" ht="20.25" hidden="1" customHeight="1" spans="1:5">
      <c r="A392" s="57" t="s">
        <v>723</v>
      </c>
      <c r="B392" s="58" t="s">
        <v>724</v>
      </c>
      <c r="C392" s="59">
        <f>IFERROR(VLOOKUP(A392,Sheet2!A:D,4,0),0)</f>
        <v>0</v>
      </c>
      <c r="D392" s="53">
        <v>0</v>
      </c>
      <c r="E392" s="60">
        <v>0</v>
      </c>
    </row>
    <row r="393" ht="20.25" hidden="1" customHeight="1" spans="1:5">
      <c r="A393" s="57" t="s">
        <v>725</v>
      </c>
      <c r="B393" s="58" t="s">
        <v>136</v>
      </c>
      <c r="C393" s="59">
        <f>IFERROR(VLOOKUP(A393,Sheet2!A:D,4,0),0)</f>
        <v>0</v>
      </c>
      <c r="D393" s="53">
        <v>0</v>
      </c>
      <c r="E393" s="60">
        <v>0</v>
      </c>
    </row>
    <row r="394" ht="20.25" hidden="1" customHeight="1" spans="1:5">
      <c r="A394" s="57" t="s">
        <v>726</v>
      </c>
      <c r="B394" s="58" t="s">
        <v>727</v>
      </c>
      <c r="C394" s="59">
        <f>IFERROR(VLOOKUP(A394,Sheet2!A:D,4,0),0)</f>
        <v>0</v>
      </c>
      <c r="D394" s="53">
        <v>0</v>
      </c>
      <c r="E394" s="60">
        <v>0</v>
      </c>
    </row>
    <row r="395" ht="20.25" hidden="1" customHeight="1" spans="1:5">
      <c r="A395" s="55" t="s">
        <v>728</v>
      </c>
      <c r="B395" s="56" t="s">
        <v>729</v>
      </c>
      <c r="C395" s="52">
        <f>SUM(C396:C400)</f>
        <v>0</v>
      </c>
      <c r="D395" s="53">
        <v>0</v>
      </c>
      <c r="E395" s="60">
        <v>0</v>
      </c>
    </row>
    <row r="396" ht="20.25" hidden="1" customHeight="1" spans="1:5">
      <c r="A396" s="57" t="s">
        <v>730</v>
      </c>
      <c r="B396" s="58" t="s">
        <v>118</v>
      </c>
      <c r="C396" s="59">
        <f>IFERROR(VLOOKUP(A396,Sheet2!A:D,4,0),0)</f>
        <v>0</v>
      </c>
      <c r="D396" s="53">
        <v>0</v>
      </c>
      <c r="E396" s="60">
        <v>0</v>
      </c>
    </row>
    <row r="397" ht="20.25" hidden="1" customHeight="1" spans="1:5">
      <c r="A397" s="57" t="s">
        <v>731</v>
      </c>
      <c r="B397" s="58" t="s">
        <v>120</v>
      </c>
      <c r="C397" s="59">
        <f>IFERROR(VLOOKUP(A397,Sheet2!A:D,4,0),0)</f>
        <v>0</v>
      </c>
      <c r="D397" s="53">
        <v>0</v>
      </c>
      <c r="E397" s="60">
        <v>0</v>
      </c>
    </row>
    <row r="398" ht="20.25" hidden="1" customHeight="1" spans="1:5">
      <c r="A398" s="57" t="s">
        <v>732</v>
      </c>
      <c r="B398" s="58" t="s">
        <v>217</v>
      </c>
      <c r="C398" s="59">
        <f>IFERROR(VLOOKUP(A398,Sheet2!A:D,4,0),0)</f>
        <v>0</v>
      </c>
      <c r="D398" s="53">
        <v>0</v>
      </c>
      <c r="E398" s="60">
        <v>0</v>
      </c>
    </row>
    <row r="399" ht="20.25" hidden="1" customHeight="1" spans="1:5">
      <c r="A399" s="57" t="s">
        <v>733</v>
      </c>
      <c r="B399" s="58" t="s">
        <v>734</v>
      </c>
      <c r="C399" s="59">
        <f>IFERROR(VLOOKUP(A399,Sheet2!A:D,4,0),0)</f>
        <v>0</v>
      </c>
      <c r="D399" s="53">
        <v>0</v>
      </c>
      <c r="E399" s="60">
        <v>0</v>
      </c>
    </row>
    <row r="400" ht="20.25" hidden="1" customHeight="1" spans="1:5">
      <c r="A400" s="57" t="s">
        <v>735</v>
      </c>
      <c r="B400" s="58" t="s">
        <v>736</v>
      </c>
      <c r="C400" s="59">
        <f>IFERROR(VLOOKUP(A400,Sheet2!A:D,4,0),0)</f>
        <v>0</v>
      </c>
      <c r="D400" s="53">
        <v>0</v>
      </c>
      <c r="E400" s="60">
        <v>0</v>
      </c>
    </row>
    <row r="401" ht="20.25" customHeight="1" spans="1:5">
      <c r="A401" s="55" t="s">
        <v>737</v>
      </c>
      <c r="B401" s="56" t="s">
        <v>738</v>
      </c>
      <c r="C401" s="52">
        <f>SUM(C402:C403)</f>
        <v>30</v>
      </c>
      <c r="D401" s="53">
        <v>0</v>
      </c>
      <c r="E401" s="54">
        <v>30</v>
      </c>
    </row>
    <row r="402" ht="20.25" hidden="1" customHeight="1" spans="1:5">
      <c r="A402" s="71" t="s">
        <v>739</v>
      </c>
      <c r="B402" s="72" t="s">
        <v>740</v>
      </c>
      <c r="C402" s="59">
        <f>IFERROR(VLOOKUP(A402,Sheet2!A:D,4,0),0)</f>
        <v>0</v>
      </c>
      <c r="D402" s="53">
        <v>0</v>
      </c>
      <c r="E402" s="60">
        <v>0</v>
      </c>
    </row>
    <row r="403" ht="20.25" customHeight="1" spans="1:5">
      <c r="A403" s="57" t="s">
        <v>741</v>
      </c>
      <c r="B403" s="58" t="s">
        <v>742</v>
      </c>
      <c r="C403" s="59">
        <f>IFERROR(VLOOKUP(A403,Sheet2!A:D,4,0),0)</f>
        <v>30</v>
      </c>
      <c r="D403" s="53">
        <v>0</v>
      </c>
      <c r="E403" s="60">
        <v>30</v>
      </c>
    </row>
    <row r="404" ht="20.25" customHeight="1" spans="1:5">
      <c r="A404" s="55" t="s">
        <v>743</v>
      </c>
      <c r="B404" s="56" t="s">
        <v>18</v>
      </c>
      <c r="C404" s="52">
        <f>C405+C410+C417+C423+C429+C433+C437+C441+C447+C454</f>
        <v>4392</v>
      </c>
      <c r="D404" s="53">
        <v>0</v>
      </c>
      <c r="E404" s="54">
        <v>4392</v>
      </c>
    </row>
    <row r="405" ht="20.25" hidden="1" customHeight="1" spans="1:5">
      <c r="A405" s="55" t="s">
        <v>744</v>
      </c>
      <c r="B405" s="56" t="s">
        <v>745</v>
      </c>
      <c r="C405" s="52">
        <f>SUM(C406:C409)</f>
        <v>0</v>
      </c>
      <c r="D405" s="53">
        <v>0</v>
      </c>
      <c r="E405" s="54">
        <v>0</v>
      </c>
    </row>
    <row r="406" ht="20.25" hidden="1" customHeight="1" spans="1:5">
      <c r="A406" s="57" t="s">
        <v>746</v>
      </c>
      <c r="B406" s="58" t="s">
        <v>118</v>
      </c>
      <c r="C406" s="59">
        <f>IFERROR(VLOOKUP(A406,Sheet2!A:D,4,0),0)</f>
        <v>0</v>
      </c>
      <c r="D406" s="53">
        <v>0</v>
      </c>
      <c r="E406" s="54">
        <v>0</v>
      </c>
    </row>
    <row r="407" ht="20.25" hidden="1" customHeight="1" spans="1:5">
      <c r="A407" s="57" t="s">
        <v>747</v>
      </c>
      <c r="B407" s="58" t="s">
        <v>120</v>
      </c>
      <c r="C407" s="59">
        <f>IFERROR(VLOOKUP(A407,Sheet2!A:D,4,0),0)</f>
        <v>0</v>
      </c>
      <c r="D407" s="53">
        <v>0</v>
      </c>
      <c r="E407" s="54">
        <v>0</v>
      </c>
    </row>
    <row r="408" ht="20.25" hidden="1" customHeight="1" spans="1:5">
      <c r="A408" s="57" t="s">
        <v>748</v>
      </c>
      <c r="B408" s="58" t="s">
        <v>122</v>
      </c>
      <c r="C408" s="59">
        <f>IFERROR(VLOOKUP(A408,Sheet2!A:D,4,0),0)</f>
        <v>0</v>
      </c>
      <c r="D408" s="53">
        <v>0</v>
      </c>
      <c r="E408" s="54">
        <v>0</v>
      </c>
    </row>
    <row r="409" ht="20.25" hidden="1" customHeight="1" spans="1:5">
      <c r="A409" s="57" t="s">
        <v>749</v>
      </c>
      <c r="B409" s="58" t="s">
        <v>750</v>
      </c>
      <c r="C409" s="59">
        <f>IFERROR(VLOOKUP(A409,Sheet2!A:D,4,0),0)</f>
        <v>0</v>
      </c>
      <c r="D409" s="53">
        <v>0</v>
      </c>
      <c r="E409" s="54">
        <v>0</v>
      </c>
    </row>
    <row r="410" ht="20.25" customHeight="1" spans="1:5">
      <c r="A410" s="55" t="s">
        <v>751</v>
      </c>
      <c r="B410" s="56" t="s">
        <v>752</v>
      </c>
      <c r="C410" s="52">
        <f>SUM(C411:C416)</f>
        <v>3996</v>
      </c>
      <c r="D410" s="53">
        <v>0</v>
      </c>
      <c r="E410" s="54">
        <v>3996</v>
      </c>
    </row>
    <row r="411" ht="20.25" customHeight="1" spans="1:5">
      <c r="A411" s="57" t="s">
        <v>753</v>
      </c>
      <c r="B411" s="58" t="s">
        <v>754</v>
      </c>
      <c r="C411" s="59">
        <f>IFERROR(VLOOKUP(A411,Sheet2!A:D,4,0),0)</f>
        <v>116</v>
      </c>
      <c r="D411" s="53">
        <v>0</v>
      </c>
      <c r="E411" s="60">
        <v>116</v>
      </c>
    </row>
    <row r="412" ht="20.25" customHeight="1" spans="1:5">
      <c r="A412" s="57" t="s">
        <v>755</v>
      </c>
      <c r="B412" s="58" t="s">
        <v>756</v>
      </c>
      <c r="C412" s="59">
        <f>IFERROR(VLOOKUP(A412,Sheet2!A:D,4,0),0)</f>
        <v>1545</v>
      </c>
      <c r="D412" s="53">
        <v>0</v>
      </c>
      <c r="E412" s="60">
        <v>1545</v>
      </c>
    </row>
    <row r="413" ht="20.25" customHeight="1" spans="1:5">
      <c r="A413" s="57" t="s">
        <v>757</v>
      </c>
      <c r="B413" s="58" t="s">
        <v>758</v>
      </c>
      <c r="C413" s="59">
        <f>IFERROR(VLOOKUP(A413,Sheet2!A:D,4,0),0)</f>
        <v>1214</v>
      </c>
      <c r="D413" s="53">
        <v>0</v>
      </c>
      <c r="E413" s="60">
        <v>1214</v>
      </c>
    </row>
    <row r="414" ht="20.25" customHeight="1" spans="1:5">
      <c r="A414" s="57" t="s">
        <v>759</v>
      </c>
      <c r="B414" s="58" t="s">
        <v>760</v>
      </c>
      <c r="C414" s="59">
        <f>IFERROR(VLOOKUP(A414,Sheet2!A:D,4,0),0)</f>
        <v>29</v>
      </c>
      <c r="D414" s="53">
        <v>0</v>
      </c>
      <c r="E414" s="60">
        <v>29</v>
      </c>
    </row>
    <row r="415" ht="20.25" hidden="1" customHeight="1" spans="1:5">
      <c r="A415" s="57" t="s">
        <v>761</v>
      </c>
      <c r="B415" s="58" t="s">
        <v>762</v>
      </c>
      <c r="C415" s="59">
        <f>IFERROR(VLOOKUP(A415,Sheet2!A:D,4,0),0)</f>
        <v>0</v>
      </c>
      <c r="D415" s="53">
        <v>0</v>
      </c>
      <c r="E415" s="60">
        <v>0</v>
      </c>
    </row>
    <row r="416" ht="20.25" customHeight="1" spans="1:5">
      <c r="A416" s="57" t="s">
        <v>763</v>
      </c>
      <c r="B416" s="58" t="s">
        <v>764</v>
      </c>
      <c r="C416" s="59">
        <f>IFERROR(VLOOKUP(A416,Sheet2!A:D,4,0),0)</f>
        <v>1092</v>
      </c>
      <c r="D416" s="53">
        <v>0</v>
      </c>
      <c r="E416" s="60">
        <v>1092</v>
      </c>
    </row>
    <row r="417" ht="20.25" customHeight="1" spans="1:5">
      <c r="A417" s="55" t="s">
        <v>765</v>
      </c>
      <c r="B417" s="56" t="s">
        <v>766</v>
      </c>
      <c r="C417" s="52">
        <f>SUM(C418:C422)</f>
        <v>34</v>
      </c>
      <c r="D417" s="53">
        <v>0</v>
      </c>
      <c r="E417" s="54">
        <v>34</v>
      </c>
    </row>
    <row r="418" ht="20.25" hidden="1" customHeight="1" spans="1:5">
      <c r="A418" s="57" t="s">
        <v>767</v>
      </c>
      <c r="B418" s="58" t="s">
        <v>768</v>
      </c>
      <c r="C418" s="59">
        <f>IFERROR(VLOOKUP(A418,Sheet2!A:D,4,0),0)</f>
        <v>0</v>
      </c>
      <c r="D418" s="53">
        <v>0</v>
      </c>
      <c r="E418" s="60">
        <v>0</v>
      </c>
    </row>
    <row r="419" ht="20.25" customHeight="1" spans="1:5">
      <c r="A419" s="57" t="s">
        <v>769</v>
      </c>
      <c r="B419" s="58" t="s">
        <v>770</v>
      </c>
      <c r="C419" s="59">
        <f>IFERROR(VLOOKUP(A419,Sheet2!A:D,4,0),0)</f>
        <v>34</v>
      </c>
      <c r="D419" s="53">
        <v>0</v>
      </c>
      <c r="E419" s="60">
        <v>34</v>
      </c>
    </row>
    <row r="420" ht="20.25" hidden="1" customHeight="1" spans="1:5">
      <c r="A420" s="57" t="s">
        <v>771</v>
      </c>
      <c r="B420" s="58" t="s">
        <v>772</v>
      </c>
      <c r="C420" s="59">
        <f>IFERROR(VLOOKUP(A420,Sheet2!A:D,4,0),0)</f>
        <v>0</v>
      </c>
      <c r="D420" s="53">
        <v>0</v>
      </c>
      <c r="E420" s="60">
        <v>0</v>
      </c>
    </row>
    <row r="421" ht="20.25" hidden="1" customHeight="1" spans="1:5">
      <c r="A421" s="57" t="s">
        <v>773</v>
      </c>
      <c r="B421" s="58" t="s">
        <v>774</v>
      </c>
      <c r="C421" s="59">
        <f>IFERROR(VLOOKUP(A421,Sheet2!A:D,4,0),0)</f>
        <v>0</v>
      </c>
      <c r="D421" s="53">
        <v>0</v>
      </c>
      <c r="E421" s="60">
        <v>0</v>
      </c>
    </row>
    <row r="422" ht="20.25" hidden="1" customHeight="1" spans="1:5">
      <c r="A422" s="57" t="s">
        <v>775</v>
      </c>
      <c r="B422" s="58" t="s">
        <v>776</v>
      </c>
      <c r="C422" s="59">
        <f>IFERROR(VLOOKUP(A422,Sheet2!A:D,4,0),0)</f>
        <v>0</v>
      </c>
      <c r="D422" s="53">
        <v>0</v>
      </c>
      <c r="E422" s="60">
        <v>0</v>
      </c>
    </row>
    <row r="423" ht="20.25" hidden="1" customHeight="1" spans="1:5">
      <c r="A423" s="55" t="s">
        <v>777</v>
      </c>
      <c r="B423" s="56" t="s">
        <v>778</v>
      </c>
      <c r="C423" s="52">
        <f>SUM(C424:C428)</f>
        <v>0</v>
      </c>
      <c r="D423" s="53">
        <v>0</v>
      </c>
      <c r="E423" s="60">
        <v>0</v>
      </c>
    </row>
    <row r="424" ht="20.25" hidden="1" customHeight="1" spans="1:5">
      <c r="A424" s="57" t="s">
        <v>779</v>
      </c>
      <c r="B424" s="58" t="s">
        <v>780</v>
      </c>
      <c r="C424" s="59">
        <f>IFERROR(VLOOKUP(A424,Sheet2!A:D,4,0),0)</f>
        <v>0</v>
      </c>
      <c r="D424" s="53">
        <v>0</v>
      </c>
      <c r="E424" s="60">
        <v>0</v>
      </c>
    </row>
    <row r="425" ht="20.25" hidden="1" customHeight="1" spans="1:5">
      <c r="A425" s="57" t="s">
        <v>781</v>
      </c>
      <c r="B425" s="58" t="s">
        <v>782</v>
      </c>
      <c r="C425" s="59">
        <f>IFERROR(VLOOKUP(A425,Sheet2!A:D,4,0),0)</f>
        <v>0</v>
      </c>
      <c r="D425" s="53">
        <v>0</v>
      </c>
      <c r="E425" s="60">
        <v>0</v>
      </c>
    </row>
    <row r="426" ht="20.25" hidden="1" customHeight="1" spans="1:5">
      <c r="A426" s="57" t="s">
        <v>783</v>
      </c>
      <c r="B426" s="58" t="s">
        <v>784</v>
      </c>
      <c r="C426" s="59">
        <f>IFERROR(VLOOKUP(A426,Sheet2!A:D,4,0),0)</f>
        <v>0</v>
      </c>
      <c r="D426" s="53">
        <v>0</v>
      </c>
      <c r="E426" s="60">
        <v>0</v>
      </c>
    </row>
    <row r="427" ht="20.25" hidden="1" customHeight="1" spans="1:5">
      <c r="A427" s="57" t="s">
        <v>785</v>
      </c>
      <c r="B427" s="58" t="s">
        <v>786</v>
      </c>
      <c r="C427" s="59">
        <f>IFERROR(VLOOKUP(A427,Sheet2!A:D,4,0),0)</f>
        <v>0</v>
      </c>
      <c r="D427" s="53">
        <v>0</v>
      </c>
      <c r="E427" s="60">
        <v>0</v>
      </c>
    </row>
    <row r="428" ht="20.25" hidden="1" customHeight="1" spans="1:5">
      <c r="A428" s="57" t="s">
        <v>787</v>
      </c>
      <c r="B428" s="58" t="s">
        <v>788</v>
      </c>
      <c r="C428" s="59">
        <f>IFERROR(VLOOKUP(A428,Sheet2!A:D,4,0),0)</f>
        <v>0</v>
      </c>
      <c r="D428" s="53">
        <v>0</v>
      </c>
      <c r="E428" s="60">
        <v>0</v>
      </c>
    </row>
    <row r="429" ht="20.25" hidden="1" customHeight="1" spans="1:5">
      <c r="A429" s="55" t="s">
        <v>789</v>
      </c>
      <c r="B429" s="56" t="s">
        <v>790</v>
      </c>
      <c r="C429" s="52">
        <f>SUM(C430:C432)</f>
        <v>0</v>
      </c>
      <c r="D429" s="53">
        <v>0</v>
      </c>
      <c r="E429" s="60">
        <v>0</v>
      </c>
    </row>
    <row r="430" ht="20.25" hidden="1" customHeight="1" spans="1:5">
      <c r="A430" s="57" t="s">
        <v>791</v>
      </c>
      <c r="B430" s="58" t="s">
        <v>792</v>
      </c>
      <c r="C430" s="59">
        <f>IFERROR(VLOOKUP(A430,Sheet2!A:D,4,0),0)</f>
        <v>0</v>
      </c>
      <c r="D430" s="53">
        <v>0</v>
      </c>
      <c r="E430" s="60">
        <v>0</v>
      </c>
    </row>
    <row r="431" ht="20.25" hidden="1" customHeight="1" spans="1:5">
      <c r="A431" s="57" t="s">
        <v>793</v>
      </c>
      <c r="B431" s="58" t="s">
        <v>794</v>
      </c>
      <c r="C431" s="59">
        <f>IFERROR(VLOOKUP(A431,Sheet2!A:D,4,0),0)</f>
        <v>0</v>
      </c>
      <c r="D431" s="53">
        <v>0</v>
      </c>
      <c r="E431" s="60">
        <v>0</v>
      </c>
    </row>
    <row r="432" ht="20.25" hidden="1" customHeight="1" spans="1:5">
      <c r="A432" s="57" t="s">
        <v>795</v>
      </c>
      <c r="B432" s="58" t="s">
        <v>796</v>
      </c>
      <c r="C432" s="59">
        <f>IFERROR(VLOOKUP(A432,Sheet2!A:D,4,0),0)</f>
        <v>0</v>
      </c>
      <c r="D432" s="53">
        <v>0</v>
      </c>
      <c r="E432" s="60">
        <v>0</v>
      </c>
    </row>
    <row r="433" ht="20.25" hidden="1" customHeight="1" spans="1:5">
      <c r="A433" s="55" t="s">
        <v>797</v>
      </c>
      <c r="B433" s="56" t="s">
        <v>798</v>
      </c>
      <c r="C433" s="52">
        <f>SUM(C434:C436)</f>
        <v>0</v>
      </c>
      <c r="D433" s="53">
        <v>0</v>
      </c>
      <c r="E433" s="60">
        <v>0</v>
      </c>
    </row>
    <row r="434" ht="20.25" hidden="1" customHeight="1" spans="1:5">
      <c r="A434" s="57" t="s">
        <v>799</v>
      </c>
      <c r="B434" s="58" t="s">
        <v>800</v>
      </c>
      <c r="C434" s="59">
        <f>IFERROR(VLOOKUP(A434,Sheet2!A:D,4,0),0)</f>
        <v>0</v>
      </c>
      <c r="D434" s="53">
        <v>0</v>
      </c>
      <c r="E434" s="60">
        <v>0</v>
      </c>
    </row>
    <row r="435" ht="20.25" hidden="1" customHeight="1" spans="1:5">
      <c r="A435" s="57" t="s">
        <v>801</v>
      </c>
      <c r="B435" s="58" t="s">
        <v>802</v>
      </c>
      <c r="C435" s="59">
        <f>IFERROR(VLOOKUP(A435,Sheet2!A:D,4,0),0)</f>
        <v>0</v>
      </c>
      <c r="D435" s="53">
        <v>0</v>
      </c>
      <c r="E435" s="60">
        <v>0</v>
      </c>
    </row>
    <row r="436" ht="20.25" hidden="1" customHeight="1" spans="1:5">
      <c r="A436" s="57" t="s">
        <v>803</v>
      </c>
      <c r="B436" s="58" t="s">
        <v>804</v>
      </c>
      <c r="C436" s="59">
        <f>IFERROR(VLOOKUP(A436,Sheet2!A:D,4,0),0)</f>
        <v>0</v>
      </c>
      <c r="D436" s="53">
        <v>0</v>
      </c>
      <c r="E436" s="60">
        <v>0</v>
      </c>
    </row>
    <row r="437" ht="20.25" customHeight="1" spans="1:5">
      <c r="A437" s="55" t="s">
        <v>805</v>
      </c>
      <c r="B437" s="56" t="s">
        <v>806</v>
      </c>
      <c r="C437" s="52">
        <f>SUM(C438:C440)</f>
        <v>6</v>
      </c>
      <c r="D437" s="53">
        <v>0</v>
      </c>
      <c r="E437" s="54">
        <v>6</v>
      </c>
    </row>
    <row r="438" ht="20.25" customHeight="1" spans="1:5">
      <c r="A438" s="57" t="s">
        <v>807</v>
      </c>
      <c r="B438" s="58" t="s">
        <v>808</v>
      </c>
      <c r="C438" s="59">
        <f>IFERROR(VLOOKUP(A438,Sheet2!A:D,4,0),0)</f>
        <v>6</v>
      </c>
      <c r="D438" s="53">
        <v>0</v>
      </c>
      <c r="E438" s="60">
        <v>6</v>
      </c>
    </row>
    <row r="439" ht="20.25" hidden="1" customHeight="1" spans="1:5">
      <c r="A439" s="57" t="s">
        <v>809</v>
      </c>
      <c r="B439" s="58" t="s">
        <v>810</v>
      </c>
      <c r="C439" s="59">
        <f>IFERROR(VLOOKUP(A439,Sheet2!A:D,4,0),0)</f>
        <v>0</v>
      </c>
      <c r="D439" s="53">
        <v>0</v>
      </c>
      <c r="E439" s="60">
        <v>0</v>
      </c>
    </row>
    <row r="440" ht="20.25" hidden="1" customHeight="1" spans="1:5">
      <c r="A440" s="57" t="s">
        <v>811</v>
      </c>
      <c r="B440" s="58" t="s">
        <v>812</v>
      </c>
      <c r="C440" s="59">
        <f>IFERROR(VLOOKUP(A440,Sheet2!A:D,4,0),0)</f>
        <v>0</v>
      </c>
      <c r="D440" s="53">
        <v>0</v>
      </c>
      <c r="E440" s="60">
        <v>0</v>
      </c>
    </row>
    <row r="441" ht="20.25" hidden="1" customHeight="1" spans="1:5">
      <c r="A441" s="55" t="s">
        <v>813</v>
      </c>
      <c r="B441" s="56" t="s">
        <v>814</v>
      </c>
      <c r="C441" s="52">
        <f>SUM(C442:C446)</f>
        <v>0</v>
      </c>
      <c r="D441" s="53">
        <v>0</v>
      </c>
      <c r="E441" s="60">
        <v>0</v>
      </c>
    </row>
    <row r="442" ht="20.25" hidden="1" customHeight="1" spans="1:5">
      <c r="A442" s="57" t="s">
        <v>815</v>
      </c>
      <c r="B442" s="58" t="s">
        <v>816</v>
      </c>
      <c r="C442" s="59">
        <f>IFERROR(VLOOKUP(A442,Sheet2!A:D,4,0),0)</f>
        <v>0</v>
      </c>
      <c r="D442" s="53">
        <v>0</v>
      </c>
      <c r="E442" s="60">
        <v>0</v>
      </c>
    </row>
    <row r="443" ht="20.25" hidden="1" customHeight="1" spans="1:5">
      <c r="A443" s="57" t="s">
        <v>817</v>
      </c>
      <c r="B443" s="58" t="s">
        <v>818</v>
      </c>
      <c r="C443" s="59">
        <f>IFERROR(VLOOKUP(A443,Sheet2!A:D,4,0),0)</f>
        <v>0</v>
      </c>
      <c r="D443" s="53">
        <v>0</v>
      </c>
      <c r="E443" s="60">
        <v>0</v>
      </c>
    </row>
    <row r="444" ht="20.25" hidden="1" customHeight="1" spans="1:5">
      <c r="A444" s="57" t="s">
        <v>819</v>
      </c>
      <c r="B444" s="58" t="s">
        <v>820</v>
      </c>
      <c r="C444" s="59">
        <f>IFERROR(VLOOKUP(A444,Sheet2!A:D,4,0),0)</f>
        <v>0</v>
      </c>
      <c r="D444" s="53">
        <v>0</v>
      </c>
      <c r="E444" s="60">
        <v>0</v>
      </c>
    </row>
    <row r="445" ht="20.25" hidden="1" customHeight="1" spans="1:5">
      <c r="A445" s="57" t="s">
        <v>821</v>
      </c>
      <c r="B445" s="58" t="s">
        <v>822</v>
      </c>
      <c r="C445" s="59">
        <f>IFERROR(VLOOKUP(A445,Sheet2!A:D,4,0),0)</f>
        <v>0</v>
      </c>
      <c r="D445" s="53">
        <v>0</v>
      </c>
      <c r="E445" s="60">
        <v>0</v>
      </c>
    </row>
    <row r="446" ht="20.25" hidden="1" customHeight="1" spans="1:5">
      <c r="A446" s="57" t="s">
        <v>823</v>
      </c>
      <c r="B446" s="58" t="s">
        <v>824</v>
      </c>
      <c r="C446" s="59">
        <f>IFERROR(VLOOKUP(A446,Sheet2!A:D,4,0),0)</f>
        <v>0</v>
      </c>
      <c r="D446" s="53">
        <v>0</v>
      </c>
      <c r="E446" s="60">
        <v>0</v>
      </c>
    </row>
    <row r="447" ht="20.25" customHeight="1" spans="1:5">
      <c r="A447" s="55" t="s">
        <v>825</v>
      </c>
      <c r="B447" s="56" t="s">
        <v>826</v>
      </c>
      <c r="C447" s="52">
        <f>SUM(C448:C453)</f>
        <v>239</v>
      </c>
      <c r="D447" s="53">
        <v>0</v>
      </c>
      <c r="E447" s="54">
        <v>239</v>
      </c>
    </row>
    <row r="448" ht="20.25" customHeight="1" spans="1:5">
      <c r="A448" s="57" t="s">
        <v>827</v>
      </c>
      <c r="B448" s="58" t="s">
        <v>828</v>
      </c>
      <c r="C448" s="59">
        <f>IFERROR(VLOOKUP(A448,Sheet2!A:D,4,0),0)</f>
        <v>43</v>
      </c>
      <c r="D448" s="53">
        <v>0</v>
      </c>
      <c r="E448" s="60">
        <v>43</v>
      </c>
    </row>
    <row r="449" s="41" customFormat="1" ht="20.25" hidden="1" customHeight="1" spans="1:6">
      <c r="A449" s="57" t="s">
        <v>829</v>
      </c>
      <c r="B449" s="58" t="s">
        <v>830</v>
      </c>
      <c r="C449" s="59">
        <f>IFERROR(VLOOKUP(A449,Sheet2!A:D,4,0),0)</f>
        <v>0</v>
      </c>
      <c r="D449" s="53">
        <v>0</v>
      </c>
      <c r="E449" s="69">
        <v>0</v>
      </c>
      <c r="F449" s="70"/>
    </row>
    <row r="450" ht="20.25" hidden="1" customHeight="1" spans="1:5">
      <c r="A450" s="57" t="s">
        <v>831</v>
      </c>
      <c r="B450" s="58" t="s">
        <v>832</v>
      </c>
      <c r="C450" s="59">
        <f>IFERROR(VLOOKUP(A450,Sheet2!A:D,4,0),0)</f>
        <v>0</v>
      </c>
      <c r="D450" s="53">
        <v>0</v>
      </c>
      <c r="E450" s="60">
        <v>0</v>
      </c>
    </row>
    <row r="451" ht="20.25" hidden="1" customHeight="1" spans="1:5">
      <c r="A451" s="57" t="s">
        <v>833</v>
      </c>
      <c r="B451" s="58" t="s">
        <v>834</v>
      </c>
      <c r="C451" s="59">
        <f>IFERROR(VLOOKUP(A451,Sheet2!A:D,4,0),0)</f>
        <v>0</v>
      </c>
      <c r="D451" s="53">
        <v>0</v>
      </c>
      <c r="E451" s="60">
        <v>0</v>
      </c>
    </row>
    <row r="452" ht="20.25" hidden="1" customHeight="1" spans="1:5">
      <c r="A452" s="57" t="s">
        <v>835</v>
      </c>
      <c r="B452" s="58" t="s">
        <v>836</v>
      </c>
      <c r="C452" s="59">
        <f>IFERROR(VLOOKUP(A452,Sheet2!A:D,4,0),0)</f>
        <v>0</v>
      </c>
      <c r="D452" s="53">
        <v>0</v>
      </c>
      <c r="E452" s="60">
        <v>0</v>
      </c>
    </row>
    <row r="453" ht="20.25" customHeight="1" spans="1:5">
      <c r="A453" s="57" t="s">
        <v>837</v>
      </c>
      <c r="B453" s="58" t="s">
        <v>838</v>
      </c>
      <c r="C453" s="59">
        <f>IFERROR(VLOOKUP(A453,Sheet2!A:D,4,0),0)</f>
        <v>196</v>
      </c>
      <c r="D453" s="53">
        <v>0</v>
      </c>
      <c r="E453" s="60">
        <v>196</v>
      </c>
    </row>
    <row r="454" ht="20.25" customHeight="1" spans="1:5">
      <c r="A454" s="55" t="s">
        <v>839</v>
      </c>
      <c r="B454" s="56" t="s">
        <v>840</v>
      </c>
      <c r="C454" s="52">
        <f>C455</f>
        <v>117</v>
      </c>
      <c r="D454" s="53">
        <v>0</v>
      </c>
      <c r="E454" s="54">
        <v>117</v>
      </c>
    </row>
    <row r="455" ht="20.25" customHeight="1" spans="1:5">
      <c r="A455" s="57" t="s">
        <v>841</v>
      </c>
      <c r="B455" s="58" t="s">
        <v>842</v>
      </c>
      <c r="C455" s="59">
        <f>IFERROR(VLOOKUP(A455,Sheet2!A:D,4,0),0)</f>
        <v>117</v>
      </c>
      <c r="D455" s="53">
        <v>0</v>
      </c>
      <c r="E455" s="60">
        <v>117</v>
      </c>
    </row>
    <row r="456" ht="20.25" hidden="1" customHeight="1" spans="1:5">
      <c r="A456" s="55" t="s">
        <v>843</v>
      </c>
      <c r="B456" s="56" t="s">
        <v>20</v>
      </c>
      <c r="C456" s="52">
        <f>C457+C462+C471+C477+C482+C487+C492+C499+C503+C507</f>
        <v>0</v>
      </c>
      <c r="D456" s="53">
        <v>0</v>
      </c>
      <c r="E456" s="60">
        <v>0</v>
      </c>
    </row>
    <row r="457" ht="20.25" hidden="1" customHeight="1" spans="1:5">
      <c r="A457" s="55" t="s">
        <v>844</v>
      </c>
      <c r="B457" s="56" t="s">
        <v>845</v>
      </c>
      <c r="C457" s="52">
        <f>SUM(C458:C461)</f>
        <v>0</v>
      </c>
      <c r="D457" s="53">
        <v>0</v>
      </c>
      <c r="E457" s="60">
        <v>0</v>
      </c>
    </row>
    <row r="458" ht="20.25" hidden="1" customHeight="1" spans="1:5">
      <c r="A458" s="57" t="s">
        <v>846</v>
      </c>
      <c r="B458" s="58" t="s">
        <v>118</v>
      </c>
      <c r="C458" s="59">
        <f>IFERROR(VLOOKUP(A458,Sheet2!A:D,4,0),0)</f>
        <v>0</v>
      </c>
      <c r="D458" s="53">
        <v>0</v>
      </c>
      <c r="E458" s="60">
        <v>0</v>
      </c>
    </row>
    <row r="459" ht="20.25" hidden="1" customHeight="1" spans="1:5">
      <c r="A459" s="57" t="s">
        <v>847</v>
      </c>
      <c r="B459" s="58" t="s">
        <v>120</v>
      </c>
      <c r="C459" s="59">
        <f>IFERROR(VLOOKUP(A459,Sheet2!A:D,4,0),0)</f>
        <v>0</v>
      </c>
      <c r="D459" s="53">
        <v>0</v>
      </c>
      <c r="E459" s="60">
        <v>0</v>
      </c>
    </row>
    <row r="460" s="41" customFormat="1" ht="20.25" hidden="1" customHeight="1" spans="1:6">
      <c r="A460" s="57" t="s">
        <v>848</v>
      </c>
      <c r="B460" s="58" t="s">
        <v>122</v>
      </c>
      <c r="C460" s="59">
        <f>IFERROR(VLOOKUP(A460,Sheet2!A:D,4,0),0)</f>
        <v>0</v>
      </c>
      <c r="D460" s="53">
        <v>0</v>
      </c>
      <c r="E460" s="69">
        <v>0</v>
      </c>
      <c r="F460" s="70"/>
    </row>
    <row r="461" ht="20.25" hidden="1" customHeight="1" spans="1:5">
      <c r="A461" s="57" t="s">
        <v>849</v>
      </c>
      <c r="B461" s="58" t="s">
        <v>850</v>
      </c>
      <c r="C461" s="59">
        <f>IFERROR(VLOOKUP(A461,Sheet2!A:D,4,0),0)</f>
        <v>0</v>
      </c>
      <c r="D461" s="53">
        <v>0</v>
      </c>
      <c r="E461" s="60">
        <v>0</v>
      </c>
    </row>
    <row r="462" ht="20.25" hidden="1" customHeight="1" spans="1:5">
      <c r="A462" s="55" t="s">
        <v>851</v>
      </c>
      <c r="B462" s="56" t="s">
        <v>852</v>
      </c>
      <c r="C462" s="52">
        <f>SUM(C463:C470)</f>
        <v>0</v>
      </c>
      <c r="D462" s="53">
        <v>0</v>
      </c>
      <c r="E462" s="60">
        <v>0</v>
      </c>
    </row>
    <row r="463" ht="20.25" hidden="1" customHeight="1" spans="1:5">
      <c r="A463" s="57" t="s">
        <v>853</v>
      </c>
      <c r="B463" s="58" t="s">
        <v>854</v>
      </c>
      <c r="C463" s="59">
        <f>IFERROR(VLOOKUP(A463,Sheet2!A:D,4,0),0)</f>
        <v>0</v>
      </c>
      <c r="D463" s="53">
        <v>0</v>
      </c>
      <c r="E463" s="60">
        <v>0</v>
      </c>
    </row>
    <row r="464" ht="20.25" hidden="1" customHeight="1" spans="1:5">
      <c r="A464" s="57" t="s">
        <v>855</v>
      </c>
      <c r="B464" s="58" t="s">
        <v>856</v>
      </c>
      <c r="C464" s="59">
        <f>IFERROR(VLOOKUP(A464,Sheet2!A:D,4,0),0)</f>
        <v>0</v>
      </c>
      <c r="D464" s="53">
        <v>0</v>
      </c>
      <c r="E464" s="60">
        <v>0</v>
      </c>
    </row>
    <row r="465" ht="20.25" hidden="1" customHeight="1" spans="1:5">
      <c r="A465" s="57" t="s">
        <v>857</v>
      </c>
      <c r="B465" s="58" t="s">
        <v>858</v>
      </c>
      <c r="C465" s="59">
        <f>IFERROR(VLOOKUP(A465,Sheet2!A:D,4,0),0)</f>
        <v>0</v>
      </c>
      <c r="D465" s="53">
        <v>0</v>
      </c>
      <c r="E465" s="60">
        <v>0</v>
      </c>
    </row>
    <row r="466" ht="20.25" hidden="1" customHeight="1" spans="1:5">
      <c r="A466" s="57" t="s">
        <v>859</v>
      </c>
      <c r="B466" s="58" t="s">
        <v>860</v>
      </c>
      <c r="C466" s="59">
        <f>IFERROR(VLOOKUP(A466,Sheet2!A:D,4,0),0)</f>
        <v>0</v>
      </c>
      <c r="D466" s="53">
        <v>0</v>
      </c>
      <c r="E466" s="60">
        <v>0</v>
      </c>
    </row>
    <row r="467" ht="20.25" hidden="1" customHeight="1" spans="1:5">
      <c r="A467" s="57" t="s">
        <v>861</v>
      </c>
      <c r="B467" s="58" t="s">
        <v>862</v>
      </c>
      <c r="C467" s="59">
        <f>IFERROR(VLOOKUP(A467,Sheet2!A:D,4,0),0)</f>
        <v>0</v>
      </c>
      <c r="D467" s="53">
        <v>0</v>
      </c>
      <c r="E467" s="60">
        <v>0</v>
      </c>
    </row>
    <row r="468" ht="20.25" hidden="1" customHeight="1" spans="1:5">
      <c r="A468" s="57" t="s">
        <v>863</v>
      </c>
      <c r="B468" s="58" t="s">
        <v>864</v>
      </c>
      <c r="C468" s="59">
        <f>IFERROR(VLOOKUP(A468,Sheet2!A:D,4,0),0)</f>
        <v>0</v>
      </c>
      <c r="D468" s="53">
        <v>0</v>
      </c>
      <c r="E468" s="60">
        <v>0</v>
      </c>
    </row>
    <row r="469" ht="20.25" hidden="1" customHeight="1" spans="1:5">
      <c r="A469" s="71" t="s">
        <v>865</v>
      </c>
      <c r="B469" s="72" t="s">
        <v>866</v>
      </c>
      <c r="C469" s="59">
        <f>IFERROR(VLOOKUP(A469,Sheet2!A:D,4,0),0)</f>
        <v>0</v>
      </c>
      <c r="D469" s="53">
        <v>0</v>
      </c>
      <c r="E469" s="60">
        <v>0</v>
      </c>
    </row>
    <row r="470" ht="20.25" hidden="1" customHeight="1" spans="1:5">
      <c r="A470" s="57" t="s">
        <v>867</v>
      </c>
      <c r="B470" s="58" t="s">
        <v>868</v>
      </c>
      <c r="C470" s="59">
        <f>IFERROR(VLOOKUP(A470,Sheet2!A:D,4,0),0)</f>
        <v>0</v>
      </c>
      <c r="D470" s="53">
        <v>0</v>
      </c>
      <c r="E470" s="60">
        <v>0</v>
      </c>
    </row>
    <row r="471" ht="20.25" hidden="1" customHeight="1" spans="1:5">
      <c r="A471" s="55" t="s">
        <v>869</v>
      </c>
      <c r="B471" s="56" t="s">
        <v>870</v>
      </c>
      <c r="C471" s="52">
        <f>SUM(C472:C476)</f>
        <v>0</v>
      </c>
      <c r="D471" s="53">
        <v>0</v>
      </c>
      <c r="E471" s="60">
        <v>0</v>
      </c>
    </row>
    <row r="472" ht="20.25" hidden="1" customHeight="1" spans="1:5">
      <c r="A472" s="57" t="s">
        <v>871</v>
      </c>
      <c r="B472" s="58" t="s">
        <v>854</v>
      </c>
      <c r="C472" s="59">
        <f>IFERROR(VLOOKUP(A472,Sheet2!A:D,4,0),0)</f>
        <v>0</v>
      </c>
      <c r="D472" s="53">
        <v>0</v>
      </c>
      <c r="E472" s="60">
        <v>0</v>
      </c>
    </row>
    <row r="473" ht="20.25" hidden="1" customHeight="1" spans="1:5">
      <c r="A473" s="57" t="s">
        <v>872</v>
      </c>
      <c r="B473" s="58" t="s">
        <v>873</v>
      </c>
      <c r="C473" s="59">
        <f>IFERROR(VLOOKUP(A473,Sheet2!A:D,4,0),0)</f>
        <v>0</v>
      </c>
      <c r="D473" s="53">
        <v>0</v>
      </c>
      <c r="E473" s="60">
        <v>0</v>
      </c>
    </row>
    <row r="474" ht="20.25" hidden="1" customHeight="1" spans="1:5">
      <c r="A474" s="57" t="s">
        <v>874</v>
      </c>
      <c r="B474" s="58" t="s">
        <v>875</v>
      </c>
      <c r="C474" s="59">
        <f>IFERROR(VLOOKUP(A474,Sheet2!A:D,4,0),0)</f>
        <v>0</v>
      </c>
      <c r="D474" s="53">
        <v>0</v>
      </c>
      <c r="E474" s="60">
        <v>0</v>
      </c>
    </row>
    <row r="475" ht="20.25" hidden="1" customHeight="1" spans="1:5">
      <c r="A475" s="57" t="s">
        <v>876</v>
      </c>
      <c r="B475" s="58" t="s">
        <v>877</v>
      </c>
      <c r="C475" s="59">
        <f>IFERROR(VLOOKUP(A475,Sheet2!A:D,4,0),0)</f>
        <v>0</v>
      </c>
      <c r="D475" s="53">
        <v>0</v>
      </c>
      <c r="E475" s="60">
        <v>0</v>
      </c>
    </row>
    <row r="476" ht="20.25" hidden="1" customHeight="1" spans="1:5">
      <c r="A476" s="57" t="s">
        <v>878</v>
      </c>
      <c r="B476" s="58" t="s">
        <v>879</v>
      </c>
      <c r="C476" s="59">
        <f>IFERROR(VLOOKUP(A476,Sheet2!A:D,4,0),0)</f>
        <v>0</v>
      </c>
      <c r="D476" s="53">
        <v>0</v>
      </c>
      <c r="E476" s="60">
        <v>0</v>
      </c>
    </row>
    <row r="477" ht="20.25" hidden="1" customHeight="1" spans="1:5">
      <c r="A477" s="55" t="s">
        <v>880</v>
      </c>
      <c r="B477" s="56" t="s">
        <v>881</v>
      </c>
      <c r="C477" s="52">
        <f>SUM(C478:C481)</f>
        <v>0</v>
      </c>
      <c r="D477" s="53">
        <v>0</v>
      </c>
      <c r="E477" s="60">
        <v>0</v>
      </c>
    </row>
    <row r="478" ht="20.25" hidden="1" customHeight="1" spans="1:5">
      <c r="A478" s="57" t="s">
        <v>882</v>
      </c>
      <c r="B478" s="58" t="s">
        <v>854</v>
      </c>
      <c r="C478" s="59">
        <f>IFERROR(VLOOKUP(A478,Sheet2!A:D,4,0),0)</f>
        <v>0</v>
      </c>
      <c r="D478" s="53">
        <v>0</v>
      </c>
      <c r="E478" s="60">
        <v>0</v>
      </c>
    </row>
    <row r="479" ht="20.25" hidden="1" customHeight="1" spans="1:5">
      <c r="A479" s="57" t="s">
        <v>883</v>
      </c>
      <c r="B479" s="58" t="s">
        <v>884</v>
      </c>
      <c r="C479" s="59">
        <f>IFERROR(VLOOKUP(A479,Sheet2!A:D,4,0),0)</f>
        <v>0</v>
      </c>
      <c r="D479" s="53">
        <v>0</v>
      </c>
      <c r="E479" s="60">
        <v>0</v>
      </c>
    </row>
    <row r="480" ht="20.25" hidden="1" customHeight="1" spans="1:5">
      <c r="A480" s="71" t="s">
        <v>885</v>
      </c>
      <c r="B480" s="72" t="s">
        <v>886</v>
      </c>
      <c r="C480" s="59">
        <f>IFERROR(VLOOKUP(A480,Sheet2!A:D,4,0),0)</f>
        <v>0</v>
      </c>
      <c r="D480" s="53">
        <v>0</v>
      </c>
      <c r="E480" s="60">
        <v>0</v>
      </c>
    </row>
    <row r="481" ht="20.25" hidden="1" customHeight="1" spans="1:5">
      <c r="A481" s="57" t="s">
        <v>887</v>
      </c>
      <c r="B481" s="58" t="s">
        <v>888</v>
      </c>
      <c r="C481" s="59">
        <f>IFERROR(VLOOKUP(A481,Sheet2!A:D,4,0),0)</f>
        <v>0</v>
      </c>
      <c r="D481" s="53">
        <v>0</v>
      </c>
      <c r="E481" s="60">
        <v>0</v>
      </c>
    </row>
    <row r="482" ht="20.25" hidden="1" customHeight="1" spans="1:5">
      <c r="A482" s="55" t="s">
        <v>889</v>
      </c>
      <c r="B482" s="56" t="s">
        <v>890</v>
      </c>
      <c r="C482" s="52">
        <f>SUM(C483:C486)</f>
        <v>0</v>
      </c>
      <c r="D482" s="53">
        <v>0</v>
      </c>
      <c r="E482" s="60">
        <v>0</v>
      </c>
    </row>
    <row r="483" ht="20.25" hidden="1" customHeight="1" spans="1:5">
      <c r="A483" s="57" t="s">
        <v>891</v>
      </c>
      <c r="B483" s="58" t="s">
        <v>854</v>
      </c>
      <c r="C483" s="59">
        <f>IFERROR(VLOOKUP(A483,Sheet2!A:D,4,0),0)</f>
        <v>0</v>
      </c>
      <c r="D483" s="53">
        <v>0</v>
      </c>
      <c r="E483" s="60">
        <v>0</v>
      </c>
    </row>
    <row r="484" ht="20.25" hidden="1" customHeight="1" spans="1:5">
      <c r="A484" s="57" t="s">
        <v>892</v>
      </c>
      <c r="B484" s="58" t="s">
        <v>893</v>
      </c>
      <c r="C484" s="59">
        <f>IFERROR(VLOOKUP(A484,Sheet2!A:D,4,0),0)</f>
        <v>0</v>
      </c>
      <c r="D484" s="53">
        <v>0</v>
      </c>
      <c r="E484" s="60">
        <v>0</v>
      </c>
    </row>
    <row r="485" ht="20.25" hidden="1" customHeight="1" spans="1:5">
      <c r="A485" s="57" t="s">
        <v>894</v>
      </c>
      <c r="B485" s="58" t="s">
        <v>895</v>
      </c>
      <c r="C485" s="59">
        <f>IFERROR(VLOOKUP(A485,Sheet2!A:D,4,0),0)</f>
        <v>0</v>
      </c>
      <c r="D485" s="53">
        <v>0</v>
      </c>
      <c r="E485" s="60">
        <v>0</v>
      </c>
    </row>
    <row r="486" ht="20.25" hidden="1" customHeight="1" spans="1:5">
      <c r="A486" s="57" t="s">
        <v>896</v>
      </c>
      <c r="B486" s="58" t="s">
        <v>897</v>
      </c>
      <c r="C486" s="59">
        <f>IFERROR(VLOOKUP(A486,Sheet2!A:D,4,0),0)</f>
        <v>0</v>
      </c>
      <c r="D486" s="53">
        <v>0</v>
      </c>
      <c r="E486" s="60">
        <v>0</v>
      </c>
    </row>
    <row r="487" ht="20.25" hidden="1" customHeight="1" spans="1:5">
      <c r="A487" s="55" t="s">
        <v>898</v>
      </c>
      <c r="B487" s="56" t="s">
        <v>899</v>
      </c>
      <c r="C487" s="52">
        <f>SUM(C488:C491)</f>
        <v>0</v>
      </c>
      <c r="D487" s="53">
        <v>0</v>
      </c>
      <c r="E487" s="60">
        <v>0</v>
      </c>
    </row>
    <row r="488" ht="20.25" hidden="1" customHeight="1" spans="1:5">
      <c r="A488" s="57" t="s">
        <v>900</v>
      </c>
      <c r="B488" s="58" t="s">
        <v>901</v>
      </c>
      <c r="C488" s="59">
        <f>IFERROR(VLOOKUP(A488,Sheet2!A:D,4,0),0)</f>
        <v>0</v>
      </c>
      <c r="D488" s="53">
        <v>0</v>
      </c>
      <c r="E488" s="60">
        <v>0</v>
      </c>
    </row>
    <row r="489" ht="20.25" hidden="1" customHeight="1" spans="1:5">
      <c r="A489" s="57" t="s">
        <v>902</v>
      </c>
      <c r="B489" s="58" t="s">
        <v>903</v>
      </c>
      <c r="C489" s="59">
        <f>IFERROR(VLOOKUP(A489,Sheet2!A:D,4,0),0)</f>
        <v>0</v>
      </c>
      <c r="D489" s="53">
        <v>0</v>
      </c>
      <c r="E489" s="60">
        <v>0</v>
      </c>
    </row>
    <row r="490" ht="20.25" hidden="1" customHeight="1" spans="1:5">
      <c r="A490" s="57" t="s">
        <v>904</v>
      </c>
      <c r="B490" s="58" t="s">
        <v>905</v>
      </c>
      <c r="C490" s="59">
        <f>IFERROR(VLOOKUP(A490,Sheet2!A:D,4,0),0)</f>
        <v>0</v>
      </c>
      <c r="D490" s="53">
        <v>0</v>
      </c>
      <c r="E490" s="60">
        <v>0</v>
      </c>
    </row>
    <row r="491" ht="20.25" hidden="1" customHeight="1" spans="1:5">
      <c r="A491" s="57" t="s">
        <v>906</v>
      </c>
      <c r="B491" s="58" t="s">
        <v>907</v>
      </c>
      <c r="C491" s="59">
        <f>IFERROR(VLOOKUP(A491,Sheet2!A:D,4,0),0)</f>
        <v>0</v>
      </c>
      <c r="D491" s="53">
        <v>0</v>
      </c>
      <c r="E491" s="60">
        <v>0</v>
      </c>
    </row>
    <row r="492" ht="20.25" hidden="1" customHeight="1" spans="1:5">
      <c r="A492" s="55" t="s">
        <v>908</v>
      </c>
      <c r="B492" s="56" t="s">
        <v>909</v>
      </c>
      <c r="C492" s="52">
        <f>SUM(C493:C498)</f>
        <v>0</v>
      </c>
      <c r="D492" s="53">
        <v>0</v>
      </c>
      <c r="E492" s="60">
        <v>0</v>
      </c>
    </row>
    <row r="493" ht="20.25" hidden="1" customHeight="1" spans="1:5">
      <c r="A493" s="57" t="s">
        <v>910</v>
      </c>
      <c r="B493" s="58" t="s">
        <v>854</v>
      </c>
      <c r="C493" s="59">
        <f>IFERROR(VLOOKUP(A493,Sheet2!A:D,4,0),0)</f>
        <v>0</v>
      </c>
      <c r="D493" s="53">
        <v>0</v>
      </c>
      <c r="E493" s="60">
        <v>0</v>
      </c>
    </row>
    <row r="494" ht="20.25" hidden="1" customHeight="1" spans="1:5">
      <c r="A494" s="57" t="s">
        <v>911</v>
      </c>
      <c r="B494" s="58" t="s">
        <v>912</v>
      </c>
      <c r="C494" s="59">
        <f>IFERROR(VLOOKUP(A494,Sheet2!A:D,4,0),0)</f>
        <v>0</v>
      </c>
      <c r="D494" s="53">
        <v>0</v>
      </c>
      <c r="E494" s="60">
        <v>0</v>
      </c>
    </row>
    <row r="495" ht="20.25" hidden="1" customHeight="1" spans="1:5">
      <c r="A495" s="57" t="s">
        <v>913</v>
      </c>
      <c r="B495" s="58" t="s">
        <v>914</v>
      </c>
      <c r="C495" s="59">
        <f>IFERROR(VLOOKUP(A495,Sheet2!A:D,4,0),0)</f>
        <v>0</v>
      </c>
      <c r="D495" s="53">
        <v>0</v>
      </c>
      <c r="E495" s="60">
        <v>0</v>
      </c>
    </row>
    <row r="496" ht="20.25" hidden="1" customHeight="1" spans="1:5">
      <c r="A496" s="57" t="s">
        <v>915</v>
      </c>
      <c r="B496" s="58" t="s">
        <v>916</v>
      </c>
      <c r="C496" s="59">
        <f>IFERROR(VLOOKUP(A496,Sheet2!A:D,4,0),0)</f>
        <v>0</v>
      </c>
      <c r="D496" s="53">
        <v>0</v>
      </c>
      <c r="E496" s="60">
        <v>0</v>
      </c>
    </row>
    <row r="497" ht="20.25" hidden="1" customHeight="1" spans="1:5">
      <c r="A497" s="57" t="s">
        <v>917</v>
      </c>
      <c r="B497" s="58" t="s">
        <v>918</v>
      </c>
      <c r="C497" s="59">
        <f>IFERROR(VLOOKUP(A497,Sheet2!A:D,4,0),0)</f>
        <v>0</v>
      </c>
      <c r="D497" s="53">
        <v>0</v>
      </c>
      <c r="E497" s="60">
        <v>0</v>
      </c>
    </row>
    <row r="498" ht="20.25" hidden="1" customHeight="1" spans="1:5">
      <c r="A498" s="57" t="s">
        <v>919</v>
      </c>
      <c r="B498" s="58" t="s">
        <v>920</v>
      </c>
      <c r="C498" s="59">
        <f>IFERROR(VLOOKUP(A498,Sheet2!A:D,4,0),0)</f>
        <v>0</v>
      </c>
      <c r="D498" s="53">
        <v>0</v>
      </c>
      <c r="E498" s="60">
        <v>0</v>
      </c>
    </row>
    <row r="499" ht="20.25" hidden="1" customHeight="1" spans="1:5">
      <c r="A499" s="55" t="s">
        <v>921</v>
      </c>
      <c r="B499" s="56" t="s">
        <v>922</v>
      </c>
      <c r="C499" s="52">
        <f>SUM(C500:C502)</f>
        <v>0</v>
      </c>
      <c r="D499" s="53">
        <v>0</v>
      </c>
      <c r="E499" s="60">
        <v>0</v>
      </c>
    </row>
    <row r="500" ht="20.25" hidden="1" customHeight="1" spans="1:5">
      <c r="A500" s="57" t="s">
        <v>923</v>
      </c>
      <c r="B500" s="58" t="s">
        <v>924</v>
      </c>
      <c r="C500" s="59">
        <f>IFERROR(VLOOKUP(A500,Sheet2!A:D,4,0),0)</f>
        <v>0</v>
      </c>
      <c r="D500" s="53">
        <v>0</v>
      </c>
      <c r="E500" s="60">
        <v>0</v>
      </c>
    </row>
    <row r="501" ht="20.25" hidden="1" customHeight="1" spans="1:5">
      <c r="A501" s="57" t="s">
        <v>925</v>
      </c>
      <c r="B501" s="58" t="s">
        <v>926</v>
      </c>
      <c r="C501" s="59">
        <f>IFERROR(VLOOKUP(A501,Sheet2!A:D,4,0),0)</f>
        <v>0</v>
      </c>
      <c r="D501" s="53">
        <v>0</v>
      </c>
      <c r="E501" s="60">
        <v>0</v>
      </c>
    </row>
    <row r="502" ht="20.25" hidden="1" customHeight="1" spans="1:5">
      <c r="A502" s="57" t="s">
        <v>927</v>
      </c>
      <c r="B502" s="58" t="s">
        <v>928</v>
      </c>
      <c r="C502" s="59">
        <f>IFERROR(VLOOKUP(A502,Sheet2!A:D,4,0),0)</f>
        <v>0</v>
      </c>
      <c r="D502" s="53">
        <v>0</v>
      </c>
      <c r="E502" s="60">
        <v>0</v>
      </c>
    </row>
    <row r="503" ht="20.25" hidden="1" customHeight="1" spans="1:5">
      <c r="A503" s="55" t="s">
        <v>929</v>
      </c>
      <c r="B503" s="56" t="s">
        <v>930</v>
      </c>
      <c r="C503" s="52">
        <f>SUM(C504:C506)</f>
        <v>0</v>
      </c>
      <c r="D503" s="53">
        <v>0</v>
      </c>
      <c r="E503" s="60">
        <v>0</v>
      </c>
    </row>
    <row r="504" ht="20.25" hidden="1" customHeight="1" spans="1:5">
      <c r="A504" s="57" t="s">
        <v>931</v>
      </c>
      <c r="B504" s="58" t="s">
        <v>932</v>
      </c>
      <c r="C504" s="59">
        <f>IFERROR(VLOOKUP(A504,Sheet2!A:D,4,0),0)</f>
        <v>0</v>
      </c>
      <c r="D504" s="53">
        <v>0</v>
      </c>
      <c r="E504" s="60">
        <v>0</v>
      </c>
    </row>
    <row r="505" ht="20.25" hidden="1" customHeight="1" spans="1:5">
      <c r="A505" s="57" t="s">
        <v>933</v>
      </c>
      <c r="B505" s="58" t="s">
        <v>934</v>
      </c>
      <c r="C505" s="59">
        <f>IFERROR(VLOOKUP(A505,Sheet2!A:D,4,0),0)</f>
        <v>0</v>
      </c>
      <c r="D505" s="53">
        <v>0</v>
      </c>
      <c r="E505" s="60">
        <v>0</v>
      </c>
    </row>
    <row r="506" ht="20.25" hidden="1" customHeight="1" spans="1:5">
      <c r="A506" s="57" t="s">
        <v>935</v>
      </c>
      <c r="B506" s="58" t="s">
        <v>936</v>
      </c>
      <c r="C506" s="59">
        <f>IFERROR(VLOOKUP(A506,Sheet2!A:D,4,0),0)</f>
        <v>0</v>
      </c>
      <c r="D506" s="53">
        <v>0</v>
      </c>
      <c r="E506" s="60">
        <v>0</v>
      </c>
    </row>
    <row r="507" ht="20.25" hidden="1" customHeight="1" spans="1:5">
      <c r="A507" s="55" t="s">
        <v>937</v>
      </c>
      <c r="B507" s="56" t="s">
        <v>938</v>
      </c>
      <c r="C507" s="52">
        <f>SUM(C508:C511)</f>
        <v>0</v>
      </c>
      <c r="D507" s="53">
        <v>0</v>
      </c>
      <c r="E507" s="60">
        <v>0</v>
      </c>
    </row>
    <row r="508" ht="20.25" hidden="1" customHeight="1" spans="1:5">
      <c r="A508" s="57" t="s">
        <v>939</v>
      </c>
      <c r="B508" s="58" t="s">
        <v>940</v>
      </c>
      <c r="C508" s="59">
        <f>IFERROR(VLOOKUP(A508,Sheet2!A:D,4,0),0)</f>
        <v>0</v>
      </c>
      <c r="D508" s="53">
        <v>0</v>
      </c>
      <c r="E508" s="60">
        <v>0</v>
      </c>
    </row>
    <row r="509" ht="20.25" hidden="1" customHeight="1" spans="1:5">
      <c r="A509" s="57" t="s">
        <v>941</v>
      </c>
      <c r="B509" s="58" t="s">
        <v>942</v>
      </c>
      <c r="C509" s="59">
        <f>IFERROR(VLOOKUP(A509,Sheet2!A:D,4,0),0)</f>
        <v>0</v>
      </c>
      <c r="D509" s="53">
        <v>0</v>
      </c>
      <c r="E509" s="60">
        <v>0</v>
      </c>
    </row>
    <row r="510" ht="20.25" hidden="1" customHeight="1" spans="1:5">
      <c r="A510" s="57" t="s">
        <v>943</v>
      </c>
      <c r="B510" s="58" t="s">
        <v>944</v>
      </c>
      <c r="C510" s="59">
        <f>IFERROR(VLOOKUP(A510,Sheet2!A:D,4,0),0)</f>
        <v>0</v>
      </c>
      <c r="D510" s="53">
        <v>0</v>
      </c>
      <c r="E510" s="60">
        <v>0</v>
      </c>
    </row>
    <row r="511" ht="20.25" hidden="1" customHeight="1" spans="1:5">
      <c r="A511" s="57" t="s">
        <v>945</v>
      </c>
      <c r="B511" s="58" t="s">
        <v>946</v>
      </c>
      <c r="C511" s="59">
        <f>IFERROR(VLOOKUP(A511,Sheet2!A:D,4,0),0)</f>
        <v>0</v>
      </c>
      <c r="D511" s="53">
        <v>0</v>
      </c>
      <c r="E511" s="60">
        <v>0</v>
      </c>
    </row>
    <row r="512" ht="20.25" customHeight="1" spans="1:5">
      <c r="A512" s="55" t="s">
        <v>947</v>
      </c>
      <c r="B512" s="56" t="s">
        <v>22</v>
      </c>
      <c r="C512" s="52">
        <f>C513+C529+C537+C548+C557+C565</f>
        <v>13</v>
      </c>
      <c r="D512" s="53">
        <v>0</v>
      </c>
      <c r="E512" s="54">
        <v>13</v>
      </c>
    </row>
    <row r="513" ht="20.25" hidden="1" customHeight="1" spans="1:5">
      <c r="A513" s="55" t="s">
        <v>948</v>
      </c>
      <c r="B513" s="56" t="s">
        <v>949</v>
      </c>
      <c r="C513" s="52">
        <f>SUM(C514:C528)</f>
        <v>0</v>
      </c>
      <c r="D513" s="53">
        <v>0</v>
      </c>
      <c r="E513" s="54">
        <v>0</v>
      </c>
    </row>
    <row r="514" ht="20.25" hidden="1" customHeight="1" spans="1:5">
      <c r="A514" s="57" t="s">
        <v>950</v>
      </c>
      <c r="B514" s="58" t="s">
        <v>118</v>
      </c>
      <c r="C514" s="59">
        <f>IFERROR(VLOOKUP(A514,Sheet2!A:D,4,0),0)</f>
        <v>0</v>
      </c>
      <c r="D514" s="53">
        <v>0</v>
      </c>
      <c r="E514" s="54">
        <v>0</v>
      </c>
    </row>
    <row r="515" ht="20.25" hidden="1" customHeight="1" spans="1:5">
      <c r="A515" s="57" t="s">
        <v>951</v>
      </c>
      <c r="B515" s="58" t="s">
        <v>120</v>
      </c>
      <c r="C515" s="59">
        <f>IFERROR(VLOOKUP(A515,Sheet2!A:D,4,0),0)</f>
        <v>0</v>
      </c>
      <c r="D515" s="53">
        <v>0</v>
      </c>
      <c r="E515" s="54">
        <v>0</v>
      </c>
    </row>
    <row r="516" ht="20.25" hidden="1" customHeight="1" spans="1:5">
      <c r="A516" s="57" t="s">
        <v>952</v>
      </c>
      <c r="B516" s="58" t="s">
        <v>122</v>
      </c>
      <c r="C516" s="59">
        <f>IFERROR(VLOOKUP(A516,Sheet2!A:D,4,0),0)</f>
        <v>0</v>
      </c>
      <c r="D516" s="53">
        <v>0</v>
      </c>
      <c r="E516" s="54">
        <v>0</v>
      </c>
    </row>
    <row r="517" ht="20.25" hidden="1" customHeight="1" spans="1:5">
      <c r="A517" s="57" t="s">
        <v>953</v>
      </c>
      <c r="B517" s="58" t="s">
        <v>954</v>
      </c>
      <c r="C517" s="59">
        <f>IFERROR(VLOOKUP(A517,Sheet2!A:D,4,0),0)</f>
        <v>0</v>
      </c>
      <c r="D517" s="53">
        <v>0</v>
      </c>
      <c r="E517" s="54">
        <v>0</v>
      </c>
    </row>
    <row r="518" ht="20.25" hidden="1" customHeight="1" spans="1:5">
      <c r="A518" s="57" t="s">
        <v>955</v>
      </c>
      <c r="B518" s="58" t="s">
        <v>956</v>
      </c>
      <c r="C518" s="59">
        <f>IFERROR(VLOOKUP(A518,Sheet2!A:D,4,0),0)</f>
        <v>0</v>
      </c>
      <c r="D518" s="53">
        <v>0</v>
      </c>
      <c r="E518" s="54">
        <v>0</v>
      </c>
    </row>
    <row r="519" ht="20.25" hidden="1" customHeight="1" spans="1:5">
      <c r="A519" s="57" t="s">
        <v>957</v>
      </c>
      <c r="B519" s="58" t="s">
        <v>958</v>
      </c>
      <c r="C519" s="59">
        <f>IFERROR(VLOOKUP(A519,Sheet2!A:D,4,0),0)</f>
        <v>0</v>
      </c>
      <c r="D519" s="53">
        <v>0</v>
      </c>
      <c r="E519" s="54">
        <v>0</v>
      </c>
    </row>
    <row r="520" ht="20.25" hidden="1" customHeight="1" spans="1:5">
      <c r="A520" s="57" t="s">
        <v>959</v>
      </c>
      <c r="B520" s="58" t="s">
        <v>960</v>
      </c>
      <c r="C520" s="59">
        <f>IFERROR(VLOOKUP(A520,Sheet2!A:D,4,0),0)</f>
        <v>0</v>
      </c>
      <c r="D520" s="53">
        <v>0</v>
      </c>
      <c r="E520" s="54">
        <v>0</v>
      </c>
    </row>
    <row r="521" ht="20.25" hidden="1" customHeight="1" spans="1:5">
      <c r="A521" s="57" t="s">
        <v>961</v>
      </c>
      <c r="B521" s="58" t="s">
        <v>962</v>
      </c>
      <c r="C521" s="59">
        <f>IFERROR(VLOOKUP(A521,Sheet2!A:D,4,0),0)</f>
        <v>0</v>
      </c>
      <c r="D521" s="53">
        <v>0</v>
      </c>
      <c r="E521" s="54">
        <v>0</v>
      </c>
    </row>
    <row r="522" ht="20.25" hidden="1" customHeight="1" spans="1:5">
      <c r="A522" s="57" t="s">
        <v>963</v>
      </c>
      <c r="B522" s="58" t="s">
        <v>964</v>
      </c>
      <c r="C522" s="59">
        <f>IFERROR(VLOOKUP(A522,Sheet2!A:D,4,0),0)</f>
        <v>0</v>
      </c>
      <c r="D522" s="53">
        <v>0</v>
      </c>
      <c r="E522" s="54">
        <v>0</v>
      </c>
    </row>
    <row r="523" ht="20.25" hidden="1" customHeight="1" spans="1:5">
      <c r="A523" s="57" t="s">
        <v>965</v>
      </c>
      <c r="B523" s="58" t="s">
        <v>966</v>
      </c>
      <c r="C523" s="59">
        <f>IFERROR(VLOOKUP(A523,Sheet2!A:D,4,0),0)</f>
        <v>0</v>
      </c>
      <c r="D523" s="53">
        <v>0</v>
      </c>
      <c r="E523" s="54">
        <v>0</v>
      </c>
    </row>
    <row r="524" ht="20.25" hidden="1" customHeight="1" spans="1:5">
      <c r="A524" s="57" t="s">
        <v>967</v>
      </c>
      <c r="B524" s="58" t="s">
        <v>968</v>
      </c>
      <c r="C524" s="59">
        <f>IFERROR(VLOOKUP(A524,Sheet2!A:D,4,0),0)</f>
        <v>0</v>
      </c>
      <c r="D524" s="53">
        <v>0</v>
      </c>
      <c r="E524" s="54">
        <v>0</v>
      </c>
    </row>
    <row r="525" ht="20.25" hidden="1" customHeight="1" spans="1:5">
      <c r="A525" s="57" t="s">
        <v>969</v>
      </c>
      <c r="B525" s="58" t="s">
        <v>970</v>
      </c>
      <c r="C525" s="59">
        <f>IFERROR(VLOOKUP(A525,Sheet2!A:D,4,0),0)</f>
        <v>0</v>
      </c>
      <c r="D525" s="53">
        <v>0</v>
      </c>
      <c r="E525" s="54">
        <v>0</v>
      </c>
    </row>
    <row r="526" ht="20.25" hidden="1" customHeight="1" spans="1:5">
      <c r="A526" s="57" t="s">
        <v>971</v>
      </c>
      <c r="B526" s="58" t="s">
        <v>972</v>
      </c>
      <c r="C526" s="59">
        <f>IFERROR(VLOOKUP(A526,Sheet2!A:D,4,0),0)</f>
        <v>0</v>
      </c>
      <c r="D526" s="53">
        <v>0</v>
      </c>
      <c r="E526" s="54">
        <v>0</v>
      </c>
    </row>
    <row r="527" ht="20.25" hidden="1" customHeight="1" spans="1:5">
      <c r="A527" s="57" t="s">
        <v>973</v>
      </c>
      <c r="B527" s="58" t="s">
        <v>974</v>
      </c>
      <c r="C527" s="59">
        <f>IFERROR(VLOOKUP(A527,Sheet2!A:D,4,0),0)</f>
        <v>0</v>
      </c>
      <c r="D527" s="53">
        <v>0</v>
      </c>
      <c r="E527" s="54">
        <v>0</v>
      </c>
    </row>
    <row r="528" ht="20.25" hidden="1" customHeight="1" spans="1:5">
      <c r="A528" s="57" t="s">
        <v>975</v>
      </c>
      <c r="B528" s="58" t="s">
        <v>976</v>
      </c>
      <c r="C528" s="59">
        <f>IFERROR(VLOOKUP(A528,Sheet2!A:D,4,0),0)</f>
        <v>0</v>
      </c>
      <c r="D528" s="53">
        <v>0</v>
      </c>
      <c r="E528" s="54">
        <v>0</v>
      </c>
    </row>
    <row r="529" ht="20.25" hidden="1" customHeight="1" spans="1:5">
      <c r="A529" s="55" t="s">
        <v>977</v>
      </c>
      <c r="B529" s="56" t="s">
        <v>978</v>
      </c>
      <c r="C529" s="52">
        <f>SUM(C530:C536)</f>
        <v>0</v>
      </c>
      <c r="D529" s="53">
        <v>0</v>
      </c>
      <c r="E529" s="54">
        <v>0</v>
      </c>
    </row>
    <row r="530" ht="20.25" hidden="1" customHeight="1" spans="1:5">
      <c r="A530" s="57" t="s">
        <v>979</v>
      </c>
      <c r="B530" s="58" t="s">
        <v>118</v>
      </c>
      <c r="C530" s="59">
        <f>IFERROR(VLOOKUP(A530,Sheet2!A:D,4,0),0)</f>
        <v>0</v>
      </c>
      <c r="D530" s="53">
        <v>0</v>
      </c>
      <c r="E530" s="54">
        <v>0</v>
      </c>
    </row>
    <row r="531" ht="20.25" hidden="1" customHeight="1" spans="1:5">
      <c r="A531" s="57" t="s">
        <v>980</v>
      </c>
      <c r="B531" s="58" t="s">
        <v>120</v>
      </c>
      <c r="C531" s="59">
        <f>IFERROR(VLOOKUP(A531,Sheet2!A:D,4,0),0)</f>
        <v>0</v>
      </c>
      <c r="D531" s="53">
        <v>0</v>
      </c>
      <c r="E531" s="54">
        <v>0</v>
      </c>
    </row>
    <row r="532" ht="20.25" hidden="1" customHeight="1" spans="1:5">
      <c r="A532" s="57" t="s">
        <v>981</v>
      </c>
      <c r="B532" s="58" t="s">
        <v>122</v>
      </c>
      <c r="C532" s="59">
        <f>IFERROR(VLOOKUP(A532,Sheet2!A:D,4,0),0)</f>
        <v>0</v>
      </c>
      <c r="D532" s="53">
        <v>0</v>
      </c>
      <c r="E532" s="54">
        <v>0</v>
      </c>
    </row>
    <row r="533" ht="20.25" hidden="1" customHeight="1" spans="1:5">
      <c r="A533" s="57" t="s">
        <v>982</v>
      </c>
      <c r="B533" s="58" t="s">
        <v>983</v>
      </c>
      <c r="C533" s="59">
        <f>IFERROR(VLOOKUP(A533,Sheet2!A:D,4,0),0)</f>
        <v>0</v>
      </c>
      <c r="D533" s="53">
        <v>0</v>
      </c>
      <c r="E533" s="54">
        <v>0</v>
      </c>
    </row>
    <row r="534" ht="20.25" hidden="1" customHeight="1" spans="1:5">
      <c r="A534" s="57" t="s">
        <v>984</v>
      </c>
      <c r="B534" s="58" t="s">
        <v>985</v>
      </c>
      <c r="C534" s="59">
        <f>IFERROR(VLOOKUP(A534,Sheet2!A:D,4,0),0)</f>
        <v>0</v>
      </c>
      <c r="D534" s="53">
        <v>0</v>
      </c>
      <c r="E534" s="54">
        <v>0</v>
      </c>
    </row>
    <row r="535" ht="20.25" hidden="1" customHeight="1" spans="1:5">
      <c r="A535" s="57" t="s">
        <v>986</v>
      </c>
      <c r="B535" s="58" t="s">
        <v>987</v>
      </c>
      <c r="C535" s="59">
        <f>IFERROR(VLOOKUP(A535,Sheet2!A:D,4,0),0)</f>
        <v>0</v>
      </c>
      <c r="D535" s="53">
        <v>0</v>
      </c>
      <c r="E535" s="54">
        <v>0</v>
      </c>
    </row>
    <row r="536" ht="20.25" hidden="1" customHeight="1" spans="1:5">
      <c r="A536" s="57" t="s">
        <v>988</v>
      </c>
      <c r="B536" s="58" t="s">
        <v>989</v>
      </c>
      <c r="C536" s="59">
        <f>IFERROR(VLOOKUP(A536,Sheet2!A:D,4,0),0)</f>
        <v>0</v>
      </c>
      <c r="D536" s="53">
        <v>0</v>
      </c>
      <c r="E536" s="54">
        <v>0</v>
      </c>
    </row>
    <row r="537" ht="20.25" hidden="1" customHeight="1" spans="1:5">
      <c r="A537" s="55" t="s">
        <v>990</v>
      </c>
      <c r="B537" s="56" t="s">
        <v>991</v>
      </c>
      <c r="C537" s="52">
        <f>SUM(C538:C547)</f>
        <v>0</v>
      </c>
      <c r="D537" s="53">
        <v>0</v>
      </c>
      <c r="E537" s="54">
        <v>0</v>
      </c>
    </row>
    <row r="538" ht="20.25" hidden="1" customHeight="1" spans="1:5">
      <c r="A538" s="57" t="s">
        <v>992</v>
      </c>
      <c r="B538" s="58" t="s">
        <v>118</v>
      </c>
      <c r="C538" s="59">
        <f>IFERROR(VLOOKUP(A538,Sheet2!A:D,4,0),0)</f>
        <v>0</v>
      </c>
      <c r="D538" s="53">
        <v>0</v>
      </c>
      <c r="E538" s="54">
        <v>0</v>
      </c>
    </row>
    <row r="539" ht="20.25" hidden="1" customHeight="1" spans="1:5">
      <c r="A539" s="57" t="s">
        <v>993</v>
      </c>
      <c r="B539" s="58" t="s">
        <v>120</v>
      </c>
      <c r="C539" s="59">
        <f>IFERROR(VLOOKUP(A539,Sheet2!A:D,4,0),0)</f>
        <v>0</v>
      </c>
      <c r="D539" s="53">
        <v>0</v>
      </c>
      <c r="E539" s="54">
        <v>0</v>
      </c>
    </row>
    <row r="540" ht="20.25" hidden="1" customHeight="1" spans="1:5">
      <c r="A540" s="57" t="s">
        <v>994</v>
      </c>
      <c r="B540" s="58" t="s">
        <v>122</v>
      </c>
      <c r="C540" s="59">
        <f>IFERROR(VLOOKUP(A540,Sheet2!A:D,4,0),0)</f>
        <v>0</v>
      </c>
      <c r="D540" s="53">
        <v>0</v>
      </c>
      <c r="E540" s="54">
        <v>0</v>
      </c>
    </row>
    <row r="541" ht="20.25" hidden="1" customHeight="1" spans="1:5">
      <c r="A541" s="57" t="s">
        <v>995</v>
      </c>
      <c r="B541" s="58" t="s">
        <v>996</v>
      </c>
      <c r="C541" s="59">
        <f>IFERROR(VLOOKUP(A541,Sheet2!A:D,4,0),0)</f>
        <v>0</v>
      </c>
      <c r="D541" s="53">
        <v>0</v>
      </c>
      <c r="E541" s="54">
        <v>0</v>
      </c>
    </row>
    <row r="542" s="41" customFormat="1" ht="20.25" hidden="1" customHeight="1" spans="1:6">
      <c r="A542" s="57" t="s">
        <v>997</v>
      </c>
      <c r="B542" s="58" t="s">
        <v>998</v>
      </c>
      <c r="C542" s="59">
        <f>IFERROR(VLOOKUP(A542,Sheet2!A:D,4,0),0)</f>
        <v>0</v>
      </c>
      <c r="D542" s="53">
        <v>0</v>
      </c>
      <c r="E542" s="73">
        <v>0</v>
      </c>
      <c r="F542" s="70"/>
    </row>
    <row r="543" ht="20.25" hidden="1" customHeight="1" spans="1:5">
      <c r="A543" s="57" t="s">
        <v>999</v>
      </c>
      <c r="B543" s="58" t="s">
        <v>1000</v>
      </c>
      <c r="C543" s="59">
        <f>IFERROR(VLOOKUP(A543,Sheet2!A:D,4,0),0)</f>
        <v>0</v>
      </c>
      <c r="D543" s="53">
        <v>0</v>
      </c>
      <c r="E543" s="54">
        <v>0</v>
      </c>
    </row>
    <row r="544" ht="20.25" hidden="1" customHeight="1" spans="1:5">
      <c r="A544" s="57" t="s">
        <v>1001</v>
      </c>
      <c r="B544" s="58" t="s">
        <v>1002</v>
      </c>
      <c r="C544" s="59">
        <f>IFERROR(VLOOKUP(A544,Sheet2!A:D,4,0),0)</f>
        <v>0</v>
      </c>
      <c r="D544" s="53">
        <v>0</v>
      </c>
      <c r="E544" s="54">
        <v>0</v>
      </c>
    </row>
    <row r="545" ht="20.25" hidden="1" customHeight="1" spans="1:5">
      <c r="A545" s="57" t="s">
        <v>1003</v>
      </c>
      <c r="B545" s="58" t="s">
        <v>1004</v>
      </c>
      <c r="C545" s="59">
        <f>IFERROR(VLOOKUP(A545,Sheet2!A:D,4,0),0)</f>
        <v>0</v>
      </c>
      <c r="D545" s="53">
        <v>0</v>
      </c>
      <c r="E545" s="54">
        <v>0</v>
      </c>
    </row>
    <row r="546" ht="20.25" hidden="1" customHeight="1" spans="1:5">
      <c r="A546" s="57" t="s">
        <v>1005</v>
      </c>
      <c r="B546" s="58" t="s">
        <v>1006</v>
      </c>
      <c r="C546" s="59">
        <f>IFERROR(VLOOKUP(A546,Sheet2!A:D,4,0),0)</f>
        <v>0</v>
      </c>
      <c r="D546" s="53">
        <v>0</v>
      </c>
      <c r="E546" s="54">
        <v>0</v>
      </c>
    </row>
    <row r="547" ht="20.25" hidden="1" customHeight="1" spans="1:5">
      <c r="A547" s="57" t="s">
        <v>1007</v>
      </c>
      <c r="B547" s="58" t="s">
        <v>1008</v>
      </c>
      <c r="C547" s="59">
        <f>IFERROR(VLOOKUP(A547,Sheet2!A:D,4,0),0)</f>
        <v>0</v>
      </c>
      <c r="D547" s="53">
        <v>0</v>
      </c>
      <c r="E547" s="54">
        <v>0</v>
      </c>
    </row>
    <row r="548" ht="20.25" hidden="1" customHeight="1" spans="1:5">
      <c r="A548" s="55" t="s">
        <v>1009</v>
      </c>
      <c r="B548" s="56" t="s">
        <v>1010</v>
      </c>
      <c r="C548" s="52">
        <f>SUM(C549:C556)</f>
        <v>0</v>
      </c>
      <c r="D548" s="53">
        <v>0</v>
      </c>
      <c r="E548" s="54">
        <v>0</v>
      </c>
    </row>
    <row r="549" ht="20.25" hidden="1" customHeight="1" spans="1:5">
      <c r="A549" s="57" t="s">
        <v>1011</v>
      </c>
      <c r="B549" s="58" t="s">
        <v>118</v>
      </c>
      <c r="C549" s="59">
        <f>IFERROR(VLOOKUP(A549,Sheet2!A:D,4,0),0)</f>
        <v>0</v>
      </c>
      <c r="D549" s="53">
        <v>0</v>
      </c>
      <c r="E549" s="54">
        <v>0</v>
      </c>
    </row>
    <row r="550" ht="20.25" hidden="1" customHeight="1" spans="1:5">
      <c r="A550" s="57" t="s">
        <v>1012</v>
      </c>
      <c r="B550" s="58" t="s">
        <v>120</v>
      </c>
      <c r="C550" s="59">
        <f>IFERROR(VLOOKUP(A550,Sheet2!A:D,4,0),0)</f>
        <v>0</v>
      </c>
      <c r="D550" s="53">
        <v>0</v>
      </c>
      <c r="E550" s="54">
        <v>0</v>
      </c>
    </row>
    <row r="551" ht="20.25" hidden="1" customHeight="1" spans="1:5">
      <c r="A551" s="57" t="s">
        <v>1013</v>
      </c>
      <c r="B551" s="58" t="s">
        <v>122</v>
      </c>
      <c r="C551" s="59">
        <f>IFERROR(VLOOKUP(A551,Sheet2!A:D,4,0),0)</f>
        <v>0</v>
      </c>
      <c r="D551" s="53">
        <v>0</v>
      </c>
      <c r="E551" s="54">
        <v>0</v>
      </c>
    </row>
    <row r="552" ht="20.25" hidden="1" customHeight="1" spans="1:5">
      <c r="A552" s="57" t="s">
        <v>1014</v>
      </c>
      <c r="B552" s="58" t="s">
        <v>1015</v>
      </c>
      <c r="C552" s="59">
        <f>IFERROR(VLOOKUP(A552,Sheet2!A:D,4,0),0)</f>
        <v>0</v>
      </c>
      <c r="D552" s="53">
        <v>0</v>
      </c>
      <c r="E552" s="54">
        <v>0</v>
      </c>
    </row>
    <row r="553" ht="20.25" hidden="1" customHeight="1" spans="1:5">
      <c r="A553" s="57" t="s">
        <v>1016</v>
      </c>
      <c r="B553" s="58" t="s">
        <v>1017</v>
      </c>
      <c r="C553" s="59">
        <f>IFERROR(VLOOKUP(A553,Sheet2!A:D,4,0),0)</f>
        <v>0</v>
      </c>
      <c r="D553" s="53">
        <v>0</v>
      </c>
      <c r="E553" s="54">
        <v>0</v>
      </c>
    </row>
    <row r="554" ht="20.25" hidden="1" customHeight="1" spans="1:5">
      <c r="A554" s="57" t="s">
        <v>1018</v>
      </c>
      <c r="B554" s="58" t="s">
        <v>1019</v>
      </c>
      <c r="C554" s="59">
        <f>IFERROR(VLOOKUP(A554,Sheet2!A:D,4,0),0)</f>
        <v>0</v>
      </c>
      <c r="D554" s="53">
        <v>0</v>
      </c>
      <c r="E554" s="54">
        <v>0</v>
      </c>
    </row>
    <row r="555" ht="20.25" hidden="1" customHeight="1" spans="1:5">
      <c r="A555" s="57" t="s">
        <v>1020</v>
      </c>
      <c r="B555" s="58" t="s">
        <v>1021</v>
      </c>
      <c r="C555" s="59">
        <f>IFERROR(VLOOKUP(A555,Sheet2!A:D,4,0),0)</f>
        <v>0</v>
      </c>
      <c r="D555" s="53">
        <v>0</v>
      </c>
      <c r="E555" s="54">
        <v>0</v>
      </c>
    </row>
    <row r="556" ht="20.25" hidden="1" customHeight="1" spans="1:5">
      <c r="A556" s="57" t="s">
        <v>1022</v>
      </c>
      <c r="B556" s="58" t="s">
        <v>1023</v>
      </c>
      <c r="C556" s="59">
        <f>IFERROR(VLOOKUP(A556,Sheet2!A:D,4,0),0)</f>
        <v>0</v>
      </c>
      <c r="D556" s="53">
        <v>0</v>
      </c>
      <c r="E556" s="54">
        <v>0</v>
      </c>
    </row>
    <row r="557" ht="20.25" hidden="1" customHeight="1" spans="1:5">
      <c r="A557" s="55" t="s">
        <v>1024</v>
      </c>
      <c r="B557" s="56" t="s">
        <v>1025</v>
      </c>
      <c r="C557" s="52">
        <f>SUM(C558:C564)</f>
        <v>0</v>
      </c>
      <c r="D557" s="53">
        <v>0</v>
      </c>
      <c r="E557" s="54">
        <v>0</v>
      </c>
    </row>
    <row r="558" ht="20.25" hidden="1" customHeight="1" spans="1:5">
      <c r="A558" s="57" t="s">
        <v>1026</v>
      </c>
      <c r="B558" s="58" t="s">
        <v>118</v>
      </c>
      <c r="C558" s="59">
        <f>IFERROR(VLOOKUP(A558,Sheet2!A:D,4,0),0)</f>
        <v>0</v>
      </c>
      <c r="D558" s="53">
        <v>0</v>
      </c>
      <c r="E558" s="54">
        <v>0</v>
      </c>
    </row>
    <row r="559" ht="20.25" hidden="1" customHeight="1" spans="1:5">
      <c r="A559" s="57" t="s">
        <v>1027</v>
      </c>
      <c r="B559" s="58" t="s">
        <v>120</v>
      </c>
      <c r="C559" s="59">
        <f>IFERROR(VLOOKUP(A559,Sheet2!A:D,4,0),0)</f>
        <v>0</v>
      </c>
      <c r="D559" s="53">
        <v>0</v>
      </c>
      <c r="E559" s="54">
        <v>0</v>
      </c>
    </row>
    <row r="560" ht="20.25" hidden="1" customHeight="1" spans="1:5">
      <c r="A560" s="57" t="s">
        <v>1028</v>
      </c>
      <c r="B560" s="58" t="s">
        <v>122</v>
      </c>
      <c r="C560" s="59">
        <f>IFERROR(VLOOKUP(A560,Sheet2!A:D,4,0),0)</f>
        <v>0</v>
      </c>
      <c r="D560" s="53">
        <v>0</v>
      </c>
      <c r="E560" s="54">
        <v>0</v>
      </c>
    </row>
    <row r="561" ht="19.5" hidden="1" customHeight="1" spans="1:5">
      <c r="A561" s="57" t="s">
        <v>1029</v>
      </c>
      <c r="B561" s="58" t="s">
        <v>1030</v>
      </c>
      <c r="C561" s="59">
        <f>IFERROR(VLOOKUP(A561,Sheet2!A:D,4,0),0)</f>
        <v>0</v>
      </c>
      <c r="D561" s="53">
        <v>0</v>
      </c>
      <c r="E561" s="54">
        <v>0</v>
      </c>
    </row>
    <row r="562" ht="19.5" hidden="1" customHeight="1" spans="1:5">
      <c r="A562" s="71" t="s">
        <v>1031</v>
      </c>
      <c r="B562" s="72" t="s">
        <v>1032</v>
      </c>
      <c r="C562" s="59">
        <f>IFERROR(VLOOKUP(A562,Sheet2!A:D,4,0),0)</f>
        <v>0</v>
      </c>
      <c r="D562" s="53">
        <v>0</v>
      </c>
      <c r="E562" s="54">
        <v>0</v>
      </c>
    </row>
    <row r="563" ht="19.5" hidden="1" customHeight="1" spans="1:5">
      <c r="A563" s="57" t="s">
        <v>1033</v>
      </c>
      <c r="B563" s="58" t="s">
        <v>1034</v>
      </c>
      <c r="C563" s="59">
        <f>IFERROR(VLOOKUP(A563,Sheet2!A:D,4,0),0)</f>
        <v>0</v>
      </c>
      <c r="D563" s="53">
        <v>0</v>
      </c>
      <c r="E563" s="54">
        <v>0</v>
      </c>
    </row>
    <row r="564" ht="19.5" hidden="1" customHeight="1" spans="1:5">
      <c r="A564" s="57" t="s">
        <v>1035</v>
      </c>
      <c r="B564" s="58" t="s">
        <v>1036</v>
      </c>
      <c r="C564" s="59">
        <f>IFERROR(VLOOKUP(A564,Sheet2!A:D,4,0),0)</f>
        <v>0</v>
      </c>
      <c r="D564" s="53">
        <v>0</v>
      </c>
      <c r="E564" s="54">
        <v>0</v>
      </c>
    </row>
    <row r="565" ht="19.5" customHeight="1" spans="1:5">
      <c r="A565" s="55" t="s">
        <v>1037</v>
      </c>
      <c r="B565" s="56" t="s">
        <v>1038</v>
      </c>
      <c r="C565" s="52">
        <f>SUM(C566:C567)</f>
        <v>13</v>
      </c>
      <c r="D565" s="53">
        <v>0</v>
      </c>
      <c r="E565" s="54">
        <v>13</v>
      </c>
    </row>
    <row r="566" ht="19.5" hidden="1" customHeight="1" spans="1:5">
      <c r="A566" s="57" t="s">
        <v>1039</v>
      </c>
      <c r="B566" s="58" t="s">
        <v>1040</v>
      </c>
      <c r="C566" s="59">
        <f>IFERROR(VLOOKUP(A566,Sheet2!A:D,4,0),0)</f>
        <v>0</v>
      </c>
      <c r="D566" s="53">
        <v>0</v>
      </c>
      <c r="E566" s="60">
        <v>0</v>
      </c>
    </row>
    <row r="567" ht="20.25" customHeight="1" spans="1:5">
      <c r="A567" s="57" t="s">
        <v>1041</v>
      </c>
      <c r="B567" s="58" t="s">
        <v>1042</v>
      </c>
      <c r="C567" s="59">
        <f>IFERROR(VLOOKUP(A567,Sheet2!A:D,4,0),0)</f>
        <v>13</v>
      </c>
      <c r="D567" s="53">
        <v>0</v>
      </c>
      <c r="E567" s="60">
        <v>13</v>
      </c>
    </row>
    <row r="568" ht="20.25" customHeight="1" spans="1:5">
      <c r="A568" s="55" t="s">
        <v>1043</v>
      </c>
      <c r="B568" s="56" t="s">
        <v>24</v>
      </c>
      <c r="C568" s="52">
        <f>C569+C588+C596+C598+C607+C611+C621+C630+C637+C645+C654+C660+C663+C666+C669+C672+C675+C679+C683+C692+C695</f>
        <v>3155</v>
      </c>
      <c r="D568" s="53">
        <v>0</v>
      </c>
      <c r="E568" s="54">
        <v>3155</v>
      </c>
    </row>
    <row r="569" ht="20.25" customHeight="1" spans="1:5">
      <c r="A569" s="55" t="s">
        <v>1044</v>
      </c>
      <c r="B569" s="56" t="s">
        <v>1045</v>
      </c>
      <c r="C569" s="52">
        <f>SUM(C570:C587)</f>
        <v>2</v>
      </c>
      <c r="D569" s="53">
        <v>0</v>
      </c>
      <c r="E569" s="54">
        <v>2</v>
      </c>
    </row>
    <row r="570" ht="20.25" hidden="1" customHeight="1" spans="1:5">
      <c r="A570" s="57" t="s">
        <v>1046</v>
      </c>
      <c r="B570" s="58" t="s">
        <v>118</v>
      </c>
      <c r="C570" s="59">
        <f>IFERROR(VLOOKUP(A570,Sheet2!A:D,4,0),0)</f>
        <v>0</v>
      </c>
      <c r="D570" s="53">
        <v>0</v>
      </c>
      <c r="E570" s="60">
        <v>0</v>
      </c>
    </row>
    <row r="571" ht="20.25" hidden="1" customHeight="1" spans="1:5">
      <c r="A571" s="57" t="s">
        <v>1047</v>
      </c>
      <c r="B571" s="58" t="s">
        <v>120</v>
      </c>
      <c r="C571" s="59">
        <f>IFERROR(VLOOKUP(A571,Sheet2!A:D,4,0),0)</f>
        <v>0</v>
      </c>
      <c r="D571" s="53">
        <v>0</v>
      </c>
      <c r="E571" s="60">
        <v>0</v>
      </c>
    </row>
    <row r="572" ht="20.25" hidden="1" customHeight="1" spans="1:5">
      <c r="A572" s="57" t="s">
        <v>1048</v>
      </c>
      <c r="B572" s="58" t="s">
        <v>122</v>
      </c>
      <c r="C572" s="59">
        <f>IFERROR(VLOOKUP(A572,Sheet2!A:D,4,0),0)</f>
        <v>0</v>
      </c>
      <c r="D572" s="53">
        <v>0</v>
      </c>
      <c r="E572" s="60">
        <v>0</v>
      </c>
    </row>
    <row r="573" ht="20.25" hidden="1" customHeight="1" spans="1:5">
      <c r="A573" s="57" t="s">
        <v>1049</v>
      </c>
      <c r="B573" s="58" t="s">
        <v>1050</v>
      </c>
      <c r="C573" s="59">
        <f>IFERROR(VLOOKUP(A573,Sheet2!A:D,4,0),0)</f>
        <v>0</v>
      </c>
      <c r="D573" s="53">
        <v>0</v>
      </c>
      <c r="E573" s="60">
        <v>0</v>
      </c>
    </row>
    <row r="574" ht="20.25" hidden="1" customHeight="1" spans="1:5">
      <c r="A574" s="57" t="s">
        <v>1051</v>
      </c>
      <c r="B574" s="58" t="s">
        <v>1052</v>
      </c>
      <c r="C574" s="59">
        <f>IFERROR(VLOOKUP(A574,Sheet2!A:D,4,0),0)</f>
        <v>0</v>
      </c>
      <c r="D574" s="53">
        <v>0</v>
      </c>
      <c r="E574" s="60">
        <v>0</v>
      </c>
    </row>
    <row r="575" ht="20.25" customHeight="1" spans="1:5">
      <c r="A575" s="57" t="s">
        <v>1053</v>
      </c>
      <c r="B575" s="58" t="s">
        <v>1054</v>
      </c>
      <c r="C575" s="59">
        <f>IFERROR(VLOOKUP(A575,Sheet2!A:D,4,0),0)</f>
        <v>2</v>
      </c>
      <c r="D575" s="53">
        <v>0</v>
      </c>
      <c r="E575" s="60">
        <v>2</v>
      </c>
    </row>
    <row r="576" ht="20.25" hidden="1" customHeight="1" spans="1:5">
      <c r="A576" s="57" t="s">
        <v>1055</v>
      </c>
      <c r="B576" s="58" t="s">
        <v>1056</v>
      </c>
      <c r="C576" s="59">
        <f>IFERROR(VLOOKUP(A576,Sheet2!A:D,4,0),0)</f>
        <v>0</v>
      </c>
      <c r="D576" s="53">
        <v>0</v>
      </c>
      <c r="E576" s="60">
        <v>0</v>
      </c>
    </row>
    <row r="577" ht="20.25" hidden="1" customHeight="1" spans="1:5">
      <c r="A577" s="57" t="s">
        <v>1057</v>
      </c>
      <c r="B577" s="58" t="s">
        <v>217</v>
      </c>
      <c r="C577" s="59">
        <f>IFERROR(VLOOKUP(A577,Sheet2!A:D,4,0),0)</f>
        <v>0</v>
      </c>
      <c r="D577" s="53">
        <v>0</v>
      </c>
      <c r="E577" s="60">
        <v>0</v>
      </c>
    </row>
    <row r="578" ht="20.25" hidden="1" customHeight="1" spans="1:5">
      <c r="A578" s="57" t="s">
        <v>1058</v>
      </c>
      <c r="B578" s="58" t="s">
        <v>1059</v>
      </c>
      <c r="C578" s="59">
        <f>IFERROR(VLOOKUP(A578,Sheet2!A:D,4,0),0)</f>
        <v>0</v>
      </c>
      <c r="D578" s="53">
        <v>0</v>
      </c>
      <c r="E578" s="60">
        <v>0</v>
      </c>
    </row>
    <row r="579" ht="20.25" hidden="1" customHeight="1" spans="1:5">
      <c r="A579" s="57" t="s">
        <v>1060</v>
      </c>
      <c r="B579" s="58" t="s">
        <v>1061</v>
      </c>
      <c r="C579" s="59">
        <f>IFERROR(VLOOKUP(A579,Sheet2!A:D,4,0),0)</f>
        <v>0</v>
      </c>
      <c r="D579" s="53">
        <v>0</v>
      </c>
      <c r="E579" s="60">
        <v>0</v>
      </c>
    </row>
    <row r="580" ht="20.25" hidden="1" customHeight="1" spans="1:5">
      <c r="A580" s="57" t="s">
        <v>1062</v>
      </c>
      <c r="B580" s="58" t="s">
        <v>1063</v>
      </c>
      <c r="C580" s="59">
        <f>IFERROR(VLOOKUP(A580,Sheet2!A:D,4,0),0)</f>
        <v>0</v>
      </c>
      <c r="D580" s="53">
        <v>0</v>
      </c>
      <c r="E580" s="60">
        <v>0</v>
      </c>
    </row>
    <row r="581" ht="20.25" hidden="1" customHeight="1" spans="1:5">
      <c r="A581" s="57" t="s">
        <v>1064</v>
      </c>
      <c r="B581" s="58" t="s">
        <v>1065</v>
      </c>
      <c r="C581" s="59">
        <f>IFERROR(VLOOKUP(A581,Sheet2!A:D,4,0),0)</f>
        <v>0</v>
      </c>
      <c r="D581" s="53">
        <v>0</v>
      </c>
      <c r="E581" s="60">
        <v>0</v>
      </c>
    </row>
    <row r="582" ht="20.25" hidden="1" customHeight="1" spans="1:5">
      <c r="A582" s="57" t="s">
        <v>1066</v>
      </c>
      <c r="B582" s="58" t="s">
        <v>1067</v>
      </c>
      <c r="C582" s="59">
        <f>IFERROR(VLOOKUP(A582,Sheet2!A:D,4,0),0)</f>
        <v>0</v>
      </c>
      <c r="D582" s="53">
        <v>0</v>
      </c>
      <c r="E582" s="60">
        <v>0</v>
      </c>
    </row>
    <row r="583" ht="20.25" hidden="1" customHeight="1" spans="1:5">
      <c r="A583" s="57" t="s">
        <v>1068</v>
      </c>
      <c r="B583" s="58" t="s">
        <v>1069</v>
      </c>
      <c r="C583" s="59">
        <f>IFERROR(VLOOKUP(A583,Sheet2!A:D,4,0),0)</f>
        <v>0</v>
      </c>
      <c r="D583" s="53">
        <v>0</v>
      </c>
      <c r="E583" s="60">
        <v>0</v>
      </c>
    </row>
    <row r="584" ht="20.25" hidden="1" customHeight="1" spans="1:5">
      <c r="A584" s="57" t="s">
        <v>1070</v>
      </c>
      <c r="B584" s="58" t="s">
        <v>1071</v>
      </c>
      <c r="C584" s="59">
        <f>IFERROR(VLOOKUP(A584,Sheet2!A:D,4,0),0)</f>
        <v>0</v>
      </c>
      <c r="D584" s="53">
        <v>0</v>
      </c>
      <c r="E584" s="60">
        <v>0</v>
      </c>
    </row>
    <row r="585" ht="20.25" hidden="1" customHeight="1" spans="1:5">
      <c r="A585" s="57" t="s">
        <v>1072</v>
      </c>
      <c r="B585" s="58" t="s">
        <v>1073</v>
      </c>
      <c r="C585" s="59">
        <f>IFERROR(VLOOKUP(A585,Sheet2!A:D,4,0),0)</f>
        <v>0</v>
      </c>
      <c r="D585" s="53">
        <v>0</v>
      </c>
      <c r="E585" s="60">
        <v>0</v>
      </c>
    </row>
    <row r="586" ht="20.25" hidden="1" customHeight="1" spans="1:5">
      <c r="A586" s="57" t="s">
        <v>1074</v>
      </c>
      <c r="B586" s="58" t="s">
        <v>136</v>
      </c>
      <c r="C586" s="59">
        <f>IFERROR(VLOOKUP(A586,Sheet2!A:D,4,0),0)</f>
        <v>0</v>
      </c>
      <c r="D586" s="53">
        <v>0</v>
      </c>
      <c r="E586" s="60">
        <v>0</v>
      </c>
    </row>
    <row r="587" ht="20.25" hidden="1" customHeight="1" spans="1:5">
      <c r="A587" s="57" t="s">
        <v>1075</v>
      </c>
      <c r="B587" s="58" t="s">
        <v>1076</v>
      </c>
      <c r="C587" s="59">
        <f>IFERROR(VLOOKUP(A587,Sheet2!A:D,4,0),0)</f>
        <v>0</v>
      </c>
      <c r="D587" s="53">
        <v>0</v>
      </c>
      <c r="E587" s="60">
        <v>0</v>
      </c>
    </row>
    <row r="588" ht="20.25" customHeight="1" spans="1:5">
      <c r="A588" s="55" t="s">
        <v>1077</v>
      </c>
      <c r="B588" s="56" t="s">
        <v>1078</v>
      </c>
      <c r="C588" s="52">
        <f>SUM(C589:C595)</f>
        <v>3</v>
      </c>
      <c r="D588" s="53">
        <v>0</v>
      </c>
      <c r="E588" s="54">
        <v>3</v>
      </c>
    </row>
    <row r="589" ht="20.25" hidden="1" customHeight="1" spans="1:5">
      <c r="A589" s="57" t="s">
        <v>1079</v>
      </c>
      <c r="B589" s="58" t="s">
        <v>118</v>
      </c>
      <c r="C589" s="59">
        <f>IFERROR(VLOOKUP(A589,Sheet2!A:D,4,0),0)</f>
        <v>0</v>
      </c>
      <c r="D589" s="53">
        <v>0</v>
      </c>
      <c r="E589" s="60">
        <v>0</v>
      </c>
    </row>
    <row r="590" ht="20.25" hidden="1" customHeight="1" spans="1:5">
      <c r="A590" s="57" t="s">
        <v>1080</v>
      </c>
      <c r="B590" s="58" t="s">
        <v>120</v>
      </c>
      <c r="C590" s="59">
        <f>IFERROR(VLOOKUP(A590,Sheet2!A:D,4,0),0)</f>
        <v>0</v>
      </c>
      <c r="D590" s="53">
        <v>0</v>
      </c>
      <c r="E590" s="60">
        <v>0</v>
      </c>
    </row>
    <row r="591" ht="20.25" hidden="1" customHeight="1" spans="1:5">
      <c r="A591" s="57" t="s">
        <v>1081</v>
      </c>
      <c r="B591" s="58" t="s">
        <v>122</v>
      </c>
      <c r="C591" s="59">
        <f>IFERROR(VLOOKUP(A591,Sheet2!A:D,4,0),0)</f>
        <v>0</v>
      </c>
      <c r="D591" s="53">
        <v>0</v>
      </c>
      <c r="E591" s="60">
        <v>0</v>
      </c>
    </row>
    <row r="592" ht="20.25" hidden="1" customHeight="1" spans="1:5">
      <c r="A592" s="57" t="s">
        <v>1082</v>
      </c>
      <c r="B592" s="58" t="s">
        <v>1083</v>
      </c>
      <c r="C592" s="59">
        <f>IFERROR(VLOOKUP(A592,Sheet2!A:D,4,0),0)</f>
        <v>0</v>
      </c>
      <c r="D592" s="53">
        <v>0</v>
      </c>
      <c r="E592" s="60">
        <v>0</v>
      </c>
    </row>
    <row r="593" ht="20.25" hidden="1" customHeight="1" spans="1:5">
      <c r="A593" s="57" t="s">
        <v>1084</v>
      </c>
      <c r="B593" s="58" t="s">
        <v>1085</v>
      </c>
      <c r="C593" s="59">
        <f>IFERROR(VLOOKUP(A593,Sheet2!A:D,4,0),0)</f>
        <v>0</v>
      </c>
      <c r="D593" s="53">
        <v>0</v>
      </c>
      <c r="E593" s="60">
        <v>0</v>
      </c>
    </row>
    <row r="594" ht="20.25" hidden="1" customHeight="1" spans="1:5">
      <c r="A594" s="57" t="s">
        <v>1086</v>
      </c>
      <c r="B594" s="58" t="s">
        <v>1087</v>
      </c>
      <c r="C594" s="59"/>
      <c r="D594" s="53">
        <v>0</v>
      </c>
      <c r="E594" s="60"/>
    </row>
    <row r="595" ht="20.25" customHeight="1" spans="1:5">
      <c r="A595" s="57" t="s">
        <v>1088</v>
      </c>
      <c r="B595" s="58" t="s">
        <v>1089</v>
      </c>
      <c r="C595" s="59">
        <f>IFERROR(VLOOKUP(A595,Sheet2!A:D,4,0),0)</f>
        <v>3</v>
      </c>
      <c r="D595" s="53">
        <v>0</v>
      </c>
      <c r="E595" s="60">
        <v>3</v>
      </c>
    </row>
    <row r="596" ht="20.25" hidden="1" customHeight="1" spans="1:5">
      <c r="A596" s="55" t="s">
        <v>1090</v>
      </c>
      <c r="B596" s="56" t="s">
        <v>1091</v>
      </c>
      <c r="C596" s="52">
        <f>SUM(C597)</f>
        <v>0</v>
      </c>
      <c r="D596" s="53">
        <v>0</v>
      </c>
      <c r="E596" s="60">
        <v>0</v>
      </c>
    </row>
    <row r="597" ht="20.25" hidden="1" customHeight="1" spans="1:5">
      <c r="A597" s="57" t="s">
        <v>1092</v>
      </c>
      <c r="B597" s="58" t="s">
        <v>1093</v>
      </c>
      <c r="C597" s="59">
        <f>IFERROR(VLOOKUP(A597,Sheet2!A:D,4,0),0)</f>
        <v>0</v>
      </c>
      <c r="D597" s="53">
        <v>0</v>
      </c>
      <c r="E597" s="60">
        <v>0</v>
      </c>
    </row>
    <row r="598" ht="20.25" customHeight="1" spans="1:5">
      <c r="A598" s="55" t="s">
        <v>1094</v>
      </c>
      <c r="B598" s="56" t="s">
        <v>1095</v>
      </c>
      <c r="C598" s="52">
        <f>SUM(C599:C606)</f>
        <v>1961</v>
      </c>
      <c r="D598" s="53">
        <v>0</v>
      </c>
      <c r="E598" s="54">
        <v>1961</v>
      </c>
    </row>
    <row r="599" ht="20.25" customHeight="1" spans="1:5">
      <c r="A599" s="57" t="s">
        <v>1096</v>
      </c>
      <c r="B599" s="58" t="s">
        <v>1097</v>
      </c>
      <c r="C599" s="59">
        <f>IFERROR(VLOOKUP(A599,Sheet2!A:D,4,0),0)</f>
        <v>103</v>
      </c>
      <c r="D599" s="53">
        <v>0</v>
      </c>
      <c r="E599" s="60">
        <v>103</v>
      </c>
    </row>
    <row r="600" ht="20.25" customHeight="1" spans="1:5">
      <c r="A600" s="57" t="s">
        <v>1098</v>
      </c>
      <c r="B600" s="58" t="s">
        <v>1099</v>
      </c>
      <c r="C600" s="59">
        <f>IFERROR(VLOOKUP(A600,Sheet2!A:D,4,0),0)</f>
        <v>795</v>
      </c>
      <c r="D600" s="53">
        <v>0</v>
      </c>
      <c r="E600" s="60">
        <v>795</v>
      </c>
    </row>
    <row r="601" ht="20.25" hidden="1" customHeight="1" spans="1:5">
      <c r="A601" s="57" t="s">
        <v>1100</v>
      </c>
      <c r="B601" s="58" t="s">
        <v>1101</v>
      </c>
      <c r="C601" s="59">
        <f>IFERROR(VLOOKUP(A601,Sheet2!A:D,4,0),0)</f>
        <v>0</v>
      </c>
      <c r="D601" s="53">
        <v>0</v>
      </c>
      <c r="E601" s="60">
        <v>0</v>
      </c>
    </row>
    <row r="602" ht="20.25" customHeight="1" spans="1:5">
      <c r="A602" s="57" t="s">
        <v>1102</v>
      </c>
      <c r="B602" s="58" t="s">
        <v>1103</v>
      </c>
      <c r="C602" s="59">
        <f>IFERROR(VLOOKUP(A602,Sheet2!A:D,4,0),0)</f>
        <v>707</v>
      </c>
      <c r="D602" s="53">
        <v>0</v>
      </c>
      <c r="E602" s="60">
        <v>707</v>
      </c>
    </row>
    <row r="603" ht="20.25" customHeight="1" spans="1:5">
      <c r="A603" s="57" t="s">
        <v>1104</v>
      </c>
      <c r="B603" s="58" t="s">
        <v>1105</v>
      </c>
      <c r="C603" s="59">
        <f>IFERROR(VLOOKUP(A603,Sheet2!A:D,4,0),0)</f>
        <v>354</v>
      </c>
      <c r="D603" s="53">
        <v>0</v>
      </c>
      <c r="E603" s="60">
        <v>354</v>
      </c>
    </row>
    <row r="604" ht="20.25" hidden="1" customHeight="1" spans="1:5">
      <c r="A604" s="57" t="s">
        <v>1106</v>
      </c>
      <c r="B604" s="58" t="s">
        <v>1107</v>
      </c>
      <c r="C604" s="59">
        <f>IFERROR(VLOOKUP(A604,Sheet2!A:D,4,0),0)</f>
        <v>0</v>
      </c>
      <c r="D604" s="53">
        <v>0</v>
      </c>
      <c r="E604" s="60">
        <v>0</v>
      </c>
    </row>
    <row r="605" ht="20.25" hidden="1" customHeight="1" spans="1:5">
      <c r="A605" s="57" t="s">
        <v>1108</v>
      </c>
      <c r="B605" s="58" t="s">
        <v>1109</v>
      </c>
      <c r="C605" s="59">
        <f>IFERROR(VLOOKUP(A605,Sheet2!A:D,4,0),0)</f>
        <v>0</v>
      </c>
      <c r="D605" s="53">
        <v>0</v>
      </c>
      <c r="E605" s="60">
        <v>0</v>
      </c>
    </row>
    <row r="606" ht="20.25" customHeight="1" spans="1:5">
      <c r="A606" s="57" t="s">
        <v>1110</v>
      </c>
      <c r="B606" s="58" t="s">
        <v>1111</v>
      </c>
      <c r="C606" s="59">
        <f>IFERROR(VLOOKUP(A606,Sheet2!A:D,4,0),0)</f>
        <v>2</v>
      </c>
      <c r="D606" s="53">
        <v>0</v>
      </c>
      <c r="E606" s="60">
        <v>2</v>
      </c>
    </row>
    <row r="607" ht="20.25" hidden="1" customHeight="1" spans="1:5">
      <c r="A607" s="55" t="s">
        <v>1112</v>
      </c>
      <c r="B607" s="56" t="s">
        <v>1113</v>
      </c>
      <c r="C607" s="52">
        <f>SUM(C608:C610)</f>
        <v>0</v>
      </c>
      <c r="D607" s="53">
        <v>0</v>
      </c>
      <c r="E607" s="60">
        <v>0</v>
      </c>
    </row>
    <row r="608" ht="20.25" hidden="1" customHeight="1" spans="1:5">
      <c r="A608" s="57" t="s">
        <v>1114</v>
      </c>
      <c r="B608" s="58" t="s">
        <v>1115</v>
      </c>
      <c r="C608" s="59">
        <f>IFERROR(VLOOKUP(A608,Sheet2!A:D,4,0),0)</f>
        <v>0</v>
      </c>
      <c r="D608" s="53">
        <v>0</v>
      </c>
      <c r="E608" s="60">
        <v>0</v>
      </c>
    </row>
    <row r="609" ht="20.25" hidden="1" customHeight="1" spans="1:5">
      <c r="A609" s="57" t="s">
        <v>1116</v>
      </c>
      <c r="B609" s="58" t="s">
        <v>1117</v>
      </c>
      <c r="C609" s="59">
        <f>IFERROR(VLOOKUP(A609,Sheet2!A:D,4,0),0)</f>
        <v>0</v>
      </c>
      <c r="D609" s="53">
        <v>0</v>
      </c>
      <c r="E609" s="60">
        <v>0</v>
      </c>
    </row>
    <row r="610" ht="20.25" hidden="1" customHeight="1" spans="1:5">
      <c r="A610" s="57" t="s">
        <v>1118</v>
      </c>
      <c r="B610" s="58" t="s">
        <v>1119</v>
      </c>
      <c r="C610" s="59">
        <f>IFERROR(VLOOKUP(A610,Sheet2!A:D,4,0),0)</f>
        <v>0</v>
      </c>
      <c r="D610" s="53">
        <v>0</v>
      </c>
      <c r="E610" s="60">
        <v>0</v>
      </c>
    </row>
    <row r="611" ht="20.25" hidden="1" customHeight="1" spans="1:5">
      <c r="A611" s="55" t="s">
        <v>1120</v>
      </c>
      <c r="B611" s="56" t="s">
        <v>1121</v>
      </c>
      <c r="C611" s="52">
        <f>SUM(C612:C620)</f>
        <v>0</v>
      </c>
      <c r="D611" s="53">
        <v>0</v>
      </c>
      <c r="E611" s="60">
        <v>0</v>
      </c>
    </row>
    <row r="612" ht="20.25" hidden="1" customHeight="1" spans="1:5">
      <c r="A612" s="57" t="s">
        <v>1122</v>
      </c>
      <c r="B612" s="58" t="s">
        <v>1123</v>
      </c>
      <c r="C612" s="59">
        <f>IFERROR(VLOOKUP(A612,Sheet2!A:D,4,0),0)</f>
        <v>0</v>
      </c>
      <c r="D612" s="53">
        <v>0</v>
      </c>
      <c r="E612" s="60">
        <v>0</v>
      </c>
    </row>
    <row r="613" ht="20.25" hidden="1" customHeight="1" spans="1:5">
      <c r="A613" s="57" t="s">
        <v>1124</v>
      </c>
      <c r="B613" s="58" t="s">
        <v>1125</v>
      </c>
      <c r="C613" s="59">
        <f>IFERROR(VLOOKUP(A613,Sheet2!A:D,4,0),0)</f>
        <v>0</v>
      </c>
      <c r="D613" s="53">
        <v>0</v>
      </c>
      <c r="E613" s="60">
        <v>0</v>
      </c>
    </row>
    <row r="614" ht="20.25" hidden="1" customHeight="1" spans="1:5">
      <c r="A614" s="57" t="s">
        <v>1126</v>
      </c>
      <c r="B614" s="58" t="s">
        <v>1127</v>
      </c>
      <c r="C614" s="59">
        <f>IFERROR(VLOOKUP(A614,Sheet2!A:D,4,0),0)</f>
        <v>0</v>
      </c>
      <c r="D614" s="53">
        <v>0</v>
      </c>
      <c r="E614" s="60">
        <v>0</v>
      </c>
    </row>
    <row r="615" ht="20.25" hidden="1" customHeight="1" spans="1:5">
      <c r="A615" s="57" t="s">
        <v>1128</v>
      </c>
      <c r="B615" s="58" t="s">
        <v>1129</v>
      </c>
      <c r="C615" s="59">
        <f>IFERROR(VLOOKUP(A615,Sheet2!A:D,4,0),0)</f>
        <v>0</v>
      </c>
      <c r="D615" s="53">
        <v>0</v>
      </c>
      <c r="E615" s="60">
        <v>0</v>
      </c>
    </row>
    <row r="616" ht="20.25" hidden="1" customHeight="1" spans="1:5">
      <c r="A616" s="57" t="s">
        <v>1130</v>
      </c>
      <c r="B616" s="58" t="s">
        <v>1131</v>
      </c>
      <c r="C616" s="59">
        <f>IFERROR(VLOOKUP(A616,Sheet2!A:D,4,0),0)</f>
        <v>0</v>
      </c>
      <c r="D616" s="53">
        <v>0</v>
      </c>
      <c r="E616" s="60">
        <v>0</v>
      </c>
    </row>
    <row r="617" ht="20.25" hidden="1" customHeight="1" spans="1:5">
      <c r="A617" s="57" t="s">
        <v>1132</v>
      </c>
      <c r="B617" s="58" t="s">
        <v>1133</v>
      </c>
      <c r="C617" s="59">
        <f>IFERROR(VLOOKUP(A617,Sheet2!A:D,4,0),0)</f>
        <v>0</v>
      </c>
      <c r="D617" s="53">
        <v>0</v>
      </c>
      <c r="E617" s="60">
        <v>0</v>
      </c>
    </row>
    <row r="618" ht="20.25" hidden="1" customHeight="1" spans="1:5">
      <c r="A618" s="57" t="s">
        <v>1134</v>
      </c>
      <c r="B618" s="58" t="s">
        <v>1135</v>
      </c>
      <c r="C618" s="59">
        <f>IFERROR(VLOOKUP(A618,Sheet2!A:D,4,0),0)</f>
        <v>0</v>
      </c>
      <c r="D618" s="53">
        <v>0</v>
      </c>
      <c r="E618" s="60">
        <v>0</v>
      </c>
    </row>
    <row r="619" ht="20.25" hidden="1" customHeight="1" spans="1:5">
      <c r="A619" s="57" t="s">
        <v>1136</v>
      </c>
      <c r="B619" s="58" t="s">
        <v>1137</v>
      </c>
      <c r="C619" s="59">
        <f>IFERROR(VLOOKUP(A619,Sheet2!A:D,4,0),0)</f>
        <v>0</v>
      </c>
      <c r="D619" s="53">
        <v>0</v>
      </c>
      <c r="E619" s="60">
        <v>0</v>
      </c>
    </row>
    <row r="620" ht="20.25" hidden="1" customHeight="1" spans="1:5">
      <c r="A620" s="57" t="s">
        <v>1138</v>
      </c>
      <c r="B620" s="58" t="s">
        <v>1139</v>
      </c>
      <c r="C620" s="59">
        <f>IFERROR(VLOOKUP(A620,Sheet2!A:D,4,0),0)</f>
        <v>0</v>
      </c>
      <c r="D620" s="53">
        <v>0</v>
      </c>
      <c r="E620" s="60">
        <v>0</v>
      </c>
    </row>
    <row r="621" ht="20.25" customHeight="1" spans="1:5">
      <c r="A621" s="55" t="s">
        <v>1140</v>
      </c>
      <c r="B621" s="56" t="s">
        <v>1141</v>
      </c>
      <c r="C621" s="52">
        <f>SUM(C622:C629)</f>
        <v>181</v>
      </c>
      <c r="D621" s="53">
        <v>0</v>
      </c>
      <c r="E621" s="54">
        <v>181</v>
      </c>
    </row>
    <row r="622" ht="20.25" hidden="1" customHeight="1" spans="1:5">
      <c r="A622" s="57" t="s">
        <v>1142</v>
      </c>
      <c r="B622" s="58" t="s">
        <v>1143</v>
      </c>
      <c r="C622" s="59">
        <f>IFERROR(VLOOKUP(A622,Sheet2!A:D,4,0),0)</f>
        <v>0</v>
      </c>
      <c r="D622" s="53">
        <v>0</v>
      </c>
      <c r="E622" s="60">
        <v>0</v>
      </c>
    </row>
    <row r="623" ht="20.25" hidden="1" customHeight="1" spans="1:5">
      <c r="A623" s="57" t="s">
        <v>1144</v>
      </c>
      <c r="B623" s="58" t="s">
        <v>1145</v>
      </c>
      <c r="C623" s="59">
        <f>IFERROR(VLOOKUP(A623,Sheet2!A:D,4,0),0)</f>
        <v>0</v>
      </c>
      <c r="D623" s="53">
        <v>0</v>
      </c>
      <c r="E623" s="60">
        <v>0</v>
      </c>
    </row>
    <row r="624" ht="20.25" hidden="1" customHeight="1" spans="1:5">
      <c r="A624" s="57" t="s">
        <v>1146</v>
      </c>
      <c r="B624" s="58" t="s">
        <v>1147</v>
      </c>
      <c r="C624" s="59">
        <f>IFERROR(VLOOKUP(A624,Sheet2!A:D,4,0),0)</f>
        <v>0</v>
      </c>
      <c r="D624" s="53">
        <v>0</v>
      </c>
      <c r="E624" s="60">
        <v>0</v>
      </c>
    </row>
    <row r="625" ht="20.25" customHeight="1" spans="1:5">
      <c r="A625" s="57" t="s">
        <v>1148</v>
      </c>
      <c r="B625" s="58" t="s">
        <v>1149</v>
      </c>
      <c r="C625" s="59">
        <f>IFERROR(VLOOKUP(A625,Sheet2!A:D,4,0),0)</f>
        <v>13</v>
      </c>
      <c r="D625" s="53">
        <v>0</v>
      </c>
      <c r="E625" s="60">
        <v>13</v>
      </c>
    </row>
    <row r="626" ht="20.25" hidden="1" customHeight="1" spans="1:5">
      <c r="A626" s="57" t="s">
        <v>1150</v>
      </c>
      <c r="B626" s="58" t="s">
        <v>1151</v>
      </c>
      <c r="C626" s="59">
        <f>IFERROR(VLOOKUP(A626,Sheet2!A:D,4,0),0)</f>
        <v>0</v>
      </c>
      <c r="D626" s="53">
        <v>0</v>
      </c>
      <c r="E626" s="60">
        <v>0</v>
      </c>
    </row>
    <row r="627" ht="20.25" hidden="1" customHeight="1" spans="1:5">
      <c r="A627" s="57" t="s">
        <v>1152</v>
      </c>
      <c r="B627" s="58" t="s">
        <v>1153</v>
      </c>
      <c r="C627" s="59"/>
      <c r="D627" s="53">
        <v>0</v>
      </c>
      <c r="E627" s="60"/>
    </row>
    <row r="628" ht="20.25" hidden="1" customHeight="1" spans="1:5">
      <c r="A628" s="57" t="s">
        <v>1154</v>
      </c>
      <c r="B628" s="58" t="s">
        <v>1155</v>
      </c>
      <c r="C628" s="59"/>
      <c r="D628" s="53">
        <v>0</v>
      </c>
      <c r="E628" s="60"/>
    </row>
    <row r="629" ht="20.25" customHeight="1" spans="1:5">
      <c r="A629" s="57" t="s">
        <v>1156</v>
      </c>
      <c r="B629" s="58" t="s">
        <v>1157</v>
      </c>
      <c r="C629" s="59">
        <f>IFERROR(VLOOKUP(A629,Sheet2!A:D,4,0),0)</f>
        <v>168</v>
      </c>
      <c r="D629" s="53">
        <v>0</v>
      </c>
      <c r="E629" s="60">
        <v>168</v>
      </c>
    </row>
    <row r="630" ht="20.25" hidden="1" customHeight="1" spans="1:5">
      <c r="A630" s="55" t="s">
        <v>1158</v>
      </c>
      <c r="B630" s="56" t="s">
        <v>1159</v>
      </c>
      <c r="C630" s="52">
        <f>SUM(C631:C636)</f>
        <v>0</v>
      </c>
      <c r="D630" s="53">
        <v>0</v>
      </c>
      <c r="E630" s="60">
        <v>0</v>
      </c>
    </row>
    <row r="631" ht="20.25" hidden="1" customHeight="1" spans="1:5">
      <c r="A631" s="57" t="s">
        <v>1160</v>
      </c>
      <c r="B631" s="58" t="s">
        <v>1161</v>
      </c>
      <c r="C631" s="59">
        <f>IFERROR(VLOOKUP(A631,Sheet2!A:D,4,0),0)</f>
        <v>0</v>
      </c>
      <c r="D631" s="53">
        <v>0</v>
      </c>
      <c r="E631" s="60">
        <v>0</v>
      </c>
    </row>
    <row r="632" ht="20.25" hidden="1" customHeight="1" spans="1:5">
      <c r="A632" s="57" t="s">
        <v>1162</v>
      </c>
      <c r="B632" s="58" t="s">
        <v>1163</v>
      </c>
      <c r="C632" s="59">
        <f>IFERROR(VLOOKUP(A632,Sheet2!A:D,4,0),0)</f>
        <v>0</v>
      </c>
      <c r="D632" s="53">
        <v>0</v>
      </c>
      <c r="E632" s="60">
        <v>0</v>
      </c>
    </row>
    <row r="633" ht="20.25" hidden="1" customHeight="1" spans="1:5">
      <c r="A633" s="57" t="s">
        <v>1164</v>
      </c>
      <c r="B633" s="58" t="s">
        <v>1165</v>
      </c>
      <c r="C633" s="59">
        <f>IFERROR(VLOOKUP(A633,Sheet2!A:D,4,0),0)</f>
        <v>0</v>
      </c>
      <c r="D633" s="53">
        <v>0</v>
      </c>
      <c r="E633" s="60">
        <v>0</v>
      </c>
    </row>
    <row r="634" ht="20.25" hidden="1" customHeight="1" spans="1:5">
      <c r="A634" s="57" t="s">
        <v>1166</v>
      </c>
      <c r="B634" s="58" t="s">
        <v>1167</v>
      </c>
      <c r="C634" s="59">
        <f>IFERROR(VLOOKUP(A634,Sheet2!A:D,4,0),0)</f>
        <v>0</v>
      </c>
      <c r="D634" s="53">
        <v>0</v>
      </c>
      <c r="E634" s="60">
        <v>0</v>
      </c>
    </row>
    <row r="635" ht="20.25" hidden="1" customHeight="1" spans="1:5">
      <c r="A635" s="57" t="s">
        <v>1168</v>
      </c>
      <c r="B635" s="58" t="s">
        <v>1169</v>
      </c>
      <c r="C635" s="59">
        <f>IFERROR(VLOOKUP(A635,Sheet2!A:D,4,0),0)</f>
        <v>0</v>
      </c>
      <c r="D635" s="53">
        <v>0</v>
      </c>
      <c r="E635" s="60">
        <v>0</v>
      </c>
    </row>
    <row r="636" ht="20.25" hidden="1" customHeight="1" spans="1:5">
      <c r="A636" s="57" t="s">
        <v>1170</v>
      </c>
      <c r="B636" s="58" t="s">
        <v>1171</v>
      </c>
      <c r="C636" s="59">
        <f>IFERROR(VLOOKUP(A636,Sheet2!A:D,4,0),0)</f>
        <v>0</v>
      </c>
      <c r="D636" s="53">
        <v>0</v>
      </c>
      <c r="E636" s="60">
        <v>0</v>
      </c>
    </row>
    <row r="637" ht="20.25" customHeight="1" spans="1:5">
      <c r="A637" s="55" t="s">
        <v>1172</v>
      </c>
      <c r="B637" s="56" t="s">
        <v>1173</v>
      </c>
      <c r="C637" s="52">
        <f>SUM(C638:C644)</f>
        <v>153</v>
      </c>
      <c r="D637" s="53">
        <v>0</v>
      </c>
      <c r="E637" s="54">
        <v>153</v>
      </c>
    </row>
    <row r="638" ht="20.25" customHeight="1" spans="1:5">
      <c r="A638" s="57" t="s">
        <v>1174</v>
      </c>
      <c r="B638" s="58" t="s">
        <v>1175</v>
      </c>
      <c r="C638" s="59">
        <f>IFERROR(VLOOKUP(A638,Sheet2!A:D,4,0),0)</f>
        <v>24</v>
      </c>
      <c r="D638" s="53">
        <v>0</v>
      </c>
      <c r="E638" s="60">
        <v>24</v>
      </c>
    </row>
    <row r="639" ht="20.25" customHeight="1" spans="1:5">
      <c r="A639" s="57" t="s">
        <v>1176</v>
      </c>
      <c r="B639" s="58" t="s">
        <v>1177</v>
      </c>
      <c r="C639" s="59">
        <f>IFERROR(VLOOKUP(A639,Sheet2!A:D,4,0),0)</f>
        <v>128</v>
      </c>
      <c r="D639" s="53">
        <v>0</v>
      </c>
      <c r="E639" s="60">
        <v>128</v>
      </c>
    </row>
    <row r="640" ht="20.25" hidden="1" customHeight="1" spans="1:5">
      <c r="A640" s="57" t="s">
        <v>1178</v>
      </c>
      <c r="B640" s="58" t="s">
        <v>1179</v>
      </c>
      <c r="C640" s="59">
        <f>IFERROR(VLOOKUP(A640,Sheet2!A:D,4,0),0)</f>
        <v>0</v>
      </c>
      <c r="D640" s="53">
        <v>0</v>
      </c>
      <c r="E640" s="60">
        <v>0</v>
      </c>
    </row>
    <row r="641" ht="20.25" customHeight="1" spans="1:5">
      <c r="A641" s="57" t="s">
        <v>1180</v>
      </c>
      <c r="B641" s="58" t="s">
        <v>1181</v>
      </c>
      <c r="C641" s="59">
        <f>IFERROR(VLOOKUP(A641,Sheet2!A:D,4,0),0)</f>
        <v>1</v>
      </c>
      <c r="D641" s="53">
        <v>0</v>
      </c>
      <c r="E641" s="60">
        <v>1</v>
      </c>
    </row>
    <row r="642" ht="20.25" hidden="1" customHeight="1" spans="1:5">
      <c r="A642" s="57" t="s">
        <v>1182</v>
      </c>
      <c r="B642" s="58" t="s">
        <v>1183</v>
      </c>
      <c r="C642" s="59">
        <f>IFERROR(VLOOKUP(A642,Sheet2!A:D,4,0),0)</f>
        <v>0</v>
      </c>
      <c r="D642" s="53">
        <v>0</v>
      </c>
      <c r="E642" s="60">
        <v>0</v>
      </c>
    </row>
    <row r="643" ht="20.25" hidden="1" customHeight="1" spans="1:5">
      <c r="A643" s="57" t="s">
        <v>1184</v>
      </c>
      <c r="B643" s="58" t="s">
        <v>1185</v>
      </c>
      <c r="C643" s="59">
        <f>IFERROR(VLOOKUP(A643,Sheet2!A:D,4,0),0)</f>
        <v>0</v>
      </c>
      <c r="D643" s="53">
        <v>0</v>
      </c>
      <c r="E643" s="60">
        <v>0</v>
      </c>
    </row>
    <row r="644" ht="20.25" hidden="1" customHeight="1" spans="1:5">
      <c r="A644" s="57" t="s">
        <v>1186</v>
      </c>
      <c r="B644" s="58" t="s">
        <v>1187</v>
      </c>
      <c r="C644" s="59">
        <f>IFERROR(VLOOKUP(A644,Sheet2!A:D,4,0),0)</f>
        <v>0</v>
      </c>
      <c r="D644" s="53">
        <v>0</v>
      </c>
      <c r="E644" s="60">
        <v>0</v>
      </c>
    </row>
    <row r="645" ht="20.25" hidden="1" customHeight="1" spans="1:5">
      <c r="A645" s="55" t="s">
        <v>1188</v>
      </c>
      <c r="B645" s="56" t="s">
        <v>1189</v>
      </c>
      <c r="C645" s="52">
        <f>SUM(C646:C653)</f>
        <v>0</v>
      </c>
      <c r="D645" s="53">
        <v>0</v>
      </c>
      <c r="E645" s="60">
        <v>0</v>
      </c>
    </row>
    <row r="646" ht="20.25" hidden="1" customHeight="1" spans="1:5">
      <c r="A646" s="57" t="s">
        <v>1190</v>
      </c>
      <c r="B646" s="58" t="s">
        <v>118</v>
      </c>
      <c r="C646" s="59">
        <f>IFERROR(VLOOKUP(A646,Sheet2!A:D,4,0),0)</f>
        <v>0</v>
      </c>
      <c r="D646" s="53">
        <v>0</v>
      </c>
      <c r="E646" s="60">
        <v>0</v>
      </c>
    </row>
    <row r="647" ht="20.25" hidden="1" customHeight="1" spans="1:5">
      <c r="A647" s="57" t="s">
        <v>1191</v>
      </c>
      <c r="B647" s="58" t="s">
        <v>120</v>
      </c>
      <c r="C647" s="59">
        <f>IFERROR(VLOOKUP(A647,Sheet2!A:D,4,0),0)</f>
        <v>0</v>
      </c>
      <c r="D647" s="53">
        <v>0</v>
      </c>
      <c r="E647" s="60">
        <v>0</v>
      </c>
    </row>
    <row r="648" ht="20.25" hidden="1" customHeight="1" spans="1:5">
      <c r="A648" s="57" t="s">
        <v>1192</v>
      </c>
      <c r="B648" s="58" t="s">
        <v>122</v>
      </c>
      <c r="C648" s="59">
        <f>IFERROR(VLOOKUP(A648,Sheet2!A:D,4,0),0)</f>
        <v>0</v>
      </c>
      <c r="D648" s="53">
        <v>0</v>
      </c>
      <c r="E648" s="60">
        <v>0</v>
      </c>
    </row>
    <row r="649" ht="20.25" hidden="1" customHeight="1" spans="1:5">
      <c r="A649" s="57" t="s">
        <v>1193</v>
      </c>
      <c r="B649" s="58" t="s">
        <v>1194</v>
      </c>
      <c r="C649" s="59">
        <f>IFERROR(VLOOKUP(A649,Sheet2!A:D,4,0),0)</f>
        <v>0</v>
      </c>
      <c r="D649" s="53">
        <v>0</v>
      </c>
      <c r="E649" s="60">
        <v>0</v>
      </c>
    </row>
    <row r="650" ht="20.25" hidden="1" customHeight="1" spans="1:5">
      <c r="A650" s="57" t="s">
        <v>1195</v>
      </c>
      <c r="B650" s="58" t="s">
        <v>1196</v>
      </c>
      <c r="C650" s="59">
        <f>IFERROR(VLOOKUP(A650,Sheet2!A:D,4,0),0)</f>
        <v>0</v>
      </c>
      <c r="D650" s="53">
        <v>0</v>
      </c>
      <c r="E650" s="60">
        <v>0</v>
      </c>
    </row>
    <row r="651" ht="20.25" hidden="1" customHeight="1" spans="1:5">
      <c r="A651" s="57" t="s">
        <v>1197</v>
      </c>
      <c r="B651" s="58" t="s">
        <v>1198</v>
      </c>
      <c r="C651" s="59">
        <f>IFERROR(VLOOKUP(A651,Sheet2!A:D,4,0),0)</f>
        <v>0</v>
      </c>
      <c r="D651" s="53">
        <v>0</v>
      </c>
      <c r="E651" s="60">
        <v>0</v>
      </c>
    </row>
    <row r="652" ht="20.25" hidden="1" customHeight="1" spans="1:5">
      <c r="A652" s="57" t="s">
        <v>1199</v>
      </c>
      <c r="B652" s="58" t="s">
        <v>1200</v>
      </c>
      <c r="C652" s="59">
        <f>IFERROR(VLOOKUP(A652,Sheet2!A:D,4,0),0)</f>
        <v>0</v>
      </c>
      <c r="D652" s="53">
        <v>0</v>
      </c>
      <c r="E652" s="60">
        <v>0</v>
      </c>
    </row>
    <row r="653" ht="20.25" hidden="1" customHeight="1" spans="1:5">
      <c r="A653" s="57" t="s">
        <v>1201</v>
      </c>
      <c r="B653" s="58" t="s">
        <v>1202</v>
      </c>
      <c r="C653" s="59">
        <f>IFERROR(VLOOKUP(A653,Sheet2!A:D,4,0),0)</f>
        <v>0</v>
      </c>
      <c r="D653" s="53">
        <v>0</v>
      </c>
      <c r="E653" s="60">
        <v>0</v>
      </c>
    </row>
    <row r="654" ht="20.25" hidden="1" customHeight="1" spans="1:5">
      <c r="A654" s="55" t="s">
        <v>1203</v>
      </c>
      <c r="B654" s="56" t="s">
        <v>1204</v>
      </c>
      <c r="C654" s="52">
        <f>SUM(C655:C659)</f>
        <v>0</v>
      </c>
      <c r="D654" s="53">
        <v>0</v>
      </c>
      <c r="E654" s="60">
        <v>0</v>
      </c>
    </row>
    <row r="655" ht="20.25" hidden="1" customHeight="1" spans="1:5">
      <c r="A655" s="57" t="s">
        <v>1205</v>
      </c>
      <c r="B655" s="58" t="s">
        <v>118</v>
      </c>
      <c r="C655" s="59">
        <f>IFERROR(VLOOKUP(A655,Sheet2!A:D,4,0),0)</f>
        <v>0</v>
      </c>
      <c r="D655" s="53">
        <v>0</v>
      </c>
      <c r="E655" s="60">
        <v>0</v>
      </c>
    </row>
    <row r="656" ht="20.25" hidden="1" customHeight="1" spans="1:5">
      <c r="A656" s="57" t="s">
        <v>1206</v>
      </c>
      <c r="B656" s="58" t="s">
        <v>120</v>
      </c>
      <c r="C656" s="59">
        <f>IFERROR(VLOOKUP(A656,Sheet2!A:D,4,0),0)</f>
        <v>0</v>
      </c>
      <c r="D656" s="53">
        <v>0</v>
      </c>
      <c r="E656" s="60">
        <v>0</v>
      </c>
    </row>
    <row r="657" ht="20.25" hidden="1" customHeight="1" spans="1:5">
      <c r="A657" s="57" t="s">
        <v>1207</v>
      </c>
      <c r="B657" s="58" t="s">
        <v>122</v>
      </c>
      <c r="C657" s="59">
        <f>IFERROR(VLOOKUP(A657,Sheet2!A:D,4,0),0)</f>
        <v>0</v>
      </c>
      <c r="D657" s="53">
        <v>0</v>
      </c>
      <c r="E657" s="60">
        <v>0</v>
      </c>
    </row>
    <row r="658" ht="20.25" hidden="1" customHeight="1" spans="1:5">
      <c r="A658" s="57" t="s">
        <v>1208</v>
      </c>
      <c r="B658" s="58" t="s">
        <v>136</v>
      </c>
      <c r="C658" s="59"/>
      <c r="D658" s="53">
        <v>0</v>
      </c>
      <c r="E658" s="60"/>
    </row>
    <row r="659" ht="20.25" hidden="1" customHeight="1" spans="1:5">
      <c r="A659" s="57" t="s">
        <v>1209</v>
      </c>
      <c r="B659" s="58" t="s">
        <v>1210</v>
      </c>
      <c r="C659" s="59">
        <f>IFERROR(VLOOKUP(A659,Sheet2!A:D,4,0),0)</f>
        <v>0</v>
      </c>
      <c r="D659" s="53">
        <v>0</v>
      </c>
      <c r="E659" s="60">
        <v>0</v>
      </c>
    </row>
    <row r="660" ht="20.25" customHeight="1" spans="1:5">
      <c r="A660" s="55" t="s">
        <v>1211</v>
      </c>
      <c r="B660" s="56" t="s">
        <v>1212</v>
      </c>
      <c r="C660" s="52">
        <f>SUM(C661:C662)</f>
        <v>396</v>
      </c>
      <c r="D660" s="53">
        <v>0</v>
      </c>
      <c r="E660" s="54">
        <v>396</v>
      </c>
    </row>
    <row r="661" ht="20.25" customHeight="1" spans="1:5">
      <c r="A661" s="57" t="s">
        <v>1213</v>
      </c>
      <c r="B661" s="58" t="s">
        <v>1214</v>
      </c>
      <c r="C661" s="59">
        <f>IFERROR(VLOOKUP(A661,Sheet2!A:D,4,0),0)</f>
        <v>3</v>
      </c>
      <c r="D661" s="53">
        <v>0</v>
      </c>
      <c r="E661" s="60">
        <v>3</v>
      </c>
    </row>
    <row r="662" ht="20.25" customHeight="1" spans="1:5">
      <c r="A662" s="57" t="s">
        <v>1215</v>
      </c>
      <c r="B662" s="58" t="s">
        <v>1216</v>
      </c>
      <c r="C662" s="59">
        <f>IFERROR(VLOOKUP(A662,Sheet2!A:D,4,0),0)</f>
        <v>393</v>
      </c>
      <c r="D662" s="53">
        <v>0</v>
      </c>
      <c r="E662" s="60">
        <v>393</v>
      </c>
    </row>
    <row r="663" ht="20.25" customHeight="1" spans="1:5">
      <c r="A663" s="55" t="s">
        <v>1217</v>
      </c>
      <c r="B663" s="56" t="s">
        <v>1218</v>
      </c>
      <c r="C663" s="52">
        <f>SUM(C664:C665)</f>
        <v>12</v>
      </c>
      <c r="D663" s="53">
        <v>0</v>
      </c>
      <c r="E663" s="54">
        <v>12</v>
      </c>
    </row>
    <row r="664" ht="20.25" customHeight="1" spans="1:5">
      <c r="A664" s="57" t="s">
        <v>1219</v>
      </c>
      <c r="B664" s="58" t="s">
        <v>1220</v>
      </c>
      <c r="C664" s="59">
        <f>IFERROR(VLOOKUP(A664,Sheet2!A:D,4,0),0)</f>
        <v>12</v>
      </c>
      <c r="D664" s="53">
        <v>0</v>
      </c>
      <c r="E664" s="60">
        <v>12</v>
      </c>
    </row>
    <row r="665" ht="20.25" hidden="1" customHeight="1" spans="1:5">
      <c r="A665" s="57" t="s">
        <v>1221</v>
      </c>
      <c r="B665" s="58" t="s">
        <v>1222</v>
      </c>
      <c r="C665" s="59">
        <f>IFERROR(VLOOKUP(A665,Sheet2!A:D,4,0),0)</f>
        <v>0</v>
      </c>
      <c r="D665" s="53">
        <v>0</v>
      </c>
      <c r="E665" s="60">
        <v>0</v>
      </c>
    </row>
    <row r="666" ht="20.25" customHeight="1" spans="1:5">
      <c r="A666" s="55" t="s">
        <v>1223</v>
      </c>
      <c r="B666" s="56" t="s">
        <v>1224</v>
      </c>
      <c r="C666" s="52">
        <f>SUM(C667:C668)</f>
        <v>401</v>
      </c>
      <c r="D666" s="53">
        <v>0</v>
      </c>
      <c r="E666" s="54">
        <v>401</v>
      </c>
    </row>
    <row r="667" ht="20.25" customHeight="1" spans="1:5">
      <c r="A667" s="57" t="s">
        <v>1225</v>
      </c>
      <c r="B667" s="58" t="s">
        <v>1226</v>
      </c>
      <c r="C667" s="59">
        <f>IFERROR(VLOOKUP(A667,Sheet2!A:D,4,0),0)</f>
        <v>13</v>
      </c>
      <c r="D667" s="53">
        <v>0</v>
      </c>
      <c r="E667" s="60">
        <v>13</v>
      </c>
    </row>
    <row r="668" ht="20.25" customHeight="1" spans="1:5">
      <c r="A668" s="57" t="s">
        <v>1227</v>
      </c>
      <c r="B668" s="58" t="s">
        <v>1228</v>
      </c>
      <c r="C668" s="59">
        <f>IFERROR(VLOOKUP(A668,Sheet2!A:D,4,0),0)</f>
        <v>388</v>
      </c>
      <c r="D668" s="53">
        <v>0</v>
      </c>
      <c r="E668" s="60">
        <v>388</v>
      </c>
    </row>
    <row r="669" ht="20.25" hidden="1" customHeight="1" spans="1:5">
      <c r="A669" s="55" t="s">
        <v>1229</v>
      </c>
      <c r="B669" s="56" t="s">
        <v>1230</v>
      </c>
      <c r="C669" s="52">
        <f>SUM(C670:C671)</f>
        <v>0</v>
      </c>
      <c r="D669" s="53">
        <v>0</v>
      </c>
      <c r="E669" s="60">
        <v>0</v>
      </c>
    </row>
    <row r="670" ht="20.25" hidden="1" customHeight="1" spans="1:5">
      <c r="A670" s="57" t="s">
        <v>1231</v>
      </c>
      <c r="B670" s="58" t="s">
        <v>1232</v>
      </c>
      <c r="C670" s="59">
        <f>IFERROR(VLOOKUP(A670,Sheet2!A:D,4,0),0)</f>
        <v>0</v>
      </c>
      <c r="D670" s="53">
        <v>0</v>
      </c>
      <c r="E670" s="60">
        <v>0</v>
      </c>
    </row>
    <row r="671" ht="20.25" hidden="1" customHeight="1" spans="1:5">
      <c r="A671" s="57" t="s">
        <v>1233</v>
      </c>
      <c r="B671" s="58" t="s">
        <v>1234</v>
      </c>
      <c r="C671" s="59">
        <f>IFERROR(VLOOKUP(A671,Sheet2!A:D,4,0),0)</f>
        <v>0</v>
      </c>
      <c r="D671" s="53">
        <v>0</v>
      </c>
      <c r="E671" s="60">
        <v>0</v>
      </c>
    </row>
    <row r="672" ht="20.25" customHeight="1" spans="1:5">
      <c r="A672" s="55" t="s">
        <v>1235</v>
      </c>
      <c r="B672" s="56" t="s">
        <v>1236</v>
      </c>
      <c r="C672" s="52">
        <f>SUM(C673:C674)</f>
        <v>5</v>
      </c>
      <c r="D672" s="53">
        <v>0</v>
      </c>
      <c r="E672" s="54">
        <v>5</v>
      </c>
    </row>
    <row r="673" ht="20.25" hidden="1" customHeight="1" spans="1:5">
      <c r="A673" s="57" t="s">
        <v>1237</v>
      </c>
      <c r="B673" s="58" t="s">
        <v>1238</v>
      </c>
      <c r="C673" s="59">
        <f>IFERROR(VLOOKUP(A673,Sheet2!A:D,4,0),0)</f>
        <v>0</v>
      </c>
      <c r="D673" s="53">
        <v>0</v>
      </c>
      <c r="E673" s="60">
        <v>0</v>
      </c>
    </row>
    <row r="674" ht="20.25" customHeight="1" spans="1:5">
      <c r="A674" s="57" t="s">
        <v>1239</v>
      </c>
      <c r="B674" s="58" t="s">
        <v>1240</v>
      </c>
      <c r="C674" s="59">
        <f>IFERROR(VLOOKUP(A674,Sheet2!A:D,4,0),0)</f>
        <v>5</v>
      </c>
      <c r="D674" s="53">
        <v>0</v>
      </c>
      <c r="E674" s="60">
        <v>5</v>
      </c>
    </row>
    <row r="675" ht="20.25" hidden="1" customHeight="1" spans="1:5">
      <c r="A675" s="55" t="s">
        <v>1241</v>
      </c>
      <c r="B675" s="56" t="s">
        <v>1242</v>
      </c>
      <c r="C675" s="52">
        <f>SUM(C676:C678)</f>
        <v>0</v>
      </c>
      <c r="D675" s="53">
        <v>0</v>
      </c>
      <c r="E675" s="60">
        <v>0</v>
      </c>
    </row>
    <row r="676" ht="20.25" hidden="1" customHeight="1" spans="1:5">
      <c r="A676" s="57" t="s">
        <v>1243</v>
      </c>
      <c r="B676" s="58" t="s">
        <v>1244</v>
      </c>
      <c r="C676" s="59">
        <f>IFERROR(VLOOKUP(A676,Sheet2!A:D,4,0),0)</f>
        <v>0</v>
      </c>
      <c r="D676" s="53">
        <v>0</v>
      </c>
      <c r="E676" s="60">
        <v>0</v>
      </c>
    </row>
    <row r="677" ht="20.25" hidden="1" customHeight="1" spans="1:5">
      <c r="A677" s="57" t="s">
        <v>1245</v>
      </c>
      <c r="B677" s="58" t="s">
        <v>1246</v>
      </c>
      <c r="C677" s="59">
        <f>IFERROR(VLOOKUP(A677,Sheet2!A:D,4,0),0)</f>
        <v>0</v>
      </c>
      <c r="D677" s="53">
        <v>0</v>
      </c>
      <c r="E677" s="60">
        <v>0</v>
      </c>
    </row>
    <row r="678" ht="20.25" hidden="1" customHeight="1" spans="1:5">
      <c r="A678" s="57" t="s">
        <v>1247</v>
      </c>
      <c r="B678" s="58" t="s">
        <v>1248</v>
      </c>
      <c r="C678" s="59">
        <f>IFERROR(VLOOKUP(A678,Sheet2!A:D,4,0),0)</f>
        <v>0</v>
      </c>
      <c r="D678" s="53">
        <v>0</v>
      </c>
      <c r="E678" s="60">
        <v>0</v>
      </c>
    </row>
    <row r="679" ht="20.25" hidden="1" customHeight="1" spans="1:5">
      <c r="A679" s="55" t="s">
        <v>1249</v>
      </c>
      <c r="B679" s="56" t="s">
        <v>1250</v>
      </c>
      <c r="C679" s="52">
        <f>SUM(C680:C682)</f>
        <v>0</v>
      </c>
      <c r="D679" s="53">
        <v>0</v>
      </c>
      <c r="E679" s="60">
        <v>0</v>
      </c>
    </row>
    <row r="680" ht="20.25" hidden="1" customHeight="1" spans="1:5">
      <c r="A680" s="57" t="s">
        <v>1251</v>
      </c>
      <c r="B680" s="58" t="s">
        <v>1252</v>
      </c>
      <c r="C680" s="59">
        <f>IFERROR(VLOOKUP(A680,Sheet2!A:D,4,0),0)</f>
        <v>0</v>
      </c>
      <c r="D680" s="53">
        <v>0</v>
      </c>
      <c r="E680" s="60">
        <v>0</v>
      </c>
    </row>
    <row r="681" ht="20.25" hidden="1" customHeight="1" spans="1:5">
      <c r="A681" s="57" t="s">
        <v>1253</v>
      </c>
      <c r="B681" s="58" t="s">
        <v>1254</v>
      </c>
      <c r="C681" s="59">
        <f>IFERROR(VLOOKUP(A681,Sheet2!A:D,4,0),0)</f>
        <v>0</v>
      </c>
      <c r="D681" s="53">
        <v>0</v>
      </c>
      <c r="E681" s="60">
        <v>0</v>
      </c>
    </row>
    <row r="682" ht="20.25" hidden="1" customHeight="1" spans="1:5">
      <c r="A682" s="57" t="s">
        <v>1255</v>
      </c>
      <c r="B682" s="58" t="s">
        <v>1256</v>
      </c>
      <c r="C682" s="59">
        <f>IFERROR(VLOOKUP(A682,Sheet2!A:D,4,0),0)</f>
        <v>0</v>
      </c>
      <c r="D682" s="53">
        <v>0</v>
      </c>
      <c r="E682" s="60">
        <v>0</v>
      </c>
    </row>
    <row r="683" ht="20.25" customHeight="1" spans="1:5">
      <c r="A683" s="55" t="s">
        <v>1257</v>
      </c>
      <c r="B683" s="56" t="s">
        <v>1258</v>
      </c>
      <c r="C683" s="52">
        <f>SUM(C684:C691)</f>
        <v>5</v>
      </c>
      <c r="D683" s="53">
        <v>0</v>
      </c>
      <c r="E683" s="54">
        <v>5</v>
      </c>
    </row>
    <row r="684" ht="20.25" hidden="1" customHeight="1" spans="1:5">
      <c r="A684" s="57" t="s">
        <v>1259</v>
      </c>
      <c r="B684" s="58" t="s">
        <v>118</v>
      </c>
      <c r="C684" s="59">
        <f>IFERROR(VLOOKUP(A684,Sheet2!A:D,4,0),0)</f>
        <v>0</v>
      </c>
      <c r="D684" s="53">
        <v>0</v>
      </c>
      <c r="E684" s="60">
        <v>0</v>
      </c>
    </row>
    <row r="685" ht="20.25" hidden="1" customHeight="1" spans="1:5">
      <c r="A685" s="57" t="s">
        <v>1260</v>
      </c>
      <c r="B685" s="58" t="s">
        <v>120</v>
      </c>
      <c r="C685" s="59">
        <f>IFERROR(VLOOKUP(A685,Sheet2!A:D,4,0),0)</f>
        <v>0</v>
      </c>
      <c r="D685" s="53">
        <v>0</v>
      </c>
      <c r="E685" s="60">
        <v>0</v>
      </c>
    </row>
    <row r="686" ht="20.25" hidden="1" customHeight="1" spans="1:5">
      <c r="A686" s="57" t="s">
        <v>1261</v>
      </c>
      <c r="B686" s="58" t="s">
        <v>122</v>
      </c>
      <c r="C686" s="59">
        <f>IFERROR(VLOOKUP(A686,Sheet2!A:D,4,0),0)</f>
        <v>0</v>
      </c>
      <c r="D686" s="53">
        <v>0</v>
      </c>
      <c r="E686" s="60">
        <v>0</v>
      </c>
    </row>
    <row r="687" ht="20.25" hidden="1" customHeight="1" spans="1:5">
      <c r="A687" s="57" t="s">
        <v>1262</v>
      </c>
      <c r="B687" s="58" t="s">
        <v>1263</v>
      </c>
      <c r="C687" s="59">
        <f>IFERROR(VLOOKUP(A687,Sheet2!A:D,4,0),0)</f>
        <v>0</v>
      </c>
      <c r="D687" s="53">
        <v>0</v>
      </c>
      <c r="E687" s="60">
        <v>0</v>
      </c>
    </row>
    <row r="688" ht="20.25" hidden="1" customHeight="1" spans="1:5">
      <c r="A688" s="57" t="s">
        <v>1264</v>
      </c>
      <c r="B688" s="58" t="s">
        <v>1265</v>
      </c>
      <c r="C688" s="59">
        <f>IFERROR(VLOOKUP(A688,Sheet2!A:D,4,0),0)</f>
        <v>0</v>
      </c>
      <c r="D688" s="53">
        <v>0</v>
      </c>
      <c r="E688" s="60">
        <v>0</v>
      </c>
    </row>
    <row r="689" ht="20.25" hidden="1" customHeight="1" spans="1:5">
      <c r="A689" s="57" t="s">
        <v>1266</v>
      </c>
      <c r="B689" s="58" t="s">
        <v>217</v>
      </c>
      <c r="C689" s="59"/>
      <c r="D689" s="53">
        <v>0</v>
      </c>
      <c r="E689" s="60"/>
    </row>
    <row r="690" ht="20.25" hidden="1" customHeight="1" spans="1:5">
      <c r="A690" s="57" t="s">
        <v>1267</v>
      </c>
      <c r="B690" s="58" t="s">
        <v>136</v>
      </c>
      <c r="C690" s="59">
        <f>IFERROR(VLOOKUP(A690,Sheet2!A:D,4,0),0)</f>
        <v>0</v>
      </c>
      <c r="D690" s="53">
        <v>0</v>
      </c>
      <c r="E690" s="60">
        <v>0</v>
      </c>
    </row>
    <row r="691" ht="20.25" customHeight="1" spans="1:5">
      <c r="A691" s="57" t="s">
        <v>1268</v>
      </c>
      <c r="B691" s="58" t="s">
        <v>1269</v>
      </c>
      <c r="C691" s="59">
        <f>IFERROR(VLOOKUP(A691,Sheet2!A:D,4,0),0)</f>
        <v>5</v>
      </c>
      <c r="D691" s="53">
        <v>0</v>
      </c>
      <c r="E691" s="60">
        <v>5</v>
      </c>
    </row>
    <row r="692" ht="20.25" hidden="1" customHeight="1" spans="1:5">
      <c r="A692" s="55" t="s">
        <v>1270</v>
      </c>
      <c r="B692" s="56" t="s">
        <v>1271</v>
      </c>
      <c r="C692" s="52">
        <f>SUM(C693:C694)</f>
        <v>0</v>
      </c>
      <c r="D692" s="53">
        <v>0</v>
      </c>
      <c r="E692" s="60">
        <v>0</v>
      </c>
    </row>
    <row r="693" ht="20.25" hidden="1" customHeight="1" spans="1:5">
      <c r="A693" s="57" t="s">
        <v>1272</v>
      </c>
      <c r="B693" s="58" t="s">
        <v>1273</v>
      </c>
      <c r="C693" s="59">
        <f>IFERROR(VLOOKUP(A693,Sheet2!A:D,4,0),0)</f>
        <v>0</v>
      </c>
      <c r="D693" s="53">
        <v>0</v>
      </c>
      <c r="E693" s="60">
        <v>0</v>
      </c>
    </row>
    <row r="694" ht="20.25" hidden="1" customHeight="1" spans="1:5">
      <c r="A694" s="57" t="s">
        <v>1274</v>
      </c>
      <c r="B694" s="58" t="s">
        <v>1275</v>
      </c>
      <c r="C694" s="59">
        <f>IFERROR(VLOOKUP(A694,Sheet2!A:D,4,0),0)</f>
        <v>0</v>
      </c>
      <c r="D694" s="53">
        <v>0</v>
      </c>
      <c r="E694" s="60">
        <v>0</v>
      </c>
    </row>
    <row r="695" ht="20.25" customHeight="1" spans="1:5">
      <c r="A695" s="55" t="s">
        <v>1276</v>
      </c>
      <c r="B695" s="56" t="s">
        <v>1277</v>
      </c>
      <c r="C695" s="52">
        <f>C696</f>
        <v>36</v>
      </c>
      <c r="D695" s="53">
        <v>0</v>
      </c>
      <c r="E695" s="54">
        <v>36</v>
      </c>
    </row>
    <row r="696" ht="20.25" customHeight="1" spans="1:5">
      <c r="A696" s="57" t="s">
        <v>1278</v>
      </c>
      <c r="B696" s="58" t="s">
        <v>1279</v>
      </c>
      <c r="C696" s="59">
        <f>IFERROR(VLOOKUP(A696,Sheet2!A:D,4,0),0)</f>
        <v>36</v>
      </c>
      <c r="D696" s="53">
        <v>0</v>
      </c>
      <c r="E696" s="60">
        <v>36</v>
      </c>
    </row>
    <row r="697" ht="20.25" customHeight="1" spans="1:5">
      <c r="A697" s="55" t="s">
        <v>1280</v>
      </c>
      <c r="B697" s="56" t="s">
        <v>26</v>
      </c>
      <c r="C697" s="52">
        <f>C698+C703+C718+C722+C734+C738+C743+C747+C751+C754+C775</f>
        <v>2812</v>
      </c>
      <c r="D697" s="53">
        <v>0</v>
      </c>
      <c r="E697" s="54">
        <v>2812</v>
      </c>
    </row>
    <row r="698" ht="20.25" hidden="1" customHeight="1" spans="1:5">
      <c r="A698" s="55" t="s">
        <v>1281</v>
      </c>
      <c r="B698" s="56" t="s">
        <v>1282</v>
      </c>
      <c r="C698" s="52">
        <f>SUM(C699:C702)</f>
        <v>0</v>
      </c>
      <c r="D698" s="53">
        <v>0</v>
      </c>
      <c r="E698" s="54">
        <v>0</v>
      </c>
    </row>
    <row r="699" ht="20.25" hidden="1" customHeight="1" spans="1:5">
      <c r="A699" s="57" t="s">
        <v>1283</v>
      </c>
      <c r="B699" s="58" t="s">
        <v>118</v>
      </c>
      <c r="C699" s="59">
        <f>IFERROR(VLOOKUP(A699,Sheet2!A:D,4,0),0)</f>
        <v>0</v>
      </c>
      <c r="D699" s="53">
        <v>0</v>
      </c>
      <c r="E699" s="54">
        <v>0</v>
      </c>
    </row>
    <row r="700" ht="20.25" hidden="1" customHeight="1" spans="1:5">
      <c r="A700" s="57" t="s">
        <v>1284</v>
      </c>
      <c r="B700" s="58" t="s">
        <v>120</v>
      </c>
      <c r="C700" s="59">
        <f>IFERROR(VLOOKUP(A700,Sheet2!A:D,4,0),0)</f>
        <v>0</v>
      </c>
      <c r="D700" s="53">
        <v>0</v>
      </c>
      <c r="E700" s="54">
        <v>0</v>
      </c>
    </row>
    <row r="701" ht="20.25" hidden="1" customHeight="1" spans="1:5">
      <c r="A701" s="57" t="s">
        <v>1285</v>
      </c>
      <c r="B701" s="58" t="s">
        <v>122</v>
      </c>
      <c r="C701" s="59">
        <f>IFERROR(VLOOKUP(A701,Sheet2!A:D,4,0),0)</f>
        <v>0</v>
      </c>
      <c r="D701" s="53">
        <v>0</v>
      </c>
      <c r="E701" s="54">
        <v>0</v>
      </c>
    </row>
    <row r="702" ht="20.25" hidden="1" customHeight="1" spans="1:5">
      <c r="A702" s="57" t="s">
        <v>1286</v>
      </c>
      <c r="B702" s="58" t="s">
        <v>1287</v>
      </c>
      <c r="C702" s="59">
        <f>IFERROR(VLOOKUP(A702,Sheet2!A:D,4,0),0)</f>
        <v>0</v>
      </c>
      <c r="D702" s="53">
        <v>0</v>
      </c>
      <c r="E702" s="54">
        <v>0</v>
      </c>
    </row>
    <row r="703" ht="20.25" hidden="1" customHeight="1" spans="1:5">
      <c r="A703" s="55" t="s">
        <v>1288</v>
      </c>
      <c r="B703" s="56" t="s">
        <v>1289</v>
      </c>
      <c r="C703" s="52">
        <f>SUM(C704:C717)</f>
        <v>0</v>
      </c>
      <c r="D703" s="53">
        <v>0</v>
      </c>
      <c r="E703" s="54">
        <v>0</v>
      </c>
    </row>
    <row r="704" ht="20.25" hidden="1" customHeight="1" spans="1:5">
      <c r="A704" s="57" t="s">
        <v>1290</v>
      </c>
      <c r="B704" s="58" t="s">
        <v>1291</v>
      </c>
      <c r="C704" s="59">
        <f>IFERROR(VLOOKUP(A704,Sheet2!A:D,4,0),0)</f>
        <v>0</v>
      </c>
      <c r="D704" s="53">
        <v>0</v>
      </c>
      <c r="E704" s="54">
        <v>0</v>
      </c>
    </row>
    <row r="705" ht="20.25" hidden="1" customHeight="1" spans="1:5">
      <c r="A705" s="57" t="s">
        <v>1292</v>
      </c>
      <c r="B705" s="58" t="s">
        <v>1293</v>
      </c>
      <c r="C705" s="59">
        <f>IFERROR(VLOOKUP(A705,Sheet2!A:D,4,0),0)</f>
        <v>0</v>
      </c>
      <c r="D705" s="53">
        <v>0</v>
      </c>
      <c r="E705" s="54">
        <v>0</v>
      </c>
    </row>
    <row r="706" ht="20.25" hidden="1" customHeight="1" spans="1:5">
      <c r="A706" s="57" t="s">
        <v>1294</v>
      </c>
      <c r="B706" s="58" t="s">
        <v>1295</v>
      </c>
      <c r="C706" s="59">
        <f>IFERROR(VLOOKUP(A706,Sheet2!A:D,4,0),0)</f>
        <v>0</v>
      </c>
      <c r="D706" s="53">
        <v>0</v>
      </c>
      <c r="E706" s="54">
        <v>0</v>
      </c>
    </row>
    <row r="707" ht="20.25" hidden="1" customHeight="1" spans="1:5">
      <c r="A707" s="57" t="s">
        <v>1296</v>
      </c>
      <c r="B707" s="58" t="s">
        <v>1297</v>
      </c>
      <c r="C707" s="59">
        <f>IFERROR(VLOOKUP(A707,Sheet2!A:D,4,0),0)</f>
        <v>0</v>
      </c>
      <c r="D707" s="53">
        <v>0</v>
      </c>
      <c r="E707" s="54">
        <v>0</v>
      </c>
    </row>
    <row r="708" ht="20.25" hidden="1" customHeight="1" spans="1:5">
      <c r="A708" s="57" t="s">
        <v>1298</v>
      </c>
      <c r="B708" s="58" t="s">
        <v>1299</v>
      </c>
      <c r="C708" s="59">
        <f>IFERROR(VLOOKUP(A708,Sheet2!A:D,4,0),0)</f>
        <v>0</v>
      </c>
      <c r="D708" s="53">
        <v>0</v>
      </c>
      <c r="E708" s="54">
        <v>0</v>
      </c>
    </row>
    <row r="709" ht="20.25" hidden="1" customHeight="1" spans="1:5">
      <c r="A709" s="57" t="s">
        <v>1300</v>
      </c>
      <c r="B709" s="58" t="s">
        <v>1301</v>
      </c>
      <c r="C709" s="59">
        <f>IFERROR(VLOOKUP(A709,Sheet2!A:D,4,0),0)</f>
        <v>0</v>
      </c>
      <c r="D709" s="53">
        <v>0</v>
      </c>
      <c r="E709" s="54">
        <v>0</v>
      </c>
    </row>
    <row r="710" ht="20.25" hidden="1" customHeight="1" spans="1:5">
      <c r="A710" s="57" t="s">
        <v>1302</v>
      </c>
      <c r="B710" s="58" t="s">
        <v>1303</v>
      </c>
      <c r="C710" s="59">
        <f>IFERROR(VLOOKUP(A710,Sheet2!A:D,4,0),0)</f>
        <v>0</v>
      </c>
      <c r="D710" s="53">
        <v>0</v>
      </c>
      <c r="E710" s="54">
        <v>0</v>
      </c>
    </row>
    <row r="711" ht="20.25" hidden="1" customHeight="1" spans="1:5">
      <c r="A711" s="57" t="s">
        <v>1304</v>
      </c>
      <c r="B711" s="58" t="s">
        <v>1305</v>
      </c>
      <c r="C711" s="59">
        <f>IFERROR(VLOOKUP(A711,Sheet2!A:D,4,0),0)</f>
        <v>0</v>
      </c>
      <c r="D711" s="53">
        <v>0</v>
      </c>
      <c r="E711" s="54">
        <v>0</v>
      </c>
    </row>
    <row r="712" ht="20.25" hidden="1" customHeight="1" spans="1:5">
      <c r="A712" s="57" t="s">
        <v>1306</v>
      </c>
      <c r="B712" s="58" t="s">
        <v>1307</v>
      </c>
      <c r="C712" s="59">
        <f>IFERROR(VLOOKUP(A712,Sheet2!A:D,4,0),0)</f>
        <v>0</v>
      </c>
      <c r="D712" s="53">
        <v>0</v>
      </c>
      <c r="E712" s="54">
        <v>0</v>
      </c>
    </row>
    <row r="713" ht="20.25" hidden="1" customHeight="1" spans="1:5">
      <c r="A713" s="57" t="s">
        <v>1308</v>
      </c>
      <c r="B713" s="58" t="s">
        <v>1309</v>
      </c>
      <c r="C713" s="59">
        <f>IFERROR(VLOOKUP(A713,Sheet2!A:D,4,0),0)</f>
        <v>0</v>
      </c>
      <c r="D713" s="53">
        <v>0</v>
      </c>
      <c r="E713" s="54">
        <v>0</v>
      </c>
    </row>
    <row r="714" ht="20.25" hidden="1" customHeight="1" spans="1:5">
      <c r="A714" s="57" t="s">
        <v>1310</v>
      </c>
      <c r="B714" s="58" t="s">
        <v>1311</v>
      </c>
      <c r="C714" s="59">
        <f>IFERROR(VLOOKUP(A714,Sheet2!A:D,4,0),0)</f>
        <v>0</v>
      </c>
      <c r="D714" s="53">
        <v>0</v>
      </c>
      <c r="E714" s="54">
        <v>0</v>
      </c>
    </row>
    <row r="715" ht="20.25" hidden="1" customHeight="1" spans="1:5">
      <c r="A715" s="57" t="s">
        <v>1312</v>
      </c>
      <c r="B715" s="58" t="s">
        <v>1313</v>
      </c>
      <c r="C715" s="59">
        <f>IFERROR(VLOOKUP(A715,Sheet2!A:D,4,0),0)</f>
        <v>0</v>
      </c>
      <c r="D715" s="53">
        <v>0</v>
      </c>
      <c r="E715" s="54">
        <v>0</v>
      </c>
    </row>
    <row r="716" ht="20.25" hidden="1" customHeight="1" spans="1:5">
      <c r="A716" s="57" t="s">
        <v>1314</v>
      </c>
      <c r="B716" s="58" t="s">
        <v>1315</v>
      </c>
      <c r="C716" s="59"/>
      <c r="D716" s="53">
        <v>0</v>
      </c>
      <c r="E716" s="54"/>
    </row>
    <row r="717" ht="20.25" hidden="1" customHeight="1" spans="1:5">
      <c r="A717" s="57" t="s">
        <v>1316</v>
      </c>
      <c r="B717" s="58" t="s">
        <v>1317</v>
      </c>
      <c r="C717" s="59">
        <f>IFERROR(VLOOKUP(A717,Sheet2!A:D,4,0),0)</f>
        <v>0</v>
      </c>
      <c r="D717" s="53">
        <v>0</v>
      </c>
      <c r="E717" s="54">
        <v>0</v>
      </c>
    </row>
    <row r="718" ht="20.25" customHeight="1" spans="1:5">
      <c r="A718" s="55" t="s">
        <v>1318</v>
      </c>
      <c r="B718" s="56" t="s">
        <v>1319</v>
      </c>
      <c r="C718" s="52">
        <f>SUM(C719:C721)</f>
        <v>1087</v>
      </c>
      <c r="D718" s="53">
        <v>0</v>
      </c>
      <c r="E718" s="54">
        <v>1087</v>
      </c>
    </row>
    <row r="719" ht="20.25" hidden="1" customHeight="1" spans="1:5">
      <c r="A719" s="57" t="s">
        <v>1320</v>
      </c>
      <c r="B719" s="58" t="s">
        <v>1321</v>
      </c>
      <c r="C719" s="59">
        <f>IFERROR(VLOOKUP(A719,Sheet2!A:D,4,0),0)</f>
        <v>0</v>
      </c>
      <c r="D719" s="53">
        <v>0</v>
      </c>
      <c r="E719" s="60">
        <v>0</v>
      </c>
    </row>
    <row r="720" ht="20.25" customHeight="1" spans="1:5">
      <c r="A720" s="57" t="s">
        <v>1322</v>
      </c>
      <c r="B720" s="58" t="s">
        <v>1323</v>
      </c>
      <c r="C720" s="59">
        <f>IFERROR(VLOOKUP(A720,Sheet2!A:D,4,0),0)</f>
        <v>1036</v>
      </c>
      <c r="D720" s="53">
        <v>0</v>
      </c>
      <c r="E720" s="60">
        <v>1036</v>
      </c>
    </row>
    <row r="721" ht="27.6" customHeight="1" spans="1:5">
      <c r="A721" s="57" t="s">
        <v>1324</v>
      </c>
      <c r="B721" s="58" t="s">
        <v>1325</v>
      </c>
      <c r="C721" s="59">
        <f>IFERROR(VLOOKUP(A721,Sheet2!A:D,4,0),0)</f>
        <v>51</v>
      </c>
      <c r="D721" s="53">
        <v>0</v>
      </c>
      <c r="E721" s="60">
        <v>51</v>
      </c>
    </row>
    <row r="722" ht="20.25" customHeight="1" spans="1:5">
      <c r="A722" s="55" t="s">
        <v>1326</v>
      </c>
      <c r="B722" s="56" t="s">
        <v>1327</v>
      </c>
      <c r="C722" s="52">
        <f>SUM(C723:C733)</f>
        <v>124</v>
      </c>
      <c r="D722" s="53">
        <v>0</v>
      </c>
      <c r="E722" s="54">
        <v>124</v>
      </c>
    </row>
    <row r="723" ht="20.25" hidden="1" customHeight="1" spans="1:5">
      <c r="A723" s="57" t="s">
        <v>1328</v>
      </c>
      <c r="B723" s="58" t="s">
        <v>1329</v>
      </c>
      <c r="C723" s="59">
        <f>IFERROR(VLOOKUP(A723,Sheet2!A:D,4,0),0)</f>
        <v>0</v>
      </c>
      <c r="D723" s="53">
        <v>0</v>
      </c>
      <c r="E723" s="60">
        <v>0</v>
      </c>
    </row>
    <row r="724" ht="20.25" hidden="1" customHeight="1" spans="1:5">
      <c r="A724" s="57" t="s">
        <v>1330</v>
      </c>
      <c r="B724" s="58" t="s">
        <v>1331</v>
      </c>
      <c r="C724" s="59">
        <f>IFERROR(VLOOKUP(A724,Sheet2!A:D,4,0),0)</f>
        <v>0</v>
      </c>
      <c r="D724" s="53">
        <v>0</v>
      </c>
      <c r="E724" s="60">
        <v>0</v>
      </c>
    </row>
    <row r="725" ht="20.25" hidden="1" customHeight="1" spans="1:5">
      <c r="A725" s="57" t="s">
        <v>1332</v>
      </c>
      <c r="B725" s="58" t="s">
        <v>1333</v>
      </c>
      <c r="C725" s="59">
        <f>IFERROR(VLOOKUP(A725,Sheet2!A:D,4,0),0)</f>
        <v>0</v>
      </c>
      <c r="D725" s="53">
        <v>0</v>
      </c>
      <c r="E725" s="60">
        <v>0</v>
      </c>
    </row>
    <row r="726" ht="20.25" hidden="1" customHeight="1" spans="1:5">
      <c r="A726" s="57" t="s">
        <v>1334</v>
      </c>
      <c r="B726" s="58" t="s">
        <v>1335</v>
      </c>
      <c r="C726" s="59">
        <f>IFERROR(VLOOKUP(A726,Sheet2!A:D,4,0),0)</f>
        <v>0</v>
      </c>
      <c r="D726" s="53">
        <v>0</v>
      </c>
      <c r="E726" s="60">
        <v>0</v>
      </c>
    </row>
    <row r="727" ht="20.25" hidden="1" customHeight="1" spans="1:5">
      <c r="A727" s="57" t="s">
        <v>1336</v>
      </c>
      <c r="B727" s="58" t="s">
        <v>1337</v>
      </c>
      <c r="C727" s="59">
        <f>IFERROR(VLOOKUP(A727,Sheet2!A:D,4,0),0)</f>
        <v>0</v>
      </c>
      <c r="D727" s="53">
        <v>0</v>
      </c>
      <c r="E727" s="60">
        <v>0</v>
      </c>
    </row>
    <row r="728" ht="20.25" hidden="1" customHeight="1" spans="1:5">
      <c r="A728" s="57" t="s">
        <v>1338</v>
      </c>
      <c r="B728" s="58" t="s">
        <v>1339</v>
      </c>
      <c r="C728" s="59">
        <f>IFERROR(VLOOKUP(A728,Sheet2!A:D,4,0),0)</f>
        <v>0</v>
      </c>
      <c r="D728" s="53">
        <v>0</v>
      </c>
      <c r="E728" s="60">
        <v>0</v>
      </c>
    </row>
    <row r="729" ht="20.25" hidden="1" customHeight="1" spans="1:5">
      <c r="A729" s="57" t="s">
        <v>1340</v>
      </c>
      <c r="B729" s="58" t="s">
        <v>1341</v>
      </c>
      <c r="C729" s="59">
        <f>IFERROR(VLOOKUP(A729,Sheet2!A:D,4,0),0)</f>
        <v>0</v>
      </c>
      <c r="D729" s="53">
        <v>0</v>
      </c>
      <c r="E729" s="60">
        <v>0</v>
      </c>
    </row>
    <row r="730" ht="20.25" customHeight="1" spans="1:5">
      <c r="A730" s="57" t="s">
        <v>1342</v>
      </c>
      <c r="B730" s="58" t="s">
        <v>1343</v>
      </c>
      <c r="C730" s="59">
        <f>IFERROR(VLOOKUP(A730,Sheet2!A:D,4,0),0)</f>
        <v>116</v>
      </c>
      <c r="D730" s="53">
        <v>0</v>
      </c>
      <c r="E730" s="60">
        <v>116</v>
      </c>
    </row>
    <row r="731" ht="20.25" hidden="1" customHeight="1" spans="1:5">
      <c r="A731" s="57" t="s">
        <v>1344</v>
      </c>
      <c r="B731" s="58" t="s">
        <v>1345</v>
      </c>
      <c r="C731" s="59">
        <f>IFERROR(VLOOKUP(A731,Sheet2!A:D,4,0),0)</f>
        <v>0</v>
      </c>
      <c r="D731" s="53">
        <v>0</v>
      </c>
      <c r="E731" s="60">
        <v>0</v>
      </c>
    </row>
    <row r="732" ht="20.25" hidden="1" customHeight="1" spans="1:5">
      <c r="A732" s="57" t="s">
        <v>1346</v>
      </c>
      <c r="B732" s="58" t="s">
        <v>1347</v>
      </c>
      <c r="C732" s="59">
        <f>IFERROR(VLOOKUP(A732,Sheet2!A:D,4,0),0)</f>
        <v>0</v>
      </c>
      <c r="D732" s="53">
        <v>0</v>
      </c>
      <c r="E732" s="60">
        <v>0</v>
      </c>
    </row>
    <row r="733" ht="20.25" customHeight="1" spans="1:5">
      <c r="A733" s="57" t="s">
        <v>1348</v>
      </c>
      <c r="B733" s="58" t="s">
        <v>1349</v>
      </c>
      <c r="C733" s="59">
        <f>IFERROR(VLOOKUP(A733,Sheet2!A:D,4,0),0)</f>
        <v>8</v>
      </c>
      <c r="D733" s="53">
        <v>0</v>
      </c>
      <c r="E733" s="60">
        <v>8</v>
      </c>
    </row>
    <row r="734" ht="20.25" customHeight="1" spans="1:5">
      <c r="A734" s="55" t="s">
        <v>1350</v>
      </c>
      <c r="B734" s="56" t="s">
        <v>1351</v>
      </c>
      <c r="C734" s="52">
        <f>SUM(C735:C737)</f>
        <v>333</v>
      </c>
      <c r="D734" s="53">
        <v>0</v>
      </c>
      <c r="E734" s="54">
        <v>333</v>
      </c>
    </row>
    <row r="735" ht="20.25" hidden="1" customHeight="1" spans="1:5">
      <c r="A735" s="57" t="s">
        <v>1352</v>
      </c>
      <c r="B735" s="58" t="s">
        <v>1353</v>
      </c>
      <c r="C735" s="59">
        <f>IFERROR(VLOOKUP(A735,Sheet2!A:D,4,0),0)</f>
        <v>0</v>
      </c>
      <c r="D735" s="53">
        <v>0</v>
      </c>
      <c r="E735" s="60">
        <v>0</v>
      </c>
    </row>
    <row r="736" ht="20.25" customHeight="1" spans="1:5">
      <c r="A736" s="57" t="s">
        <v>1354</v>
      </c>
      <c r="B736" s="58" t="s">
        <v>1355</v>
      </c>
      <c r="C736" s="59">
        <f>IFERROR(VLOOKUP(A736,Sheet2!A:D,4,0),0)</f>
        <v>323</v>
      </c>
      <c r="D736" s="53">
        <v>0</v>
      </c>
      <c r="E736" s="60">
        <v>323</v>
      </c>
    </row>
    <row r="737" ht="20.25" customHeight="1" spans="1:5">
      <c r="A737" s="57" t="s">
        <v>1356</v>
      </c>
      <c r="B737" s="58" t="s">
        <v>1357</v>
      </c>
      <c r="C737" s="59">
        <f>IFERROR(VLOOKUP(A737,Sheet2!A:D,4,0),0)</f>
        <v>10</v>
      </c>
      <c r="D737" s="53">
        <v>0</v>
      </c>
      <c r="E737" s="60">
        <v>10</v>
      </c>
    </row>
    <row r="738" ht="20.25" customHeight="1" spans="1:5">
      <c r="A738" s="55" t="s">
        <v>1358</v>
      </c>
      <c r="B738" s="56" t="s">
        <v>1359</v>
      </c>
      <c r="C738" s="52">
        <f>SUM(C739:C742)</f>
        <v>638</v>
      </c>
      <c r="D738" s="53">
        <v>0</v>
      </c>
      <c r="E738" s="54">
        <v>638</v>
      </c>
    </row>
    <row r="739" ht="20.25" customHeight="1" spans="1:5">
      <c r="A739" s="57" t="s">
        <v>1360</v>
      </c>
      <c r="B739" s="58" t="s">
        <v>1361</v>
      </c>
      <c r="C739" s="59">
        <f>IFERROR(VLOOKUP(A739,Sheet2!A:D,4,0),0)</f>
        <v>76</v>
      </c>
      <c r="D739" s="53">
        <v>0</v>
      </c>
      <c r="E739" s="60">
        <v>76</v>
      </c>
    </row>
    <row r="740" ht="20.25" customHeight="1" spans="1:5">
      <c r="A740" s="57" t="s">
        <v>1362</v>
      </c>
      <c r="B740" s="58" t="s">
        <v>1363</v>
      </c>
      <c r="C740" s="59">
        <f>IFERROR(VLOOKUP(A740,Sheet2!A:D,4,0),0)</f>
        <v>191</v>
      </c>
      <c r="D740" s="53">
        <v>0</v>
      </c>
      <c r="E740" s="60">
        <v>191</v>
      </c>
    </row>
    <row r="741" ht="20.25" customHeight="1" spans="1:5">
      <c r="A741" s="57" t="s">
        <v>1364</v>
      </c>
      <c r="B741" s="58" t="s">
        <v>1365</v>
      </c>
      <c r="C741" s="59">
        <f>IFERROR(VLOOKUP(A741,Sheet2!A:D,4,0),0)</f>
        <v>371</v>
      </c>
      <c r="D741" s="53">
        <v>0</v>
      </c>
      <c r="E741" s="60">
        <v>371</v>
      </c>
    </row>
    <row r="742" ht="20.25" hidden="1" customHeight="1" spans="1:5">
      <c r="A742" s="57" t="s">
        <v>1366</v>
      </c>
      <c r="B742" s="58" t="s">
        <v>1367</v>
      </c>
      <c r="C742" s="59">
        <f>IFERROR(VLOOKUP(A742,Sheet2!A:D,4,0),0)</f>
        <v>0</v>
      </c>
      <c r="D742" s="53">
        <v>0</v>
      </c>
      <c r="E742" s="60">
        <v>0</v>
      </c>
    </row>
    <row r="743" ht="20.25" customHeight="1" spans="1:5">
      <c r="A743" s="55" t="s">
        <v>1368</v>
      </c>
      <c r="B743" s="56" t="s">
        <v>1369</v>
      </c>
      <c r="C743" s="52">
        <f>SUM(C744:C746)</f>
        <v>508</v>
      </c>
      <c r="D743" s="53">
        <v>0</v>
      </c>
      <c r="E743" s="54">
        <v>508</v>
      </c>
    </row>
    <row r="744" ht="20.25" hidden="1" customHeight="1" spans="1:5">
      <c r="A744" s="57" t="s">
        <v>1370</v>
      </c>
      <c r="B744" s="58" t="s">
        <v>1371</v>
      </c>
      <c r="C744" s="59">
        <f>IFERROR(VLOOKUP(A744,Sheet2!A:D,4,0),0)</f>
        <v>0</v>
      </c>
      <c r="D744" s="53">
        <v>0</v>
      </c>
      <c r="E744" s="60">
        <v>0</v>
      </c>
    </row>
    <row r="745" ht="20.25" customHeight="1" spans="1:5">
      <c r="A745" s="57" t="s">
        <v>1372</v>
      </c>
      <c r="B745" s="58" t="s">
        <v>1373</v>
      </c>
      <c r="C745" s="59">
        <f>IFERROR(VLOOKUP(A745,Sheet2!A:D,4,0),0)</f>
        <v>508</v>
      </c>
      <c r="D745" s="53">
        <v>0</v>
      </c>
      <c r="E745" s="60">
        <v>508</v>
      </c>
    </row>
    <row r="746" ht="20.25" hidden="1" customHeight="1" spans="1:5">
      <c r="A746" s="57" t="s">
        <v>1374</v>
      </c>
      <c r="B746" s="58" t="s">
        <v>1375</v>
      </c>
      <c r="C746" s="59">
        <f>IFERROR(VLOOKUP(A746,Sheet2!A:D,4,0),0)</f>
        <v>0</v>
      </c>
      <c r="D746" s="53">
        <v>0</v>
      </c>
      <c r="E746" s="60">
        <v>0</v>
      </c>
    </row>
    <row r="747" ht="20.25" customHeight="1" spans="1:5">
      <c r="A747" s="55" t="s">
        <v>1376</v>
      </c>
      <c r="B747" s="56" t="s">
        <v>1377</v>
      </c>
      <c r="C747" s="52">
        <f>SUM(C748:C750)</f>
        <v>97</v>
      </c>
      <c r="D747" s="53">
        <v>0</v>
      </c>
      <c r="E747" s="54">
        <v>97</v>
      </c>
    </row>
    <row r="748" ht="20.25" hidden="1" customHeight="1" spans="1:5">
      <c r="A748" s="57" t="s">
        <v>1378</v>
      </c>
      <c r="B748" s="58" t="s">
        <v>1379</v>
      </c>
      <c r="C748" s="59">
        <f>IFERROR(VLOOKUP(A748,Sheet2!A:D,4,0),0)</f>
        <v>0</v>
      </c>
      <c r="D748" s="53">
        <v>0</v>
      </c>
      <c r="E748" s="60">
        <v>0</v>
      </c>
    </row>
    <row r="749" ht="20.25" hidden="1" customHeight="1" spans="1:5">
      <c r="A749" s="57" t="s">
        <v>1380</v>
      </c>
      <c r="B749" s="58" t="s">
        <v>1381</v>
      </c>
      <c r="C749" s="59">
        <f>IFERROR(VLOOKUP(A749,Sheet2!A:D,4,0),0)</f>
        <v>0</v>
      </c>
      <c r="D749" s="53">
        <v>0</v>
      </c>
      <c r="E749" s="60">
        <v>0</v>
      </c>
    </row>
    <row r="750" ht="20.25" customHeight="1" spans="1:5">
      <c r="A750" s="57" t="s">
        <v>1382</v>
      </c>
      <c r="B750" s="58" t="s">
        <v>1383</v>
      </c>
      <c r="C750" s="59">
        <f>IFERROR(VLOOKUP(A750,Sheet2!A:D,4,0),0)</f>
        <v>97</v>
      </c>
      <c r="D750" s="53">
        <v>0</v>
      </c>
      <c r="E750" s="60">
        <v>97</v>
      </c>
    </row>
    <row r="751" ht="20.25" hidden="1" customHeight="1" spans="1:5">
      <c r="A751" s="55" t="s">
        <v>1384</v>
      </c>
      <c r="B751" s="56" t="s">
        <v>1385</v>
      </c>
      <c r="C751" s="52">
        <f>SUM(C752:C753)</f>
        <v>0</v>
      </c>
      <c r="D751" s="53">
        <v>0</v>
      </c>
      <c r="E751" s="60">
        <v>0</v>
      </c>
    </row>
    <row r="752" ht="20.25" hidden="1" customHeight="1" spans="1:5">
      <c r="A752" s="57" t="s">
        <v>1386</v>
      </c>
      <c r="B752" s="58" t="s">
        <v>1387</v>
      </c>
      <c r="C752" s="59">
        <f>IFERROR(VLOOKUP(A752,Sheet2!A:D,4,0),0)</f>
        <v>0</v>
      </c>
      <c r="D752" s="53">
        <v>0</v>
      </c>
      <c r="E752" s="60">
        <v>0</v>
      </c>
    </row>
    <row r="753" ht="20.25" hidden="1" customHeight="1" spans="1:5">
      <c r="A753" s="57" t="s">
        <v>1388</v>
      </c>
      <c r="B753" s="58" t="s">
        <v>1389</v>
      </c>
      <c r="C753" s="59">
        <f>IFERROR(VLOOKUP(A753,Sheet2!A:D,4,0),0)</f>
        <v>0</v>
      </c>
      <c r="D753" s="53">
        <v>0</v>
      </c>
      <c r="E753" s="60">
        <v>0</v>
      </c>
    </row>
    <row r="754" ht="20.25" hidden="1" customHeight="1" spans="1:5">
      <c r="A754" s="55" t="s">
        <v>1390</v>
      </c>
      <c r="B754" s="56" t="s">
        <v>1391</v>
      </c>
      <c r="C754" s="52">
        <f>SUM(C755:C762)</f>
        <v>0</v>
      </c>
      <c r="D754" s="53">
        <v>0</v>
      </c>
      <c r="E754" s="60">
        <v>0</v>
      </c>
    </row>
    <row r="755" ht="20.25" hidden="1" customHeight="1" spans="1:5">
      <c r="A755" s="57" t="s">
        <v>1392</v>
      </c>
      <c r="B755" s="58" t="s">
        <v>118</v>
      </c>
      <c r="C755" s="59">
        <f>IFERROR(VLOOKUP(A755,Sheet2!A:D,4,0),0)</f>
        <v>0</v>
      </c>
      <c r="D755" s="53">
        <v>0</v>
      </c>
      <c r="E755" s="60">
        <v>0</v>
      </c>
    </row>
    <row r="756" ht="20.25" hidden="1" customHeight="1" spans="1:5">
      <c r="A756" s="57" t="s">
        <v>1393</v>
      </c>
      <c r="B756" s="58" t="s">
        <v>120</v>
      </c>
      <c r="C756" s="59">
        <f>IFERROR(VLOOKUP(A756,Sheet2!A:D,4,0),0)</f>
        <v>0</v>
      </c>
      <c r="D756" s="53">
        <v>0</v>
      </c>
      <c r="E756" s="60">
        <v>0</v>
      </c>
    </row>
    <row r="757" ht="20.25" hidden="1" customHeight="1" spans="1:5">
      <c r="A757" s="57" t="s">
        <v>1394</v>
      </c>
      <c r="B757" s="58" t="s">
        <v>122</v>
      </c>
      <c r="C757" s="59">
        <f>IFERROR(VLOOKUP(A757,Sheet2!A:D,4,0),0)</f>
        <v>0</v>
      </c>
      <c r="D757" s="53">
        <v>0</v>
      </c>
      <c r="E757" s="60">
        <v>0</v>
      </c>
    </row>
    <row r="758" ht="20.25" hidden="1" customHeight="1" spans="1:5">
      <c r="A758" s="57" t="s">
        <v>1395</v>
      </c>
      <c r="B758" s="58" t="s">
        <v>217</v>
      </c>
      <c r="C758" s="59">
        <f>IFERROR(VLOOKUP(A758,Sheet2!A:D,4,0),0)</f>
        <v>0</v>
      </c>
      <c r="D758" s="53">
        <v>0</v>
      </c>
      <c r="E758" s="60">
        <v>0</v>
      </c>
    </row>
    <row r="759" ht="20.25" hidden="1" customHeight="1" spans="1:5">
      <c r="A759" s="57" t="s">
        <v>1396</v>
      </c>
      <c r="B759" s="58" t="s">
        <v>1397</v>
      </c>
      <c r="C759" s="59">
        <f>IFERROR(VLOOKUP(A759,Sheet2!A:D,4,0),0)</f>
        <v>0</v>
      </c>
      <c r="D759" s="53">
        <v>0</v>
      </c>
      <c r="E759" s="60">
        <v>0</v>
      </c>
    </row>
    <row r="760" ht="20.25" hidden="1" customHeight="1" spans="1:5">
      <c r="A760" s="57" t="s">
        <v>1398</v>
      </c>
      <c r="B760" s="58" t="s">
        <v>1399</v>
      </c>
      <c r="C760" s="59">
        <f>IFERROR(VLOOKUP(A760,Sheet2!A:D,4,0),0)</f>
        <v>0</v>
      </c>
      <c r="D760" s="53">
        <v>0</v>
      </c>
      <c r="E760" s="60">
        <v>0</v>
      </c>
    </row>
    <row r="761" ht="20.25" hidden="1" customHeight="1" spans="1:5">
      <c r="A761" s="57" t="s">
        <v>1400</v>
      </c>
      <c r="B761" s="58" t="s">
        <v>136</v>
      </c>
      <c r="C761" s="59">
        <f>IFERROR(VLOOKUP(A761,Sheet2!A:D,4,0),0)</f>
        <v>0</v>
      </c>
      <c r="D761" s="53">
        <v>0</v>
      </c>
      <c r="E761" s="60">
        <v>0</v>
      </c>
    </row>
    <row r="762" ht="20.25" hidden="1" customHeight="1" spans="1:5">
      <c r="A762" s="57" t="s">
        <v>1401</v>
      </c>
      <c r="B762" s="58" t="s">
        <v>1402</v>
      </c>
      <c r="C762" s="59">
        <f>IFERROR(VLOOKUP(A762,Sheet2!A:D,4,0),0)</f>
        <v>0</v>
      </c>
      <c r="D762" s="53">
        <v>0</v>
      </c>
      <c r="E762" s="60">
        <v>0</v>
      </c>
    </row>
    <row r="763" ht="20.25" hidden="1" customHeight="1" spans="1:5">
      <c r="A763" s="61" t="s">
        <v>1403</v>
      </c>
      <c r="B763" s="62" t="s">
        <v>1404</v>
      </c>
      <c r="C763" s="59"/>
      <c r="D763" s="53">
        <v>0</v>
      </c>
      <c r="E763" s="60"/>
    </row>
    <row r="764" ht="20.25" hidden="1" customHeight="1" spans="1:5">
      <c r="A764" s="63" t="s">
        <v>1405</v>
      </c>
      <c r="B764" s="64" t="s">
        <v>118</v>
      </c>
      <c r="C764" s="59"/>
      <c r="D764" s="53">
        <v>0</v>
      </c>
      <c r="E764" s="60"/>
    </row>
    <row r="765" ht="20.25" hidden="1" customHeight="1" spans="1:5">
      <c r="A765" s="63" t="s">
        <v>1406</v>
      </c>
      <c r="B765" s="64" t="s">
        <v>120</v>
      </c>
      <c r="C765" s="59"/>
      <c r="D765" s="53">
        <v>0</v>
      </c>
      <c r="E765" s="60"/>
    </row>
    <row r="766" ht="20.25" hidden="1" customHeight="1" spans="1:5">
      <c r="A766" s="63" t="s">
        <v>1407</v>
      </c>
      <c r="B766" s="64" t="s">
        <v>122</v>
      </c>
      <c r="C766" s="59"/>
      <c r="D766" s="53">
        <v>0</v>
      </c>
      <c r="E766" s="60"/>
    </row>
    <row r="767" ht="20.25" hidden="1" customHeight="1" spans="1:5">
      <c r="A767" s="63" t="s">
        <v>1408</v>
      </c>
      <c r="B767" s="64" t="s">
        <v>1409</v>
      </c>
      <c r="C767" s="59"/>
      <c r="D767" s="53">
        <v>0</v>
      </c>
      <c r="E767" s="60"/>
    </row>
    <row r="768" ht="20.25" hidden="1" customHeight="1" spans="1:5">
      <c r="A768" s="63" t="s">
        <v>1410</v>
      </c>
      <c r="B768" s="64" t="s">
        <v>136</v>
      </c>
      <c r="C768" s="59"/>
      <c r="D768" s="53">
        <v>0</v>
      </c>
      <c r="E768" s="60"/>
    </row>
    <row r="769" ht="20.25" hidden="1" customHeight="1" spans="1:5">
      <c r="A769" s="63" t="s">
        <v>1411</v>
      </c>
      <c r="B769" s="64" t="s">
        <v>1412</v>
      </c>
      <c r="C769" s="59"/>
      <c r="D769" s="53">
        <v>0</v>
      </c>
      <c r="E769" s="60"/>
    </row>
    <row r="770" ht="20.25" hidden="1" customHeight="1" spans="1:5">
      <c r="A770" s="61" t="s">
        <v>1413</v>
      </c>
      <c r="B770" s="62" t="s">
        <v>1414</v>
      </c>
      <c r="C770" s="59"/>
      <c r="D770" s="53">
        <v>0</v>
      </c>
      <c r="E770" s="60"/>
    </row>
    <row r="771" ht="20.25" hidden="1" customHeight="1" spans="1:5">
      <c r="A771" s="63" t="s">
        <v>1415</v>
      </c>
      <c r="B771" s="64" t="s">
        <v>118</v>
      </c>
      <c r="C771" s="59"/>
      <c r="D771" s="53">
        <v>0</v>
      </c>
      <c r="E771" s="60"/>
    </row>
    <row r="772" ht="20.25" hidden="1" customHeight="1" spans="1:5">
      <c r="A772" s="63" t="s">
        <v>1416</v>
      </c>
      <c r="B772" s="64" t="s">
        <v>120</v>
      </c>
      <c r="C772" s="59"/>
      <c r="D772" s="53">
        <v>0</v>
      </c>
      <c r="E772" s="60"/>
    </row>
    <row r="773" ht="20.25" hidden="1" customHeight="1" spans="1:5">
      <c r="A773" s="63" t="s">
        <v>1417</v>
      </c>
      <c r="B773" s="64" t="s">
        <v>122</v>
      </c>
      <c r="C773" s="59"/>
      <c r="D773" s="53">
        <v>0</v>
      </c>
      <c r="E773" s="60"/>
    </row>
    <row r="774" ht="20.25" hidden="1" customHeight="1" spans="1:5">
      <c r="A774" s="63" t="s">
        <v>1418</v>
      </c>
      <c r="B774" s="64" t="s">
        <v>1419</v>
      </c>
      <c r="C774" s="59"/>
      <c r="D774" s="53">
        <v>0</v>
      </c>
      <c r="E774" s="60"/>
    </row>
    <row r="775" ht="20.25" customHeight="1" spans="1:5">
      <c r="A775" s="55" t="s">
        <v>1420</v>
      </c>
      <c r="B775" s="56" t="s">
        <v>1421</v>
      </c>
      <c r="C775" s="52">
        <f>C776</f>
        <v>25</v>
      </c>
      <c r="D775" s="53">
        <v>0</v>
      </c>
      <c r="E775" s="54">
        <v>25</v>
      </c>
    </row>
    <row r="776" ht="20.25" customHeight="1" spans="1:5">
      <c r="A776" s="57" t="s">
        <v>1422</v>
      </c>
      <c r="B776" s="58" t="s">
        <v>1423</v>
      </c>
      <c r="C776" s="59">
        <f>IFERROR(VLOOKUP(A776,Sheet2!A:D,4,0),0)</f>
        <v>25</v>
      </c>
      <c r="D776" s="53">
        <v>0</v>
      </c>
      <c r="E776" s="60">
        <v>25</v>
      </c>
    </row>
    <row r="777" ht="20.25" hidden="1" customHeight="1" spans="1:5">
      <c r="A777" s="55" t="s">
        <v>1424</v>
      </c>
      <c r="B777" s="56" t="s">
        <v>28</v>
      </c>
      <c r="C777" s="52">
        <f>C778+C788+C792+C801+C808+C815+C818+C821+C823+C825+C831+C834+C836+C847</f>
        <v>0</v>
      </c>
      <c r="D777" s="53">
        <v>0</v>
      </c>
      <c r="E777" s="60">
        <v>0</v>
      </c>
    </row>
    <row r="778" ht="20.25" hidden="1" customHeight="1" spans="1:5">
      <c r="A778" s="55" t="s">
        <v>1425</v>
      </c>
      <c r="B778" s="56" t="s">
        <v>1426</v>
      </c>
      <c r="C778" s="52">
        <f>SUM(C779:C787)</f>
        <v>0</v>
      </c>
      <c r="D778" s="53">
        <v>0</v>
      </c>
      <c r="E778" s="60">
        <v>0</v>
      </c>
    </row>
    <row r="779" ht="20.25" hidden="1" customHeight="1" spans="1:5">
      <c r="A779" s="57" t="s">
        <v>1427</v>
      </c>
      <c r="B779" s="58" t="s">
        <v>118</v>
      </c>
      <c r="C779" s="59">
        <f>IFERROR(VLOOKUP(A779,Sheet2!A:D,4,0),0)</f>
        <v>0</v>
      </c>
      <c r="D779" s="53">
        <v>0</v>
      </c>
      <c r="E779" s="60">
        <v>0</v>
      </c>
    </row>
    <row r="780" ht="20.25" hidden="1" customHeight="1" spans="1:5">
      <c r="A780" s="57" t="s">
        <v>1428</v>
      </c>
      <c r="B780" s="58" t="s">
        <v>120</v>
      </c>
      <c r="C780" s="59">
        <f>IFERROR(VLOOKUP(A780,Sheet2!A:D,4,0),0)</f>
        <v>0</v>
      </c>
      <c r="D780" s="53">
        <v>0</v>
      </c>
      <c r="E780" s="60">
        <v>0</v>
      </c>
    </row>
    <row r="781" ht="20.25" hidden="1" customHeight="1" spans="1:5">
      <c r="A781" s="57" t="s">
        <v>1429</v>
      </c>
      <c r="B781" s="58" t="s">
        <v>122</v>
      </c>
      <c r="C781" s="59">
        <f>IFERROR(VLOOKUP(A781,Sheet2!A:D,4,0),0)</f>
        <v>0</v>
      </c>
      <c r="D781" s="53">
        <v>0</v>
      </c>
      <c r="E781" s="60">
        <v>0</v>
      </c>
    </row>
    <row r="782" ht="20.25" hidden="1" customHeight="1" spans="1:5">
      <c r="A782" s="57" t="s">
        <v>1430</v>
      </c>
      <c r="B782" s="58" t="s">
        <v>1431</v>
      </c>
      <c r="C782" s="59">
        <f>IFERROR(VLOOKUP(A782,Sheet2!A:D,4,0),0)</f>
        <v>0</v>
      </c>
      <c r="D782" s="53">
        <v>0</v>
      </c>
      <c r="E782" s="60">
        <v>0</v>
      </c>
    </row>
    <row r="783" ht="20.25" hidden="1" customHeight="1" spans="1:5">
      <c r="A783" s="57" t="s">
        <v>1432</v>
      </c>
      <c r="B783" s="58" t="s">
        <v>1433</v>
      </c>
      <c r="C783" s="59">
        <f>IFERROR(VLOOKUP(A783,Sheet2!A:D,4,0),0)</f>
        <v>0</v>
      </c>
      <c r="D783" s="53">
        <v>0</v>
      </c>
      <c r="E783" s="60">
        <v>0</v>
      </c>
    </row>
    <row r="784" ht="20.25" hidden="1" customHeight="1" spans="1:5">
      <c r="A784" s="57" t="s">
        <v>1434</v>
      </c>
      <c r="B784" s="58" t="s">
        <v>1435</v>
      </c>
      <c r="C784" s="59">
        <f>IFERROR(VLOOKUP(A784,Sheet2!A:D,4,0),0)</f>
        <v>0</v>
      </c>
      <c r="D784" s="53">
        <v>0</v>
      </c>
      <c r="E784" s="60">
        <v>0</v>
      </c>
    </row>
    <row r="785" ht="20.25" hidden="1" customHeight="1" spans="1:5">
      <c r="A785" s="57" t="s">
        <v>1436</v>
      </c>
      <c r="B785" s="58" t="s">
        <v>1437</v>
      </c>
      <c r="C785" s="59">
        <f>IFERROR(VLOOKUP(A785,Sheet2!A:D,4,0),0)</f>
        <v>0</v>
      </c>
      <c r="D785" s="53">
        <v>0</v>
      </c>
      <c r="E785" s="60">
        <v>0</v>
      </c>
    </row>
    <row r="786" ht="20.25" hidden="1" customHeight="1" spans="1:5">
      <c r="A786" s="57" t="s">
        <v>1438</v>
      </c>
      <c r="B786" s="58" t="s">
        <v>1439</v>
      </c>
      <c r="C786" s="59">
        <f>IFERROR(VLOOKUP(A786,Sheet2!A:D,4,0),0)</f>
        <v>0</v>
      </c>
      <c r="D786" s="53">
        <v>0</v>
      </c>
      <c r="E786" s="60">
        <v>0</v>
      </c>
    </row>
    <row r="787" ht="20.25" hidden="1" customHeight="1" spans="1:5">
      <c r="A787" s="57" t="s">
        <v>1440</v>
      </c>
      <c r="B787" s="58" t="s">
        <v>1441</v>
      </c>
      <c r="C787" s="59">
        <f>IFERROR(VLOOKUP(A787,Sheet2!A:D,4,0),0)</f>
        <v>0</v>
      </c>
      <c r="D787" s="53">
        <v>0</v>
      </c>
      <c r="E787" s="60">
        <v>0</v>
      </c>
    </row>
    <row r="788" ht="20.25" hidden="1" customHeight="1" spans="1:5">
      <c r="A788" s="55" t="s">
        <v>1442</v>
      </c>
      <c r="B788" s="56" t="s">
        <v>1443</v>
      </c>
      <c r="C788" s="52">
        <f>SUM(C789:C791)</f>
        <v>0</v>
      </c>
      <c r="D788" s="53">
        <v>0</v>
      </c>
      <c r="E788" s="60">
        <v>0</v>
      </c>
    </row>
    <row r="789" ht="20.25" hidden="1" customHeight="1" spans="1:5">
      <c r="A789" s="57" t="s">
        <v>1444</v>
      </c>
      <c r="B789" s="58" t="s">
        <v>1445</v>
      </c>
      <c r="C789" s="59">
        <f>IFERROR(VLOOKUP(A789,Sheet2!A:D,4,0),0)</f>
        <v>0</v>
      </c>
      <c r="D789" s="53">
        <v>0</v>
      </c>
      <c r="E789" s="60">
        <v>0</v>
      </c>
    </row>
    <row r="790" ht="20.25" hidden="1" customHeight="1" spans="1:5">
      <c r="A790" s="57" t="s">
        <v>1446</v>
      </c>
      <c r="B790" s="58" t="s">
        <v>1447</v>
      </c>
      <c r="C790" s="59">
        <f>IFERROR(VLOOKUP(A790,Sheet2!A:D,4,0),0)</f>
        <v>0</v>
      </c>
      <c r="D790" s="53">
        <v>0</v>
      </c>
      <c r="E790" s="60">
        <v>0</v>
      </c>
    </row>
    <row r="791" ht="20.25" hidden="1" customHeight="1" spans="1:5">
      <c r="A791" s="57" t="s">
        <v>1448</v>
      </c>
      <c r="B791" s="58" t="s">
        <v>1449</v>
      </c>
      <c r="C791" s="59">
        <f>IFERROR(VLOOKUP(A791,Sheet2!A:D,4,0),0)</f>
        <v>0</v>
      </c>
      <c r="D791" s="53">
        <v>0</v>
      </c>
      <c r="E791" s="60">
        <v>0</v>
      </c>
    </row>
    <row r="792" ht="20.25" hidden="1" customHeight="1" spans="1:5">
      <c r="A792" s="55" t="s">
        <v>1450</v>
      </c>
      <c r="B792" s="56" t="s">
        <v>1451</v>
      </c>
      <c r="C792" s="52">
        <f>SUM(C793:C800)</f>
        <v>0</v>
      </c>
      <c r="D792" s="53">
        <v>0</v>
      </c>
      <c r="E792" s="60">
        <v>0</v>
      </c>
    </row>
    <row r="793" ht="20.25" hidden="1" customHeight="1" spans="1:5">
      <c r="A793" s="57" t="s">
        <v>1452</v>
      </c>
      <c r="B793" s="58" t="s">
        <v>1453</v>
      </c>
      <c r="C793" s="59">
        <f>IFERROR(VLOOKUP(A793,Sheet2!A:D,4,0),0)</f>
        <v>0</v>
      </c>
      <c r="D793" s="53">
        <v>0</v>
      </c>
      <c r="E793" s="60">
        <v>0</v>
      </c>
    </row>
    <row r="794" ht="20.25" hidden="1" customHeight="1" spans="1:5">
      <c r="A794" s="57" t="s">
        <v>1454</v>
      </c>
      <c r="B794" s="58" t="s">
        <v>1455</v>
      </c>
      <c r="C794" s="59">
        <f>IFERROR(VLOOKUP(A794,Sheet2!A:D,4,0),0)</f>
        <v>0</v>
      </c>
      <c r="D794" s="53">
        <v>0</v>
      </c>
      <c r="E794" s="60">
        <v>0</v>
      </c>
    </row>
    <row r="795" ht="20.25" hidden="1" customHeight="1" spans="1:5">
      <c r="A795" s="57" t="s">
        <v>1456</v>
      </c>
      <c r="B795" s="58" t="s">
        <v>1457</v>
      </c>
      <c r="C795" s="59">
        <f>IFERROR(VLOOKUP(A795,Sheet2!A:D,4,0),0)</f>
        <v>0</v>
      </c>
      <c r="D795" s="53">
        <v>0</v>
      </c>
      <c r="E795" s="60">
        <v>0</v>
      </c>
    </row>
    <row r="796" ht="20.25" hidden="1" customHeight="1" spans="1:5">
      <c r="A796" s="57" t="s">
        <v>1458</v>
      </c>
      <c r="B796" s="58" t="s">
        <v>1459</v>
      </c>
      <c r="C796" s="59">
        <f>IFERROR(VLOOKUP(A796,Sheet2!A:D,4,0),0)</f>
        <v>0</v>
      </c>
      <c r="D796" s="53">
        <v>0</v>
      </c>
      <c r="E796" s="60">
        <v>0</v>
      </c>
    </row>
    <row r="797" ht="20.25" hidden="1" customHeight="1" spans="1:5">
      <c r="A797" s="57" t="s">
        <v>1460</v>
      </c>
      <c r="B797" s="58" t="s">
        <v>1461</v>
      </c>
      <c r="C797" s="59">
        <f>IFERROR(VLOOKUP(A797,Sheet2!A:D,4,0),0)</f>
        <v>0</v>
      </c>
      <c r="D797" s="53">
        <v>0</v>
      </c>
      <c r="E797" s="60">
        <v>0</v>
      </c>
    </row>
    <row r="798" ht="20.25" hidden="1" customHeight="1" spans="1:5">
      <c r="A798" s="57" t="s">
        <v>1462</v>
      </c>
      <c r="B798" s="58" t="s">
        <v>1463</v>
      </c>
      <c r="C798" s="59">
        <f>IFERROR(VLOOKUP(A798,Sheet2!A:D,4,0),0)</f>
        <v>0</v>
      </c>
      <c r="D798" s="53">
        <v>0</v>
      </c>
      <c r="E798" s="60">
        <v>0</v>
      </c>
    </row>
    <row r="799" ht="20.25" hidden="1" customHeight="1" spans="1:5">
      <c r="A799" s="57" t="s">
        <v>1464</v>
      </c>
      <c r="B799" s="58" t="s">
        <v>1465</v>
      </c>
      <c r="C799" s="59">
        <f>IFERROR(VLOOKUP(A799,Sheet2!A:D,4,0),0)</f>
        <v>0</v>
      </c>
      <c r="D799" s="53">
        <v>0</v>
      </c>
      <c r="E799" s="60">
        <v>0</v>
      </c>
    </row>
    <row r="800" ht="20.25" hidden="1" customHeight="1" spans="1:5">
      <c r="A800" s="57" t="s">
        <v>1466</v>
      </c>
      <c r="B800" s="58" t="s">
        <v>1467</v>
      </c>
      <c r="C800" s="59">
        <f>IFERROR(VLOOKUP(A800,Sheet2!A:D,4,0),0)</f>
        <v>0</v>
      </c>
      <c r="D800" s="53">
        <v>0</v>
      </c>
      <c r="E800" s="60">
        <v>0</v>
      </c>
    </row>
    <row r="801" ht="20.25" hidden="1" customHeight="1" spans="1:5">
      <c r="A801" s="55" t="s">
        <v>1468</v>
      </c>
      <c r="B801" s="56" t="s">
        <v>1469</v>
      </c>
      <c r="C801" s="52">
        <f>SUM(C802:C807)</f>
        <v>0</v>
      </c>
      <c r="D801" s="53">
        <v>0</v>
      </c>
      <c r="E801" s="60">
        <v>0</v>
      </c>
    </row>
    <row r="802" ht="20.25" hidden="1" customHeight="1" spans="1:5">
      <c r="A802" s="57" t="s">
        <v>1470</v>
      </c>
      <c r="B802" s="58" t="s">
        <v>1471</v>
      </c>
      <c r="C802" s="59">
        <f>IFERROR(VLOOKUP(A802,Sheet2!A:D,4,0),0)</f>
        <v>0</v>
      </c>
      <c r="D802" s="53">
        <v>0</v>
      </c>
      <c r="E802" s="60">
        <v>0</v>
      </c>
    </row>
    <row r="803" ht="20.25" hidden="1" customHeight="1" spans="1:5">
      <c r="A803" s="57" t="s">
        <v>1472</v>
      </c>
      <c r="B803" s="58" t="s">
        <v>1473</v>
      </c>
      <c r="C803" s="59">
        <f>IFERROR(VLOOKUP(A803,Sheet2!A:D,4,0),0)</f>
        <v>0</v>
      </c>
      <c r="D803" s="53">
        <v>0</v>
      </c>
      <c r="E803" s="60">
        <v>0</v>
      </c>
    </row>
    <row r="804" ht="20.25" hidden="1" customHeight="1" spans="1:5">
      <c r="A804" s="57" t="s">
        <v>1474</v>
      </c>
      <c r="B804" s="58" t="s">
        <v>1475</v>
      </c>
      <c r="C804" s="59">
        <f>IFERROR(VLOOKUP(A804,Sheet2!A:D,4,0),0)</f>
        <v>0</v>
      </c>
      <c r="D804" s="53">
        <v>0</v>
      </c>
      <c r="E804" s="60">
        <v>0</v>
      </c>
    </row>
    <row r="805" ht="20.25" hidden="1" customHeight="1" spans="1:5">
      <c r="A805" s="57" t="s">
        <v>1476</v>
      </c>
      <c r="B805" s="58" t="s">
        <v>1477</v>
      </c>
      <c r="C805" s="59"/>
      <c r="D805" s="53">
        <v>0</v>
      </c>
      <c r="E805" s="60"/>
    </row>
    <row r="806" ht="20.25" hidden="1" customHeight="1" spans="1:5">
      <c r="A806" s="57" t="s">
        <v>1478</v>
      </c>
      <c r="B806" s="58" t="s">
        <v>1479</v>
      </c>
      <c r="C806" s="59"/>
      <c r="D806" s="53">
        <v>0</v>
      </c>
      <c r="E806" s="60"/>
    </row>
    <row r="807" ht="20.25" hidden="1" customHeight="1" spans="1:5">
      <c r="A807" s="57" t="s">
        <v>1480</v>
      </c>
      <c r="B807" s="58" t="s">
        <v>1481</v>
      </c>
      <c r="C807" s="59">
        <f>IFERROR(VLOOKUP(A807,Sheet2!A:D,4,0),0)</f>
        <v>0</v>
      </c>
      <c r="D807" s="53">
        <v>0</v>
      </c>
      <c r="E807" s="60">
        <v>0</v>
      </c>
    </row>
    <row r="808" ht="20.25" hidden="1" customHeight="1" spans="1:5">
      <c r="A808" s="55" t="s">
        <v>1482</v>
      </c>
      <c r="B808" s="56" t="s">
        <v>1483</v>
      </c>
      <c r="C808" s="52">
        <f>SUM(C809:C814)</f>
        <v>0</v>
      </c>
      <c r="D808" s="53">
        <v>0</v>
      </c>
      <c r="E808" s="60">
        <v>0</v>
      </c>
    </row>
    <row r="809" ht="20.25" hidden="1" customHeight="1" spans="1:5">
      <c r="A809" s="57" t="s">
        <v>1484</v>
      </c>
      <c r="B809" s="58" t="s">
        <v>1485</v>
      </c>
      <c r="C809" s="59">
        <f>IFERROR(VLOOKUP(A809,Sheet2!A:D,4,0),0)</f>
        <v>0</v>
      </c>
      <c r="D809" s="53">
        <v>0</v>
      </c>
      <c r="E809" s="60">
        <v>0</v>
      </c>
    </row>
    <row r="810" ht="20.25" hidden="1" customHeight="1" spans="1:5">
      <c r="A810" s="57" t="s">
        <v>1486</v>
      </c>
      <c r="B810" s="58" t="s">
        <v>1487</v>
      </c>
      <c r="C810" s="59">
        <f>IFERROR(VLOOKUP(A810,Sheet2!A:D,4,0),0)</f>
        <v>0</v>
      </c>
      <c r="D810" s="53">
        <v>0</v>
      </c>
      <c r="E810" s="60">
        <v>0</v>
      </c>
    </row>
    <row r="811" ht="20.25" hidden="1" customHeight="1" spans="1:5">
      <c r="A811" s="57" t="s">
        <v>1488</v>
      </c>
      <c r="B811" s="58" t="s">
        <v>1489</v>
      </c>
      <c r="C811" s="59">
        <f>IFERROR(VLOOKUP(A811,Sheet2!A:D,4,0),0)</f>
        <v>0</v>
      </c>
      <c r="D811" s="53">
        <v>0</v>
      </c>
      <c r="E811" s="60">
        <v>0</v>
      </c>
    </row>
    <row r="812" ht="20.25" hidden="1" customHeight="1" spans="1:5">
      <c r="A812" s="57" t="s">
        <v>1490</v>
      </c>
      <c r="B812" s="58" t="s">
        <v>1491</v>
      </c>
      <c r="C812" s="59">
        <f>IFERROR(VLOOKUP(A812,Sheet2!A:D,4,0),0)</f>
        <v>0</v>
      </c>
      <c r="D812" s="53">
        <v>0</v>
      </c>
      <c r="E812" s="60">
        <v>0</v>
      </c>
    </row>
    <row r="813" ht="20.25" hidden="1" customHeight="1" spans="1:5">
      <c r="A813" s="57" t="s">
        <v>1492</v>
      </c>
      <c r="B813" s="58" t="s">
        <v>1493</v>
      </c>
      <c r="C813" s="59">
        <f>IFERROR(VLOOKUP(A813,Sheet2!A:D,4,0),0)</f>
        <v>0</v>
      </c>
      <c r="D813" s="53">
        <v>0</v>
      </c>
      <c r="E813" s="60">
        <v>0</v>
      </c>
    </row>
    <row r="814" ht="20.25" hidden="1" customHeight="1" spans="1:5">
      <c r="A814" s="57" t="s">
        <v>1494</v>
      </c>
      <c r="B814" s="58" t="s">
        <v>1495</v>
      </c>
      <c r="C814" s="59">
        <f>IFERROR(VLOOKUP(A814,Sheet2!A:D,4,0),0)</f>
        <v>0</v>
      </c>
      <c r="D814" s="53">
        <v>0</v>
      </c>
      <c r="E814" s="60">
        <v>0</v>
      </c>
    </row>
    <row r="815" ht="20.25" hidden="1" customHeight="1" spans="1:5">
      <c r="A815" s="55" t="s">
        <v>1496</v>
      </c>
      <c r="B815" s="56" t="s">
        <v>1497</v>
      </c>
      <c r="C815" s="52">
        <f>SUM(C816:C817)</f>
        <v>0</v>
      </c>
      <c r="D815" s="53">
        <v>0</v>
      </c>
      <c r="E815" s="60">
        <v>0</v>
      </c>
    </row>
    <row r="816" ht="20.25" hidden="1" customHeight="1" spans="1:5">
      <c r="A816" s="57" t="s">
        <v>1498</v>
      </c>
      <c r="B816" s="58" t="s">
        <v>1499</v>
      </c>
      <c r="C816" s="59">
        <f>IFERROR(VLOOKUP(A816,Sheet2!A:D,4,0),0)</f>
        <v>0</v>
      </c>
      <c r="D816" s="53">
        <v>0</v>
      </c>
      <c r="E816" s="60">
        <v>0</v>
      </c>
    </row>
    <row r="817" ht="20.25" hidden="1" customHeight="1" spans="1:5">
      <c r="A817" s="57" t="s">
        <v>1500</v>
      </c>
      <c r="B817" s="58" t="s">
        <v>1501</v>
      </c>
      <c r="C817" s="59">
        <f>IFERROR(VLOOKUP(A817,Sheet2!A:D,4,0),0)</f>
        <v>0</v>
      </c>
      <c r="D817" s="53">
        <v>0</v>
      </c>
      <c r="E817" s="60">
        <v>0</v>
      </c>
    </row>
    <row r="818" ht="20.25" hidden="1" customHeight="1" spans="1:5">
      <c r="A818" s="55" t="s">
        <v>1502</v>
      </c>
      <c r="B818" s="56" t="s">
        <v>1503</v>
      </c>
      <c r="C818" s="52">
        <f>SUM(C819:C820)</f>
        <v>0</v>
      </c>
      <c r="D818" s="53">
        <v>0</v>
      </c>
      <c r="E818" s="60">
        <v>0</v>
      </c>
    </row>
    <row r="819" ht="20.25" hidden="1" customHeight="1" spans="1:5">
      <c r="A819" s="57" t="s">
        <v>1504</v>
      </c>
      <c r="B819" s="58" t="s">
        <v>1505</v>
      </c>
      <c r="C819" s="59">
        <f>IFERROR(VLOOKUP(A819,Sheet2!A:D,4,0),0)</f>
        <v>0</v>
      </c>
      <c r="D819" s="53">
        <v>0</v>
      </c>
      <c r="E819" s="60">
        <v>0</v>
      </c>
    </row>
    <row r="820" ht="20.25" hidden="1" customHeight="1" spans="1:5">
      <c r="A820" s="57" t="s">
        <v>1506</v>
      </c>
      <c r="B820" s="58" t="s">
        <v>1507</v>
      </c>
      <c r="C820" s="59">
        <f>IFERROR(VLOOKUP(A820,Sheet2!A:D,4,0),0)</f>
        <v>0</v>
      </c>
      <c r="D820" s="53">
        <v>0</v>
      </c>
      <c r="E820" s="60">
        <v>0</v>
      </c>
    </row>
    <row r="821" ht="20.25" hidden="1" customHeight="1" spans="1:5">
      <c r="A821" s="55" t="s">
        <v>1508</v>
      </c>
      <c r="B821" s="56" t="s">
        <v>1509</v>
      </c>
      <c r="C821" s="52">
        <f>C822</f>
        <v>0</v>
      </c>
      <c r="D821" s="53">
        <v>0</v>
      </c>
      <c r="E821" s="60">
        <v>0</v>
      </c>
    </row>
    <row r="822" ht="20.25" hidden="1" customHeight="1" spans="1:5">
      <c r="A822" s="57" t="s">
        <v>1510</v>
      </c>
      <c r="B822" s="58" t="s">
        <v>1511</v>
      </c>
      <c r="C822" s="59">
        <f>IFERROR(VLOOKUP(A822,Sheet2!A:D,4,0),0)</f>
        <v>0</v>
      </c>
      <c r="D822" s="53">
        <v>0</v>
      </c>
      <c r="E822" s="60">
        <v>0</v>
      </c>
    </row>
    <row r="823" ht="20.25" hidden="1" customHeight="1" spans="1:5">
      <c r="A823" s="55" t="s">
        <v>1512</v>
      </c>
      <c r="B823" s="56" t="s">
        <v>1513</v>
      </c>
      <c r="C823" s="52">
        <f>C824</f>
        <v>0</v>
      </c>
      <c r="D823" s="53">
        <v>0</v>
      </c>
      <c r="E823" s="60">
        <v>0</v>
      </c>
    </row>
    <row r="824" ht="20.25" hidden="1" customHeight="1" spans="1:5">
      <c r="A824" s="57" t="s">
        <v>1514</v>
      </c>
      <c r="B824" s="58" t="s">
        <v>1515</v>
      </c>
      <c r="C824" s="59">
        <f>IFERROR(VLOOKUP(A824,Sheet2!A:D,4,0),0)</f>
        <v>0</v>
      </c>
      <c r="D824" s="53">
        <v>0</v>
      </c>
      <c r="E824" s="60">
        <v>0</v>
      </c>
    </row>
    <row r="825" ht="20.25" hidden="1" customHeight="1" spans="1:5">
      <c r="A825" s="55" t="s">
        <v>1516</v>
      </c>
      <c r="B825" s="56" t="s">
        <v>1517</v>
      </c>
      <c r="C825" s="52">
        <f>SUM(C826:C830)</f>
        <v>0</v>
      </c>
      <c r="D825" s="53">
        <v>0</v>
      </c>
      <c r="E825" s="60">
        <v>0</v>
      </c>
    </row>
    <row r="826" ht="20.25" hidden="1" customHeight="1" spans="1:5">
      <c r="A826" s="57" t="s">
        <v>1518</v>
      </c>
      <c r="B826" s="58" t="s">
        <v>1519</v>
      </c>
      <c r="C826" s="59">
        <f>IFERROR(VLOOKUP(A826,Sheet2!A:D,4,0),0)</f>
        <v>0</v>
      </c>
      <c r="D826" s="53">
        <v>0</v>
      </c>
      <c r="E826" s="60">
        <v>0</v>
      </c>
    </row>
    <row r="827" ht="20.25" hidden="1" customHeight="1" spans="1:5">
      <c r="A827" s="57" t="s">
        <v>1520</v>
      </c>
      <c r="B827" s="58" t="s">
        <v>1521</v>
      </c>
      <c r="C827" s="59">
        <f>IFERROR(VLOOKUP(A827,Sheet2!A:D,4,0),0)</f>
        <v>0</v>
      </c>
      <c r="D827" s="53">
        <v>0</v>
      </c>
      <c r="E827" s="60">
        <v>0</v>
      </c>
    </row>
    <row r="828" ht="20.25" hidden="1" customHeight="1" spans="1:5">
      <c r="A828" s="57" t="s">
        <v>1522</v>
      </c>
      <c r="B828" s="58" t="s">
        <v>1523</v>
      </c>
      <c r="C828" s="59">
        <f>IFERROR(VLOOKUP(A828,Sheet2!A:D,4,0),0)</f>
        <v>0</v>
      </c>
      <c r="D828" s="53">
        <v>0</v>
      </c>
      <c r="E828" s="60">
        <v>0</v>
      </c>
    </row>
    <row r="829" ht="20.25" hidden="1" customHeight="1" spans="1:5">
      <c r="A829" s="57" t="s">
        <v>1524</v>
      </c>
      <c r="B829" s="58" t="s">
        <v>1525</v>
      </c>
      <c r="C829" s="59">
        <f>IFERROR(VLOOKUP(A829,Sheet2!A:D,4,0),0)</f>
        <v>0</v>
      </c>
      <c r="D829" s="53">
        <v>0</v>
      </c>
      <c r="E829" s="60">
        <v>0</v>
      </c>
    </row>
    <row r="830" ht="20.25" hidden="1" customHeight="1" spans="1:5">
      <c r="A830" s="57" t="s">
        <v>1526</v>
      </c>
      <c r="B830" s="58" t="s">
        <v>1527</v>
      </c>
      <c r="C830" s="59">
        <f>IFERROR(VLOOKUP(A830,Sheet2!A:D,4,0),0)</f>
        <v>0</v>
      </c>
      <c r="D830" s="53">
        <v>0</v>
      </c>
      <c r="E830" s="60">
        <v>0</v>
      </c>
    </row>
    <row r="831" ht="20.25" hidden="1" customHeight="1" spans="1:5">
      <c r="A831" s="55" t="s">
        <v>1528</v>
      </c>
      <c r="B831" s="56" t="s">
        <v>1529</v>
      </c>
      <c r="C831" s="52">
        <f>C832</f>
        <v>0</v>
      </c>
      <c r="D831" s="53">
        <v>0</v>
      </c>
      <c r="E831" s="60">
        <v>0</v>
      </c>
    </row>
    <row r="832" ht="20.25" hidden="1" customHeight="1" spans="1:5">
      <c r="A832" s="57" t="s">
        <v>1530</v>
      </c>
      <c r="B832" s="58" t="s">
        <v>1531</v>
      </c>
      <c r="C832" s="59">
        <f>IFERROR(VLOOKUP(A832,Sheet2!A:D,4,0),0)</f>
        <v>0</v>
      </c>
      <c r="D832" s="53">
        <v>0</v>
      </c>
      <c r="E832" s="60">
        <v>0</v>
      </c>
    </row>
    <row r="833" ht="20.25" hidden="1" customHeight="1" spans="1:5">
      <c r="A833" s="57" t="s">
        <v>1532</v>
      </c>
      <c r="B833" s="58" t="s">
        <v>1533</v>
      </c>
      <c r="C833" s="59"/>
      <c r="D833" s="53">
        <v>0</v>
      </c>
      <c r="E833" s="60"/>
    </row>
    <row r="834" ht="20.25" hidden="1" customHeight="1" spans="1:5">
      <c r="A834" s="55" t="s">
        <v>1534</v>
      </c>
      <c r="B834" s="56" t="s">
        <v>1535</v>
      </c>
      <c r="C834" s="52">
        <f>C835</f>
        <v>0</v>
      </c>
      <c r="D834" s="53">
        <v>0</v>
      </c>
      <c r="E834" s="60">
        <v>0</v>
      </c>
    </row>
    <row r="835" ht="20.25" hidden="1" customHeight="1" spans="1:5">
      <c r="A835" s="57" t="s">
        <v>1536</v>
      </c>
      <c r="B835" s="58" t="s">
        <v>1537</v>
      </c>
      <c r="C835" s="59">
        <f>IFERROR(VLOOKUP(A835,Sheet2!A:D,4,0),0)</f>
        <v>0</v>
      </c>
      <c r="D835" s="53">
        <v>0</v>
      </c>
      <c r="E835" s="60">
        <v>0</v>
      </c>
    </row>
    <row r="836" ht="20.25" hidden="1" customHeight="1" spans="1:5">
      <c r="A836" s="55" t="s">
        <v>1538</v>
      </c>
      <c r="B836" s="56" t="s">
        <v>1539</v>
      </c>
      <c r="C836" s="52">
        <f>SUM(C837:C846)</f>
        <v>0</v>
      </c>
      <c r="D836" s="53">
        <v>0</v>
      </c>
      <c r="E836" s="60">
        <v>0</v>
      </c>
    </row>
    <row r="837" ht="20.25" hidden="1" customHeight="1" spans="1:5">
      <c r="A837" s="57" t="s">
        <v>1540</v>
      </c>
      <c r="B837" s="58" t="s">
        <v>118</v>
      </c>
      <c r="C837" s="59">
        <f>IFERROR(VLOOKUP(A837,Sheet2!A:D,4,0),0)</f>
        <v>0</v>
      </c>
      <c r="D837" s="53">
        <v>0</v>
      </c>
      <c r="E837" s="60">
        <v>0</v>
      </c>
    </row>
    <row r="838" ht="20.25" hidden="1" customHeight="1" spans="1:5">
      <c r="A838" s="57" t="s">
        <v>1541</v>
      </c>
      <c r="B838" s="58" t="s">
        <v>120</v>
      </c>
      <c r="C838" s="59">
        <f>IFERROR(VLOOKUP(A838,Sheet2!A:D,4,0),0)</f>
        <v>0</v>
      </c>
      <c r="D838" s="53">
        <v>0</v>
      </c>
      <c r="E838" s="60">
        <v>0</v>
      </c>
    </row>
    <row r="839" ht="20.25" hidden="1" customHeight="1" spans="1:5">
      <c r="A839" s="57" t="s">
        <v>1542</v>
      </c>
      <c r="B839" s="58" t="s">
        <v>122</v>
      </c>
      <c r="C839" s="59">
        <f>IFERROR(VLOOKUP(A839,Sheet2!A:D,4,0),0)</f>
        <v>0</v>
      </c>
      <c r="D839" s="53">
        <v>0</v>
      </c>
      <c r="E839" s="60">
        <v>0</v>
      </c>
    </row>
    <row r="840" ht="20.25" hidden="1" customHeight="1" spans="1:5">
      <c r="A840" s="57" t="s">
        <v>1543</v>
      </c>
      <c r="B840" s="58" t="s">
        <v>1544</v>
      </c>
      <c r="C840" s="59">
        <f>IFERROR(VLOOKUP(A840,Sheet2!A:D,4,0),0)</f>
        <v>0</v>
      </c>
      <c r="D840" s="53">
        <v>0</v>
      </c>
      <c r="E840" s="60">
        <v>0</v>
      </c>
    </row>
    <row r="841" ht="20.25" hidden="1" customHeight="1" spans="1:5">
      <c r="A841" s="57" t="s">
        <v>1545</v>
      </c>
      <c r="B841" s="58" t="s">
        <v>1546</v>
      </c>
      <c r="C841" s="59">
        <f>IFERROR(VLOOKUP(A841,Sheet2!A:D,4,0),0)</f>
        <v>0</v>
      </c>
      <c r="D841" s="53">
        <v>0</v>
      </c>
      <c r="E841" s="60">
        <v>0</v>
      </c>
    </row>
    <row r="842" ht="20.25" hidden="1" customHeight="1" spans="1:5">
      <c r="A842" s="57" t="s">
        <v>1547</v>
      </c>
      <c r="B842" s="58" t="s">
        <v>1548</v>
      </c>
      <c r="C842" s="59">
        <f>IFERROR(VLOOKUP(A842,Sheet2!A:D,4,0),0)</f>
        <v>0</v>
      </c>
      <c r="D842" s="53">
        <v>0</v>
      </c>
      <c r="E842" s="60">
        <v>0</v>
      </c>
    </row>
    <row r="843" ht="20.25" hidden="1" customHeight="1" spans="1:5">
      <c r="A843" s="57" t="s">
        <v>1549</v>
      </c>
      <c r="B843" s="58" t="s">
        <v>217</v>
      </c>
      <c r="C843" s="59">
        <f>IFERROR(VLOOKUP(A843,Sheet2!A:D,4,0),0)</f>
        <v>0</v>
      </c>
      <c r="D843" s="53">
        <v>0</v>
      </c>
      <c r="E843" s="60">
        <v>0</v>
      </c>
    </row>
    <row r="844" ht="20.25" hidden="1" customHeight="1" spans="1:5">
      <c r="A844" s="57" t="s">
        <v>1550</v>
      </c>
      <c r="B844" s="58" t="s">
        <v>1551</v>
      </c>
      <c r="C844" s="59">
        <f>IFERROR(VLOOKUP(A844,Sheet2!A:D,4,0),0)</f>
        <v>0</v>
      </c>
      <c r="D844" s="53">
        <v>0</v>
      </c>
      <c r="E844" s="60">
        <v>0</v>
      </c>
    </row>
    <row r="845" ht="20.25" hidden="1" customHeight="1" spans="1:5">
      <c r="A845" s="57" t="s">
        <v>1552</v>
      </c>
      <c r="B845" s="58" t="s">
        <v>136</v>
      </c>
      <c r="C845" s="59">
        <f>IFERROR(VLOOKUP(A845,Sheet2!A:D,4,0),0)</f>
        <v>0</v>
      </c>
      <c r="D845" s="53">
        <v>0</v>
      </c>
      <c r="E845" s="60">
        <v>0</v>
      </c>
    </row>
    <row r="846" ht="20.25" hidden="1" customHeight="1" spans="1:5">
      <c r="A846" s="57" t="s">
        <v>1553</v>
      </c>
      <c r="B846" s="58" t="s">
        <v>1554</v>
      </c>
      <c r="C846" s="59">
        <f>IFERROR(VLOOKUP(A846,Sheet2!A:D,4,0),0)</f>
        <v>0</v>
      </c>
      <c r="D846" s="53">
        <v>0</v>
      </c>
      <c r="E846" s="60">
        <v>0</v>
      </c>
    </row>
    <row r="847" ht="20.25" hidden="1" customHeight="1" spans="1:5">
      <c r="A847" s="55" t="s">
        <v>1555</v>
      </c>
      <c r="B847" s="56" t="s">
        <v>1556</v>
      </c>
      <c r="C847" s="52">
        <f>C848</f>
        <v>0</v>
      </c>
      <c r="D847" s="53">
        <v>0</v>
      </c>
      <c r="E847" s="60">
        <v>0</v>
      </c>
    </row>
    <row r="848" ht="20.25" hidden="1" customHeight="1" spans="1:5">
      <c r="A848" s="57" t="s">
        <v>1557</v>
      </c>
      <c r="B848" s="58" t="s">
        <v>1558</v>
      </c>
      <c r="C848" s="59">
        <f>IFERROR(VLOOKUP(A848,Sheet2!A:D,4,0),0)</f>
        <v>0</v>
      </c>
      <c r="D848" s="53">
        <v>0</v>
      </c>
      <c r="E848" s="60">
        <v>0</v>
      </c>
    </row>
    <row r="849" ht="20.25" customHeight="1" spans="1:5">
      <c r="A849" s="55" t="s">
        <v>1559</v>
      </c>
      <c r="B849" s="56" t="s">
        <v>30</v>
      </c>
      <c r="C849" s="52">
        <f>C850+C861+C863+C866+C868+C870</f>
        <v>157</v>
      </c>
      <c r="D849" s="53">
        <v>0</v>
      </c>
      <c r="E849" s="54">
        <v>157</v>
      </c>
    </row>
    <row r="850" ht="20.25" customHeight="1" spans="1:5">
      <c r="A850" s="55" t="s">
        <v>1560</v>
      </c>
      <c r="B850" s="56" t="s">
        <v>1561</v>
      </c>
      <c r="C850" s="52">
        <f>SUM(C851:C860)</f>
        <v>157</v>
      </c>
      <c r="D850" s="53">
        <v>0</v>
      </c>
      <c r="E850" s="54">
        <v>157</v>
      </c>
    </row>
    <row r="851" ht="20.25" hidden="1" customHeight="1" spans="1:5">
      <c r="A851" s="57" t="s">
        <v>1562</v>
      </c>
      <c r="B851" s="58" t="s">
        <v>118</v>
      </c>
      <c r="C851" s="59">
        <f>IFERROR(VLOOKUP(A851,Sheet2!A:D,4,0),0)</f>
        <v>0</v>
      </c>
      <c r="D851" s="53">
        <v>0</v>
      </c>
      <c r="E851" s="60">
        <v>0</v>
      </c>
    </row>
    <row r="852" ht="20.25" customHeight="1" spans="1:5">
      <c r="A852" s="57" t="s">
        <v>1563</v>
      </c>
      <c r="B852" s="58" t="s">
        <v>120</v>
      </c>
      <c r="C852" s="59">
        <f>IFERROR(VLOOKUP(A852,Sheet2!A:D,4,0),0)</f>
        <v>130</v>
      </c>
      <c r="D852" s="53">
        <v>0</v>
      </c>
      <c r="E852" s="60">
        <v>130</v>
      </c>
    </row>
    <row r="853" ht="20.25" customHeight="1" spans="1:5">
      <c r="A853" s="57" t="s">
        <v>1564</v>
      </c>
      <c r="B853" s="58" t="s">
        <v>122</v>
      </c>
      <c r="C853" s="59">
        <f>IFERROR(VLOOKUP(A853,Sheet2!A:D,4,0),0)</f>
        <v>20</v>
      </c>
      <c r="D853" s="53">
        <v>0</v>
      </c>
      <c r="E853" s="60">
        <v>20</v>
      </c>
    </row>
    <row r="854" ht="20.25" hidden="1" customHeight="1" spans="1:5">
      <c r="A854" s="57" t="s">
        <v>1565</v>
      </c>
      <c r="B854" s="58" t="s">
        <v>1566</v>
      </c>
      <c r="C854" s="59">
        <f>IFERROR(VLOOKUP(A854,Sheet2!A:D,4,0),0)</f>
        <v>0</v>
      </c>
      <c r="D854" s="53">
        <v>0</v>
      </c>
      <c r="E854" s="60">
        <v>0</v>
      </c>
    </row>
    <row r="855" ht="20.25" hidden="1" customHeight="1" spans="1:5">
      <c r="A855" s="57" t="s">
        <v>1567</v>
      </c>
      <c r="B855" s="58" t="s">
        <v>1568</v>
      </c>
      <c r="C855" s="59">
        <f>IFERROR(VLOOKUP(A855,Sheet2!A:D,4,0),0)</f>
        <v>0</v>
      </c>
      <c r="D855" s="53">
        <v>0</v>
      </c>
      <c r="E855" s="60">
        <v>0</v>
      </c>
    </row>
    <row r="856" ht="20.25" hidden="1" customHeight="1" spans="1:5">
      <c r="A856" s="57" t="s">
        <v>1569</v>
      </c>
      <c r="B856" s="58" t="s">
        <v>1570</v>
      </c>
      <c r="C856" s="59">
        <f>IFERROR(VLOOKUP(A856,Sheet2!A:D,4,0),0)</f>
        <v>0</v>
      </c>
      <c r="D856" s="53">
        <v>0</v>
      </c>
      <c r="E856" s="60">
        <v>0</v>
      </c>
    </row>
    <row r="857" ht="20.25" hidden="1" customHeight="1" spans="1:5">
      <c r="A857" s="57" t="s">
        <v>1571</v>
      </c>
      <c r="B857" s="58" t="s">
        <v>1572</v>
      </c>
      <c r="C857" s="59">
        <f>IFERROR(VLOOKUP(A857,Sheet2!A:D,4,0),0)</f>
        <v>0</v>
      </c>
      <c r="D857" s="53">
        <v>0</v>
      </c>
      <c r="E857" s="60">
        <v>0</v>
      </c>
    </row>
    <row r="858" ht="20.25" hidden="1" customHeight="1" spans="1:5">
      <c r="A858" s="57" t="s">
        <v>1573</v>
      </c>
      <c r="B858" s="58" t="s">
        <v>1574</v>
      </c>
      <c r="C858" s="59">
        <f>IFERROR(VLOOKUP(A858,Sheet2!A:D,4,0),0)</f>
        <v>0</v>
      </c>
      <c r="D858" s="53">
        <v>0</v>
      </c>
      <c r="E858" s="60">
        <v>0</v>
      </c>
    </row>
    <row r="859" ht="20.25" hidden="1" customHeight="1" spans="1:5">
      <c r="A859" s="57" t="s">
        <v>1575</v>
      </c>
      <c r="B859" s="58" t="s">
        <v>1576</v>
      </c>
      <c r="C859" s="59">
        <f>IFERROR(VLOOKUP(A859,Sheet2!A:D,4,0),0)</f>
        <v>0</v>
      </c>
      <c r="D859" s="53">
        <v>0</v>
      </c>
      <c r="E859" s="60">
        <v>0</v>
      </c>
    </row>
    <row r="860" ht="20.25" customHeight="1" spans="1:5">
      <c r="A860" s="57" t="s">
        <v>1577</v>
      </c>
      <c r="B860" s="58" t="s">
        <v>1578</v>
      </c>
      <c r="C860" s="59">
        <f>IFERROR(VLOOKUP(A860,Sheet2!A:D,4,0),0)</f>
        <v>7</v>
      </c>
      <c r="D860" s="53">
        <v>0</v>
      </c>
      <c r="E860" s="60">
        <v>7</v>
      </c>
    </row>
    <row r="861" ht="20.25" hidden="1" customHeight="1" spans="1:5">
      <c r="A861" s="55" t="s">
        <v>1579</v>
      </c>
      <c r="B861" s="56" t="s">
        <v>1580</v>
      </c>
      <c r="C861" s="52">
        <f>C862</f>
        <v>0</v>
      </c>
      <c r="D861" s="53">
        <v>0</v>
      </c>
      <c r="E861" s="60">
        <v>0</v>
      </c>
    </row>
    <row r="862" ht="20.25" hidden="1" customHeight="1" spans="1:5">
      <c r="A862" s="57" t="s">
        <v>1581</v>
      </c>
      <c r="B862" s="58" t="s">
        <v>1582</v>
      </c>
      <c r="C862" s="59">
        <f>IFERROR(VLOOKUP(A862,Sheet2!A:D,4,0),0)</f>
        <v>0</v>
      </c>
      <c r="D862" s="53">
        <v>0</v>
      </c>
      <c r="E862" s="60">
        <v>0</v>
      </c>
    </row>
    <row r="863" ht="20.25" hidden="1" customHeight="1" spans="1:5">
      <c r="A863" s="55" t="s">
        <v>1583</v>
      </c>
      <c r="B863" s="56" t="s">
        <v>1584</v>
      </c>
      <c r="C863" s="52">
        <f>C864+C865</f>
        <v>0</v>
      </c>
      <c r="D863" s="53">
        <v>0</v>
      </c>
      <c r="E863" s="60">
        <v>0</v>
      </c>
    </row>
    <row r="864" ht="20.25" hidden="1" customHeight="1" spans="1:5">
      <c r="A864" s="57" t="s">
        <v>1585</v>
      </c>
      <c r="B864" s="58" t="s">
        <v>1586</v>
      </c>
      <c r="C864" s="59">
        <f>IFERROR(VLOOKUP(A864,Sheet2!A:D,4,0),0)</f>
        <v>0</v>
      </c>
      <c r="D864" s="53">
        <v>0</v>
      </c>
      <c r="E864" s="60">
        <v>0</v>
      </c>
    </row>
    <row r="865" ht="20.25" hidden="1" customHeight="1" spans="1:5">
      <c r="A865" s="57" t="s">
        <v>1587</v>
      </c>
      <c r="B865" s="58" t="s">
        <v>1588</v>
      </c>
      <c r="C865" s="59">
        <f>IFERROR(VLOOKUP(A865,Sheet2!A:D,4,0),0)</f>
        <v>0</v>
      </c>
      <c r="D865" s="53">
        <v>0</v>
      </c>
      <c r="E865" s="60">
        <v>0</v>
      </c>
    </row>
    <row r="866" ht="20.25" hidden="1" customHeight="1" spans="1:5">
      <c r="A866" s="55" t="s">
        <v>1589</v>
      </c>
      <c r="B866" s="56" t="s">
        <v>1590</v>
      </c>
      <c r="C866" s="52">
        <f>C867</f>
        <v>0</v>
      </c>
      <c r="D866" s="53">
        <v>0</v>
      </c>
      <c r="E866" s="60">
        <v>0</v>
      </c>
    </row>
    <row r="867" ht="20.25" hidden="1" customHeight="1" spans="1:5">
      <c r="A867" s="57" t="s">
        <v>1591</v>
      </c>
      <c r="B867" s="58" t="s">
        <v>1592</v>
      </c>
      <c r="C867" s="59">
        <f>IFERROR(VLOOKUP(A867,Sheet2!A:D,4,0),0)</f>
        <v>0</v>
      </c>
      <c r="D867" s="53">
        <v>0</v>
      </c>
      <c r="E867" s="60">
        <v>0</v>
      </c>
    </row>
    <row r="868" ht="20.25" hidden="1" customHeight="1" spans="1:5">
      <c r="A868" s="55" t="s">
        <v>1593</v>
      </c>
      <c r="B868" s="56" t="s">
        <v>1594</v>
      </c>
      <c r="C868" s="52">
        <f>C869</f>
        <v>0</v>
      </c>
      <c r="D868" s="53">
        <v>0</v>
      </c>
      <c r="E868" s="60">
        <v>0</v>
      </c>
    </row>
    <row r="869" ht="20.25" hidden="1" customHeight="1" spans="1:5">
      <c r="A869" s="57" t="s">
        <v>1595</v>
      </c>
      <c r="B869" s="58" t="s">
        <v>1596</v>
      </c>
      <c r="C869" s="59">
        <f>IFERROR(VLOOKUP(A869,Sheet2!A:D,4,0),0)</f>
        <v>0</v>
      </c>
      <c r="D869" s="53">
        <v>0</v>
      </c>
      <c r="E869" s="60">
        <v>0</v>
      </c>
    </row>
    <row r="870" ht="20.25" hidden="1" customHeight="1" spans="1:5">
      <c r="A870" s="55" t="s">
        <v>1597</v>
      </c>
      <c r="B870" s="56" t="s">
        <v>1598</v>
      </c>
      <c r="C870" s="52">
        <f>C871</f>
        <v>0</v>
      </c>
      <c r="D870" s="53">
        <v>0</v>
      </c>
      <c r="E870" s="60">
        <v>0</v>
      </c>
    </row>
    <row r="871" ht="20.25" hidden="1" customHeight="1" spans="1:5">
      <c r="A871" s="57" t="s">
        <v>1599</v>
      </c>
      <c r="B871" s="58" t="s">
        <v>1600</v>
      </c>
      <c r="C871" s="59">
        <f>IFERROR(VLOOKUP(A871,Sheet2!A:D,4,0),0)</f>
        <v>0</v>
      </c>
      <c r="D871" s="53">
        <v>0</v>
      </c>
      <c r="E871" s="60">
        <v>0</v>
      </c>
    </row>
    <row r="872" ht="20.25" customHeight="1" spans="1:5">
      <c r="A872" s="55" t="s">
        <v>1601</v>
      </c>
      <c r="B872" s="56" t="s">
        <v>32</v>
      </c>
      <c r="C872" s="52">
        <f>C873+C899+C922+C950+C957+C963+C969+C972</f>
        <v>2177</v>
      </c>
      <c r="D872" s="53">
        <v>0</v>
      </c>
      <c r="E872" s="54">
        <v>2177</v>
      </c>
    </row>
    <row r="873" ht="20.25" customHeight="1" spans="1:5">
      <c r="A873" s="55" t="s">
        <v>1602</v>
      </c>
      <c r="B873" s="56" t="s">
        <v>1603</v>
      </c>
      <c r="C873" s="52">
        <f>SUM(C874:C898)</f>
        <v>1392</v>
      </c>
      <c r="D873" s="53">
        <v>0</v>
      </c>
      <c r="E873" s="54">
        <v>1392</v>
      </c>
    </row>
    <row r="874" ht="20.25" customHeight="1" spans="1:5">
      <c r="A874" s="57" t="s">
        <v>1604</v>
      </c>
      <c r="B874" s="58" t="s">
        <v>118</v>
      </c>
      <c r="C874" s="59">
        <f>IFERROR(VLOOKUP(A874,Sheet2!A:D,4,0),0)</f>
        <v>386</v>
      </c>
      <c r="D874" s="53">
        <v>0</v>
      </c>
      <c r="E874" s="60">
        <v>386</v>
      </c>
    </row>
    <row r="875" ht="20.25" hidden="1" customHeight="1" spans="1:5">
      <c r="A875" s="57" t="s">
        <v>1605</v>
      </c>
      <c r="B875" s="58" t="s">
        <v>120</v>
      </c>
      <c r="C875" s="59">
        <f>IFERROR(VLOOKUP(A875,Sheet2!A:D,4,0),0)</f>
        <v>0</v>
      </c>
      <c r="D875" s="53">
        <v>0</v>
      </c>
      <c r="E875" s="60">
        <v>0</v>
      </c>
    </row>
    <row r="876" ht="20.25" customHeight="1" spans="1:5">
      <c r="A876" s="57" t="s">
        <v>1606</v>
      </c>
      <c r="B876" s="58" t="s">
        <v>122</v>
      </c>
      <c r="C876" s="59">
        <f>IFERROR(VLOOKUP(A876,Sheet2!A:D,4,0),0)</f>
        <v>272</v>
      </c>
      <c r="D876" s="53">
        <v>0</v>
      </c>
      <c r="E876" s="60">
        <v>272</v>
      </c>
    </row>
    <row r="877" ht="20.25" hidden="1" customHeight="1" spans="1:5">
      <c r="A877" s="57" t="s">
        <v>1607</v>
      </c>
      <c r="B877" s="58" t="s">
        <v>136</v>
      </c>
      <c r="C877" s="59">
        <f>IFERROR(VLOOKUP(A877,Sheet2!A:D,4,0),0)</f>
        <v>0</v>
      </c>
      <c r="D877" s="53">
        <v>0</v>
      </c>
      <c r="E877" s="60">
        <v>0</v>
      </c>
    </row>
    <row r="878" ht="20.25" hidden="1" customHeight="1" spans="1:5">
      <c r="A878" s="57" t="s">
        <v>1608</v>
      </c>
      <c r="B878" s="58" t="s">
        <v>1609</v>
      </c>
      <c r="C878" s="59">
        <f>IFERROR(VLOOKUP(A878,Sheet2!A:D,4,0),0)</f>
        <v>0</v>
      </c>
      <c r="D878" s="53">
        <v>0</v>
      </c>
      <c r="E878" s="60">
        <v>0</v>
      </c>
    </row>
    <row r="879" ht="20.25" hidden="1" customHeight="1" spans="1:5">
      <c r="A879" s="57" t="s">
        <v>1610</v>
      </c>
      <c r="B879" s="58" t="s">
        <v>1611</v>
      </c>
      <c r="C879" s="59">
        <f>IFERROR(VLOOKUP(A879,Sheet2!A:D,4,0),0)</f>
        <v>0</v>
      </c>
      <c r="D879" s="53">
        <v>0</v>
      </c>
      <c r="E879" s="60">
        <v>0</v>
      </c>
    </row>
    <row r="880" ht="20.25" hidden="1" customHeight="1" spans="1:5">
      <c r="A880" s="57" t="s">
        <v>1612</v>
      </c>
      <c r="B880" s="58" t="s">
        <v>1613</v>
      </c>
      <c r="C880" s="59">
        <f>IFERROR(VLOOKUP(A880,Sheet2!A:D,4,0),0)</f>
        <v>0</v>
      </c>
      <c r="D880" s="53">
        <v>0</v>
      </c>
      <c r="E880" s="60">
        <v>0</v>
      </c>
    </row>
    <row r="881" ht="20.25" hidden="1" customHeight="1" spans="1:5">
      <c r="A881" s="57" t="s">
        <v>1614</v>
      </c>
      <c r="B881" s="58" t="s">
        <v>1615</v>
      </c>
      <c r="C881" s="59">
        <f>IFERROR(VLOOKUP(A881,Sheet2!A:D,4,0),0)</f>
        <v>0</v>
      </c>
      <c r="D881" s="53">
        <v>0</v>
      </c>
      <c r="E881" s="60">
        <v>0</v>
      </c>
    </row>
    <row r="882" ht="20.25" hidden="1" customHeight="1" spans="1:5">
      <c r="A882" s="57" t="s">
        <v>1616</v>
      </c>
      <c r="B882" s="58" t="s">
        <v>1617</v>
      </c>
      <c r="C882" s="59">
        <f>IFERROR(VLOOKUP(A882,Sheet2!A:D,4,0),0)</f>
        <v>0</v>
      </c>
      <c r="D882" s="53">
        <v>0</v>
      </c>
      <c r="E882" s="60">
        <v>0</v>
      </c>
    </row>
    <row r="883" ht="20.25" hidden="1" customHeight="1" spans="1:5">
      <c r="A883" s="57" t="s">
        <v>1618</v>
      </c>
      <c r="B883" s="58" t="s">
        <v>1619</v>
      </c>
      <c r="C883" s="59">
        <f>IFERROR(VLOOKUP(A883,Sheet2!A:D,4,0),0)</f>
        <v>0</v>
      </c>
      <c r="D883" s="53">
        <v>0</v>
      </c>
      <c r="E883" s="60">
        <v>0</v>
      </c>
    </row>
    <row r="884" ht="20.25" hidden="1" customHeight="1" spans="1:5">
      <c r="A884" s="57" t="s">
        <v>1620</v>
      </c>
      <c r="B884" s="58" t="s">
        <v>1621</v>
      </c>
      <c r="C884" s="59">
        <f>IFERROR(VLOOKUP(A884,Sheet2!A:D,4,0),0)</f>
        <v>0</v>
      </c>
      <c r="D884" s="53">
        <v>0</v>
      </c>
      <c r="E884" s="60">
        <v>0</v>
      </c>
    </row>
    <row r="885" ht="20.25" hidden="1" customHeight="1" spans="1:5">
      <c r="A885" s="57" t="s">
        <v>1622</v>
      </c>
      <c r="B885" s="58" t="s">
        <v>1623</v>
      </c>
      <c r="C885" s="59">
        <f>IFERROR(VLOOKUP(A885,Sheet2!A:D,4,0),0)</f>
        <v>0</v>
      </c>
      <c r="D885" s="53">
        <v>0</v>
      </c>
      <c r="E885" s="60">
        <v>0</v>
      </c>
    </row>
    <row r="886" ht="20.25" hidden="1" customHeight="1" spans="1:5">
      <c r="A886" s="57" t="s">
        <v>1624</v>
      </c>
      <c r="B886" s="58" t="s">
        <v>1625</v>
      </c>
      <c r="C886" s="59">
        <f>IFERROR(VLOOKUP(A886,Sheet2!A:D,4,0),0)</f>
        <v>0</v>
      </c>
      <c r="D886" s="53">
        <v>0</v>
      </c>
      <c r="E886" s="60">
        <v>0</v>
      </c>
    </row>
    <row r="887" ht="20.25" hidden="1" customHeight="1" spans="1:5">
      <c r="A887" s="57" t="s">
        <v>1626</v>
      </c>
      <c r="B887" s="58" t="s">
        <v>1627</v>
      </c>
      <c r="C887" s="59">
        <f>IFERROR(VLOOKUP(A887,Sheet2!A:D,4,0),0)</f>
        <v>0</v>
      </c>
      <c r="D887" s="53">
        <v>0</v>
      </c>
      <c r="E887" s="60">
        <v>0</v>
      </c>
    </row>
    <row r="888" ht="20.25" hidden="1" customHeight="1" spans="1:5">
      <c r="A888" s="57" t="s">
        <v>1628</v>
      </c>
      <c r="B888" s="58" t="s">
        <v>1629</v>
      </c>
      <c r="C888" s="59">
        <f>IFERROR(VLOOKUP(A888,Sheet2!A:D,4,0),0)</f>
        <v>0</v>
      </c>
      <c r="D888" s="53">
        <v>0</v>
      </c>
      <c r="E888" s="60">
        <v>0</v>
      </c>
    </row>
    <row r="889" ht="20.25" hidden="1" customHeight="1" spans="1:5">
      <c r="A889" s="57" t="s">
        <v>1630</v>
      </c>
      <c r="B889" s="58" t="s">
        <v>1631</v>
      </c>
      <c r="C889" s="59">
        <f>IFERROR(VLOOKUP(A889,Sheet2!A:D,4,0),0)</f>
        <v>0</v>
      </c>
      <c r="D889" s="53">
        <v>0</v>
      </c>
      <c r="E889" s="60">
        <v>0</v>
      </c>
    </row>
    <row r="890" ht="20.25" hidden="1" customHeight="1" spans="1:5">
      <c r="A890" s="57" t="s">
        <v>1632</v>
      </c>
      <c r="B890" s="58" t="s">
        <v>1633</v>
      </c>
      <c r="C890" s="59">
        <f>IFERROR(VLOOKUP(A890,Sheet2!A:D,4,0),0)</f>
        <v>0</v>
      </c>
      <c r="D890" s="53">
        <v>0</v>
      </c>
      <c r="E890" s="60">
        <v>0</v>
      </c>
    </row>
    <row r="891" ht="20.25" hidden="1" customHeight="1" spans="1:5">
      <c r="A891" s="57" t="s">
        <v>1634</v>
      </c>
      <c r="B891" s="58" t="s">
        <v>1635</v>
      </c>
      <c r="C891" s="59">
        <f>IFERROR(VLOOKUP(A891,Sheet2!A:D,4,0),0)</f>
        <v>0</v>
      </c>
      <c r="D891" s="53">
        <v>0</v>
      </c>
      <c r="E891" s="60">
        <v>0</v>
      </c>
    </row>
    <row r="892" ht="20.25" customHeight="1" spans="1:5">
      <c r="A892" s="57" t="s">
        <v>1636</v>
      </c>
      <c r="B892" s="58" t="s">
        <v>1637</v>
      </c>
      <c r="C892" s="59">
        <f>IFERROR(VLOOKUP(A892,Sheet2!A:D,4,0),0)</f>
        <v>213</v>
      </c>
      <c r="D892" s="53">
        <v>0</v>
      </c>
      <c r="E892" s="60">
        <v>213</v>
      </c>
    </row>
    <row r="893" ht="20.25" hidden="1" customHeight="1" spans="1:5">
      <c r="A893" s="57" t="s">
        <v>1638</v>
      </c>
      <c r="B893" s="58" t="s">
        <v>1639</v>
      </c>
      <c r="C893" s="59">
        <f>IFERROR(VLOOKUP(A893,Sheet2!A:D,4,0),0)</f>
        <v>0</v>
      </c>
      <c r="D893" s="53">
        <v>0</v>
      </c>
      <c r="E893" s="60">
        <v>0</v>
      </c>
    </row>
    <row r="894" ht="20.25" hidden="1" customHeight="1" spans="1:5">
      <c r="A894" s="57" t="s">
        <v>1640</v>
      </c>
      <c r="B894" s="58" t="s">
        <v>1641</v>
      </c>
      <c r="C894" s="59">
        <f>IFERROR(VLOOKUP(A894,Sheet2!A:D,4,0),0)</f>
        <v>0</v>
      </c>
      <c r="D894" s="53">
        <v>0</v>
      </c>
      <c r="E894" s="60">
        <v>0</v>
      </c>
    </row>
    <row r="895" ht="20.25" hidden="1" customHeight="1" spans="1:5">
      <c r="A895" s="57" t="s">
        <v>1642</v>
      </c>
      <c r="B895" s="58" t="s">
        <v>1643</v>
      </c>
      <c r="C895" s="59">
        <f>IFERROR(VLOOKUP(A895,Sheet2!A:D,4,0),0)</f>
        <v>0</v>
      </c>
      <c r="D895" s="53">
        <v>0</v>
      </c>
      <c r="E895" s="60">
        <v>0</v>
      </c>
    </row>
    <row r="896" ht="20.25" hidden="1" customHeight="1" spans="1:5">
      <c r="A896" s="57" t="s">
        <v>1644</v>
      </c>
      <c r="B896" s="58" t="s">
        <v>1645</v>
      </c>
      <c r="C896" s="59">
        <f>IFERROR(VLOOKUP(A896,Sheet2!A:D,4,0),0)</f>
        <v>0</v>
      </c>
      <c r="D896" s="53">
        <v>0</v>
      </c>
      <c r="E896" s="60">
        <v>0</v>
      </c>
    </row>
    <row r="897" ht="20.25" hidden="1" customHeight="1" spans="1:5">
      <c r="A897" s="57" t="s">
        <v>1646</v>
      </c>
      <c r="B897" s="58" t="s">
        <v>1647</v>
      </c>
      <c r="C897" s="59">
        <f>IFERROR(VLOOKUP(A897,Sheet2!A:D,4,0),0)</f>
        <v>0</v>
      </c>
      <c r="D897" s="53">
        <v>0</v>
      </c>
      <c r="E897" s="60">
        <v>0</v>
      </c>
    </row>
    <row r="898" ht="20.25" customHeight="1" spans="1:5">
      <c r="A898" s="57" t="s">
        <v>1648</v>
      </c>
      <c r="B898" s="58" t="s">
        <v>1649</v>
      </c>
      <c r="C898" s="59">
        <f>IFERROR(VLOOKUP(A898,Sheet2!A:D,4,0),0)</f>
        <v>521</v>
      </c>
      <c r="D898" s="53">
        <v>0</v>
      </c>
      <c r="E898" s="60">
        <v>521</v>
      </c>
    </row>
    <row r="899" ht="20.25" customHeight="1" spans="1:5">
      <c r="A899" s="55" t="s">
        <v>1650</v>
      </c>
      <c r="B899" s="56" t="s">
        <v>1651</v>
      </c>
      <c r="C899" s="52">
        <f>SUM(C900:C921)</f>
        <v>44</v>
      </c>
      <c r="D899" s="53">
        <v>0</v>
      </c>
      <c r="E899" s="54">
        <v>44</v>
      </c>
    </row>
    <row r="900" ht="20.25" hidden="1" customHeight="1" spans="1:5">
      <c r="A900" s="57" t="s">
        <v>1652</v>
      </c>
      <c r="B900" s="58" t="s">
        <v>118</v>
      </c>
      <c r="C900" s="59">
        <f>IFERROR(VLOOKUP(A900,Sheet2!A:D,4,0),0)</f>
        <v>0</v>
      </c>
      <c r="D900" s="53">
        <v>0</v>
      </c>
      <c r="E900" s="60">
        <v>0</v>
      </c>
    </row>
    <row r="901" ht="20.25" hidden="1" customHeight="1" spans="1:5">
      <c r="A901" s="57" t="s">
        <v>1653</v>
      </c>
      <c r="B901" s="58" t="s">
        <v>120</v>
      </c>
      <c r="C901" s="59">
        <f>IFERROR(VLOOKUP(A901,Sheet2!A:D,4,0),0)</f>
        <v>0</v>
      </c>
      <c r="D901" s="53">
        <v>0</v>
      </c>
      <c r="E901" s="60">
        <v>0</v>
      </c>
    </row>
    <row r="902" ht="20.25" hidden="1" customHeight="1" spans="1:5">
      <c r="A902" s="57" t="s">
        <v>1654</v>
      </c>
      <c r="B902" s="58" t="s">
        <v>122</v>
      </c>
      <c r="C902" s="59">
        <f>IFERROR(VLOOKUP(A902,Sheet2!A:D,4,0),0)</f>
        <v>0</v>
      </c>
      <c r="D902" s="53">
        <v>0</v>
      </c>
      <c r="E902" s="60">
        <v>0</v>
      </c>
    </row>
    <row r="903" ht="20.25" hidden="1" customHeight="1" spans="1:5">
      <c r="A903" s="57" t="s">
        <v>1655</v>
      </c>
      <c r="B903" s="58" t="s">
        <v>1656</v>
      </c>
      <c r="C903" s="59">
        <f>IFERROR(VLOOKUP(A903,Sheet2!A:D,4,0),0)</f>
        <v>0</v>
      </c>
      <c r="D903" s="53">
        <v>0</v>
      </c>
      <c r="E903" s="60">
        <v>0</v>
      </c>
    </row>
    <row r="904" ht="20.25" hidden="1" customHeight="1" spans="1:5">
      <c r="A904" s="57" t="s">
        <v>1657</v>
      </c>
      <c r="B904" s="58" t="s">
        <v>1658</v>
      </c>
      <c r="C904" s="59">
        <f>IFERROR(VLOOKUP(A904,Sheet2!A:D,4,0),0)</f>
        <v>0</v>
      </c>
      <c r="D904" s="53">
        <v>0</v>
      </c>
      <c r="E904" s="60">
        <v>0</v>
      </c>
    </row>
    <row r="905" ht="20.25" hidden="1" customHeight="1" spans="1:5">
      <c r="A905" s="57" t="s">
        <v>1659</v>
      </c>
      <c r="B905" s="58" t="s">
        <v>1660</v>
      </c>
      <c r="C905" s="59">
        <f>IFERROR(VLOOKUP(A905,Sheet2!A:D,4,0),0)</f>
        <v>0</v>
      </c>
      <c r="D905" s="53">
        <v>0</v>
      </c>
      <c r="E905" s="60">
        <v>0</v>
      </c>
    </row>
    <row r="906" ht="20.25" hidden="1" customHeight="1" spans="1:5">
      <c r="A906" s="57" t="s">
        <v>1661</v>
      </c>
      <c r="B906" s="58" t="s">
        <v>1662</v>
      </c>
      <c r="C906" s="59">
        <f>IFERROR(VLOOKUP(A906,Sheet2!A:D,4,0),0)</f>
        <v>0</v>
      </c>
      <c r="D906" s="53">
        <v>0</v>
      </c>
      <c r="E906" s="60">
        <v>0</v>
      </c>
    </row>
    <row r="907" ht="20.25" customHeight="1" spans="1:5">
      <c r="A907" s="57" t="s">
        <v>1663</v>
      </c>
      <c r="B907" s="58" t="s">
        <v>1664</v>
      </c>
      <c r="C907" s="59">
        <f>IFERROR(VLOOKUP(A907,Sheet2!A:D,4,0),0)</f>
        <v>44</v>
      </c>
      <c r="D907" s="53">
        <v>0</v>
      </c>
      <c r="E907" s="60">
        <v>44</v>
      </c>
    </row>
    <row r="908" ht="20.25" hidden="1" customHeight="1" spans="1:5">
      <c r="A908" s="57" t="s">
        <v>1665</v>
      </c>
      <c r="B908" s="58" t="s">
        <v>1666</v>
      </c>
      <c r="C908" s="59">
        <f>IFERROR(VLOOKUP(A908,Sheet2!A:D,4,0),0)</f>
        <v>0</v>
      </c>
      <c r="D908" s="53">
        <v>0</v>
      </c>
      <c r="E908" s="60">
        <v>0</v>
      </c>
    </row>
    <row r="909" ht="20.25" hidden="1" customHeight="1" spans="1:5">
      <c r="A909" s="57" t="s">
        <v>1667</v>
      </c>
      <c r="B909" s="58" t="s">
        <v>1668</v>
      </c>
      <c r="C909" s="59">
        <f>IFERROR(VLOOKUP(A909,Sheet2!A:D,4,0),0)</f>
        <v>0</v>
      </c>
      <c r="D909" s="53">
        <v>0</v>
      </c>
      <c r="E909" s="60">
        <v>0</v>
      </c>
    </row>
    <row r="910" ht="20.25" hidden="1" customHeight="1" spans="1:5">
      <c r="A910" s="57" t="s">
        <v>1669</v>
      </c>
      <c r="B910" s="58" t="s">
        <v>1670</v>
      </c>
      <c r="C910" s="59">
        <f>IFERROR(VLOOKUP(A910,Sheet2!A:D,4,0),0)</f>
        <v>0</v>
      </c>
      <c r="D910" s="53">
        <v>0</v>
      </c>
      <c r="E910" s="60">
        <v>0</v>
      </c>
    </row>
    <row r="911" ht="20.25" hidden="1" customHeight="1" spans="1:5">
      <c r="A911" s="57" t="s">
        <v>1671</v>
      </c>
      <c r="B911" s="58" t="s">
        <v>1672</v>
      </c>
      <c r="C911" s="59">
        <f>IFERROR(VLOOKUP(A911,Sheet2!A:D,4,0),0)</f>
        <v>0</v>
      </c>
      <c r="D911" s="53">
        <v>0</v>
      </c>
      <c r="E911" s="60">
        <v>0</v>
      </c>
    </row>
    <row r="912" ht="20.25" hidden="1" customHeight="1" spans="1:5">
      <c r="A912" s="57" t="s">
        <v>1673</v>
      </c>
      <c r="B912" s="58" t="s">
        <v>1674</v>
      </c>
      <c r="C912" s="59">
        <f>IFERROR(VLOOKUP(A912,Sheet2!A:D,4,0),0)</f>
        <v>0</v>
      </c>
      <c r="D912" s="53">
        <v>0</v>
      </c>
      <c r="E912" s="60">
        <v>0</v>
      </c>
    </row>
    <row r="913" ht="20.25" hidden="1" customHeight="1" spans="1:5">
      <c r="A913" s="57" t="s">
        <v>1675</v>
      </c>
      <c r="B913" s="58" t="s">
        <v>1676</v>
      </c>
      <c r="C913" s="59">
        <f>IFERROR(VLOOKUP(A913,Sheet2!A:D,4,0),0)</f>
        <v>0</v>
      </c>
      <c r="D913" s="53">
        <v>0</v>
      </c>
      <c r="E913" s="60">
        <v>0</v>
      </c>
    </row>
    <row r="914" ht="20.25" hidden="1" customHeight="1" spans="1:5">
      <c r="A914" s="57" t="s">
        <v>1677</v>
      </c>
      <c r="B914" s="58" t="s">
        <v>1678</v>
      </c>
      <c r="C914" s="59">
        <f>IFERROR(VLOOKUP(A914,Sheet2!A:D,4,0),0)</f>
        <v>0</v>
      </c>
      <c r="D914" s="53">
        <v>0</v>
      </c>
      <c r="E914" s="60">
        <v>0</v>
      </c>
    </row>
    <row r="915" ht="20.25" hidden="1" customHeight="1" spans="1:5">
      <c r="A915" s="57" t="s">
        <v>1679</v>
      </c>
      <c r="B915" s="58" t="s">
        <v>1680</v>
      </c>
      <c r="C915" s="59">
        <f>IFERROR(VLOOKUP(A915,Sheet2!A:D,4,0),0)</f>
        <v>0</v>
      </c>
      <c r="D915" s="53">
        <v>0</v>
      </c>
      <c r="E915" s="60">
        <v>0</v>
      </c>
    </row>
    <row r="916" ht="20.25" hidden="1" customHeight="1" spans="1:5">
      <c r="A916" s="57" t="s">
        <v>1681</v>
      </c>
      <c r="B916" s="58" t="s">
        <v>1682</v>
      </c>
      <c r="C916" s="59">
        <f>IFERROR(VLOOKUP(A916,Sheet2!A:D,4,0),0)</f>
        <v>0</v>
      </c>
      <c r="D916" s="53">
        <v>0</v>
      </c>
      <c r="E916" s="60">
        <v>0</v>
      </c>
    </row>
    <row r="917" ht="20.25" hidden="1" customHeight="1" spans="1:5">
      <c r="A917" s="57" t="s">
        <v>1683</v>
      </c>
      <c r="B917" s="58" t="s">
        <v>1684</v>
      </c>
      <c r="C917" s="59">
        <f>IFERROR(VLOOKUP(A917,Sheet2!A:D,4,0),0)</f>
        <v>0</v>
      </c>
      <c r="D917" s="53">
        <v>0</v>
      </c>
      <c r="E917" s="60">
        <v>0</v>
      </c>
    </row>
    <row r="918" ht="20.25" hidden="1" customHeight="1" spans="1:5">
      <c r="A918" s="57" t="s">
        <v>1685</v>
      </c>
      <c r="B918" s="58" t="s">
        <v>1686</v>
      </c>
      <c r="C918" s="59">
        <f>IFERROR(VLOOKUP(A918,Sheet2!A:D,4,0),0)</f>
        <v>0</v>
      </c>
      <c r="D918" s="53">
        <v>0</v>
      </c>
      <c r="E918" s="60">
        <v>0</v>
      </c>
    </row>
    <row r="919" ht="20.25" hidden="1" customHeight="1" spans="1:5">
      <c r="A919" s="57" t="s">
        <v>1687</v>
      </c>
      <c r="B919" s="58" t="s">
        <v>1621</v>
      </c>
      <c r="C919" s="59">
        <f>IFERROR(VLOOKUP(A919,Sheet2!A:D,4,0),0)</f>
        <v>0</v>
      </c>
      <c r="D919" s="53">
        <v>0</v>
      </c>
      <c r="E919" s="60">
        <v>0</v>
      </c>
    </row>
    <row r="920" ht="20.25" hidden="1" customHeight="1" spans="1:5">
      <c r="A920" s="57" t="s">
        <v>1688</v>
      </c>
      <c r="B920" s="58" t="s">
        <v>1689</v>
      </c>
      <c r="C920" s="59"/>
      <c r="D920" s="53">
        <v>0</v>
      </c>
      <c r="E920" s="60"/>
    </row>
    <row r="921" ht="20.25" hidden="1" customHeight="1" spans="1:5">
      <c r="A921" s="57" t="s">
        <v>1690</v>
      </c>
      <c r="B921" s="58" t="s">
        <v>1691</v>
      </c>
      <c r="C921" s="59">
        <f>IFERROR(VLOOKUP(A921,Sheet2!A:D,4,0),0)</f>
        <v>0</v>
      </c>
      <c r="D921" s="53">
        <v>0</v>
      </c>
      <c r="E921" s="60">
        <v>0</v>
      </c>
    </row>
    <row r="922" ht="20.25" hidden="1" customHeight="1" spans="1:5">
      <c r="A922" s="55" t="s">
        <v>1692</v>
      </c>
      <c r="B922" s="56" t="s">
        <v>1693</v>
      </c>
      <c r="C922" s="52">
        <f>SUM(C923:C949)</f>
        <v>0</v>
      </c>
      <c r="D922" s="53">
        <v>0</v>
      </c>
      <c r="E922" s="60">
        <v>0</v>
      </c>
    </row>
    <row r="923" ht="20.25" hidden="1" customHeight="1" spans="1:5">
      <c r="A923" s="57" t="s">
        <v>1694</v>
      </c>
      <c r="B923" s="58" t="s">
        <v>118</v>
      </c>
      <c r="C923" s="59">
        <f>IFERROR(VLOOKUP(A923,Sheet2!A:D,4,0),0)</f>
        <v>0</v>
      </c>
      <c r="D923" s="53">
        <v>0</v>
      </c>
      <c r="E923" s="60">
        <v>0</v>
      </c>
    </row>
    <row r="924" ht="20.25" hidden="1" customHeight="1" spans="1:5">
      <c r="A924" s="57" t="s">
        <v>1695</v>
      </c>
      <c r="B924" s="58" t="s">
        <v>120</v>
      </c>
      <c r="C924" s="59">
        <f>IFERROR(VLOOKUP(A924,Sheet2!A:D,4,0),0)</f>
        <v>0</v>
      </c>
      <c r="D924" s="53">
        <v>0</v>
      </c>
      <c r="E924" s="60">
        <v>0</v>
      </c>
    </row>
    <row r="925" ht="20.25" hidden="1" customHeight="1" spans="1:5">
      <c r="A925" s="57" t="s">
        <v>1696</v>
      </c>
      <c r="B925" s="58" t="s">
        <v>122</v>
      </c>
      <c r="C925" s="59">
        <f>IFERROR(VLOOKUP(A925,Sheet2!A:D,4,0),0)</f>
        <v>0</v>
      </c>
      <c r="D925" s="53">
        <v>0</v>
      </c>
      <c r="E925" s="60">
        <v>0</v>
      </c>
    </row>
    <row r="926" ht="20.25" hidden="1" customHeight="1" spans="1:5">
      <c r="A926" s="57" t="s">
        <v>1697</v>
      </c>
      <c r="B926" s="58" t="s">
        <v>1698</v>
      </c>
      <c r="C926" s="59">
        <f>IFERROR(VLOOKUP(A926,Sheet2!A:D,4,0),0)</f>
        <v>0</v>
      </c>
      <c r="D926" s="53">
        <v>0</v>
      </c>
      <c r="E926" s="60">
        <v>0</v>
      </c>
    </row>
    <row r="927" ht="20.25" hidden="1" customHeight="1" spans="1:5">
      <c r="A927" s="57" t="s">
        <v>1699</v>
      </c>
      <c r="B927" s="58" t="s">
        <v>1700</v>
      </c>
      <c r="C927" s="59">
        <f>IFERROR(VLOOKUP(A927,Sheet2!A:D,4,0),0)</f>
        <v>0</v>
      </c>
      <c r="D927" s="53">
        <v>0</v>
      </c>
      <c r="E927" s="60">
        <v>0</v>
      </c>
    </row>
    <row r="928" ht="20.25" hidden="1" customHeight="1" spans="1:5">
      <c r="A928" s="57" t="s">
        <v>1701</v>
      </c>
      <c r="B928" s="58" t="s">
        <v>1702</v>
      </c>
      <c r="C928" s="59">
        <f>IFERROR(VLOOKUP(A928,Sheet2!A:D,4,0),0)</f>
        <v>0</v>
      </c>
      <c r="D928" s="53">
        <v>0</v>
      </c>
      <c r="E928" s="60">
        <v>0</v>
      </c>
    </row>
    <row r="929" ht="20.25" hidden="1" customHeight="1" spans="1:5">
      <c r="A929" s="57" t="s">
        <v>1703</v>
      </c>
      <c r="B929" s="58" t="s">
        <v>1704</v>
      </c>
      <c r="C929" s="59">
        <f>IFERROR(VLOOKUP(A929,Sheet2!A:D,4,0),0)</f>
        <v>0</v>
      </c>
      <c r="D929" s="53">
        <v>0</v>
      </c>
      <c r="E929" s="60">
        <v>0</v>
      </c>
    </row>
    <row r="930" ht="20.25" hidden="1" customHeight="1" spans="1:5">
      <c r="A930" s="57" t="s">
        <v>1705</v>
      </c>
      <c r="B930" s="58" t="s">
        <v>1706</v>
      </c>
      <c r="C930" s="59">
        <f>IFERROR(VLOOKUP(A930,Sheet2!A:D,4,0),0)</f>
        <v>0</v>
      </c>
      <c r="D930" s="53">
        <v>0</v>
      </c>
      <c r="E930" s="60">
        <v>0</v>
      </c>
    </row>
    <row r="931" ht="20.25" hidden="1" customHeight="1" spans="1:5">
      <c r="A931" s="57" t="s">
        <v>1707</v>
      </c>
      <c r="B931" s="58" t="s">
        <v>1708</v>
      </c>
      <c r="C931" s="59">
        <f>IFERROR(VLOOKUP(A931,Sheet2!A:D,4,0),0)</f>
        <v>0</v>
      </c>
      <c r="D931" s="53">
        <v>0</v>
      </c>
      <c r="E931" s="60">
        <v>0</v>
      </c>
    </row>
    <row r="932" ht="20.25" hidden="1" customHeight="1" spans="1:5">
      <c r="A932" s="57" t="s">
        <v>1709</v>
      </c>
      <c r="B932" s="58" t="s">
        <v>1710</v>
      </c>
      <c r="C932" s="59">
        <f>IFERROR(VLOOKUP(A932,Sheet2!A:D,4,0),0)</f>
        <v>0</v>
      </c>
      <c r="D932" s="53">
        <v>0</v>
      </c>
      <c r="E932" s="60">
        <v>0</v>
      </c>
    </row>
    <row r="933" ht="20.25" hidden="1" customHeight="1" spans="1:5">
      <c r="A933" s="57" t="s">
        <v>1711</v>
      </c>
      <c r="B933" s="58" t="s">
        <v>1712</v>
      </c>
      <c r="C933" s="59">
        <f>IFERROR(VLOOKUP(A933,Sheet2!A:D,4,0),0)</f>
        <v>0</v>
      </c>
      <c r="D933" s="53">
        <v>0</v>
      </c>
      <c r="E933" s="60">
        <v>0</v>
      </c>
    </row>
    <row r="934" ht="20.25" hidden="1" customHeight="1" spans="1:5">
      <c r="A934" s="57" t="s">
        <v>1713</v>
      </c>
      <c r="B934" s="58" t="s">
        <v>1714</v>
      </c>
      <c r="C934" s="59">
        <f>IFERROR(VLOOKUP(A934,Sheet2!A:D,4,0),0)</f>
        <v>0</v>
      </c>
      <c r="D934" s="53">
        <v>0</v>
      </c>
      <c r="E934" s="60">
        <v>0</v>
      </c>
    </row>
    <row r="935" ht="20.25" hidden="1" customHeight="1" spans="1:5">
      <c r="A935" s="57" t="s">
        <v>1715</v>
      </c>
      <c r="B935" s="58" t="s">
        <v>1716</v>
      </c>
      <c r="C935" s="59">
        <f>IFERROR(VLOOKUP(A935,Sheet2!A:D,4,0),0)</f>
        <v>0</v>
      </c>
      <c r="D935" s="53">
        <v>0</v>
      </c>
      <c r="E935" s="60">
        <v>0</v>
      </c>
    </row>
    <row r="936" ht="20.25" hidden="1" customHeight="1" spans="1:5">
      <c r="A936" s="57" t="s">
        <v>1717</v>
      </c>
      <c r="B936" s="58" t="s">
        <v>1718</v>
      </c>
      <c r="C936" s="59">
        <f>IFERROR(VLOOKUP(A936,Sheet2!A:D,4,0),0)</f>
        <v>0</v>
      </c>
      <c r="D936" s="53">
        <v>0</v>
      </c>
      <c r="E936" s="60">
        <v>0</v>
      </c>
    </row>
    <row r="937" ht="20.25" hidden="1" customHeight="1" spans="1:5">
      <c r="A937" s="57" t="s">
        <v>1719</v>
      </c>
      <c r="B937" s="58" t="s">
        <v>1720</v>
      </c>
      <c r="C937" s="59">
        <f>IFERROR(VLOOKUP(A937,Sheet2!A:D,4,0),0)</f>
        <v>0</v>
      </c>
      <c r="D937" s="53">
        <v>0</v>
      </c>
      <c r="E937" s="60">
        <v>0</v>
      </c>
    </row>
    <row r="938" ht="20.25" hidden="1" customHeight="1" spans="1:5">
      <c r="A938" s="57" t="s">
        <v>1721</v>
      </c>
      <c r="B938" s="58" t="s">
        <v>1722</v>
      </c>
      <c r="C938" s="59">
        <f>IFERROR(VLOOKUP(A938,Sheet2!A:D,4,0),0)</f>
        <v>0</v>
      </c>
      <c r="D938" s="53">
        <v>0</v>
      </c>
      <c r="E938" s="60">
        <v>0</v>
      </c>
    </row>
    <row r="939" ht="20.25" hidden="1" customHeight="1" spans="1:5">
      <c r="A939" s="57" t="s">
        <v>1723</v>
      </c>
      <c r="B939" s="58" t="s">
        <v>1724</v>
      </c>
      <c r="C939" s="59">
        <f>IFERROR(VLOOKUP(A939,Sheet2!A:D,4,0),0)</f>
        <v>0</v>
      </c>
      <c r="D939" s="53">
        <v>0</v>
      </c>
      <c r="E939" s="60">
        <v>0</v>
      </c>
    </row>
    <row r="940" ht="20.25" hidden="1" customHeight="1" spans="1:5">
      <c r="A940" s="57" t="s">
        <v>1725</v>
      </c>
      <c r="B940" s="58" t="s">
        <v>1726</v>
      </c>
      <c r="C940" s="59">
        <f>IFERROR(VLOOKUP(A940,Sheet2!A:D,4,0),0)</f>
        <v>0</v>
      </c>
      <c r="D940" s="53">
        <v>0</v>
      </c>
      <c r="E940" s="60">
        <v>0</v>
      </c>
    </row>
    <row r="941" ht="20.25" hidden="1" customHeight="1" spans="1:5">
      <c r="A941" s="57" t="s">
        <v>1727</v>
      </c>
      <c r="B941" s="58" t="s">
        <v>1728</v>
      </c>
      <c r="C941" s="59">
        <f>IFERROR(VLOOKUP(A941,Sheet2!A:D,4,0),0)</f>
        <v>0</v>
      </c>
      <c r="D941" s="53">
        <v>0</v>
      </c>
      <c r="E941" s="60">
        <v>0</v>
      </c>
    </row>
    <row r="942" ht="20.25" hidden="1" customHeight="1" spans="1:5">
      <c r="A942" s="57" t="s">
        <v>1729</v>
      </c>
      <c r="B942" s="58" t="s">
        <v>1730</v>
      </c>
      <c r="C942" s="59">
        <f>IFERROR(VLOOKUP(A942,Sheet2!A:D,4,0),0)</f>
        <v>0</v>
      </c>
      <c r="D942" s="53">
        <v>0</v>
      </c>
      <c r="E942" s="60">
        <v>0</v>
      </c>
    </row>
    <row r="943" ht="20.25" hidden="1" customHeight="1" spans="1:5">
      <c r="A943" s="57" t="s">
        <v>1731</v>
      </c>
      <c r="B943" s="58" t="s">
        <v>1732</v>
      </c>
      <c r="C943" s="59">
        <f>IFERROR(VLOOKUP(A943,Sheet2!A:D,4,0),0)</f>
        <v>0</v>
      </c>
      <c r="D943" s="53">
        <v>0</v>
      </c>
      <c r="E943" s="60">
        <v>0</v>
      </c>
    </row>
    <row r="944" ht="20.25" hidden="1" customHeight="1" spans="1:5">
      <c r="A944" s="57" t="s">
        <v>1733</v>
      </c>
      <c r="B944" s="58" t="s">
        <v>1678</v>
      </c>
      <c r="C944" s="59">
        <f>IFERROR(VLOOKUP(A944,Sheet2!A:D,4,0),0)</f>
        <v>0</v>
      </c>
      <c r="D944" s="53">
        <v>0</v>
      </c>
      <c r="E944" s="60">
        <v>0</v>
      </c>
    </row>
    <row r="945" ht="20.25" hidden="1" customHeight="1" spans="1:5">
      <c r="A945" s="57" t="s">
        <v>1734</v>
      </c>
      <c r="B945" s="58" t="s">
        <v>1735</v>
      </c>
      <c r="C945" s="59">
        <f>IFERROR(VLOOKUP(A945,Sheet2!A:D,4,0),0)</f>
        <v>0</v>
      </c>
      <c r="D945" s="53">
        <v>0</v>
      </c>
      <c r="E945" s="60">
        <v>0</v>
      </c>
    </row>
    <row r="946" ht="20.25" hidden="1" customHeight="1" spans="1:5">
      <c r="A946" s="57" t="s">
        <v>1736</v>
      </c>
      <c r="B946" s="58" t="s">
        <v>1737</v>
      </c>
      <c r="C946" s="59">
        <f>IFERROR(VLOOKUP(A946,Sheet2!A:D,4,0),0)</f>
        <v>0</v>
      </c>
      <c r="D946" s="53">
        <v>0</v>
      </c>
      <c r="E946" s="60">
        <v>0</v>
      </c>
    </row>
    <row r="947" ht="20.25" hidden="1" customHeight="1" spans="1:5">
      <c r="A947" s="57" t="s">
        <v>1738</v>
      </c>
      <c r="B947" s="58" t="s">
        <v>1739</v>
      </c>
      <c r="C947" s="59">
        <f>IFERROR(VLOOKUP(A947,Sheet2!A:D,4,0),0)</f>
        <v>0</v>
      </c>
      <c r="D947" s="53">
        <v>0</v>
      </c>
      <c r="E947" s="60">
        <v>0</v>
      </c>
    </row>
    <row r="948" ht="20.25" hidden="1" customHeight="1" spans="1:5">
      <c r="A948" s="57" t="s">
        <v>1740</v>
      </c>
      <c r="B948" s="58" t="s">
        <v>1741</v>
      </c>
      <c r="C948" s="59">
        <f>IFERROR(VLOOKUP(A948,Sheet2!A:D,4,0),0)</f>
        <v>0</v>
      </c>
      <c r="D948" s="53">
        <v>0</v>
      </c>
      <c r="E948" s="60">
        <v>0</v>
      </c>
    </row>
    <row r="949" ht="20.25" hidden="1" customHeight="1" spans="1:5">
      <c r="A949" s="57" t="s">
        <v>1742</v>
      </c>
      <c r="B949" s="58" t="s">
        <v>1743</v>
      </c>
      <c r="C949" s="59">
        <f>IFERROR(VLOOKUP(A949,Sheet2!A:D,4,0),0)</f>
        <v>0</v>
      </c>
      <c r="D949" s="53">
        <v>0</v>
      </c>
      <c r="E949" s="60">
        <v>0</v>
      </c>
    </row>
    <row r="950" ht="20.25" hidden="1" customHeight="1" spans="1:5">
      <c r="A950" s="55" t="s">
        <v>1744</v>
      </c>
      <c r="B950" s="56" t="s">
        <v>1745</v>
      </c>
      <c r="C950" s="52">
        <f>SUM(C951:C956)</f>
        <v>0</v>
      </c>
      <c r="D950" s="53">
        <v>0</v>
      </c>
      <c r="E950" s="60">
        <v>0</v>
      </c>
    </row>
    <row r="951" ht="20.25" hidden="1" customHeight="1" spans="1:5">
      <c r="A951" s="57" t="s">
        <v>1746</v>
      </c>
      <c r="B951" s="58" t="s">
        <v>1747</v>
      </c>
      <c r="C951" s="59">
        <f>IFERROR(VLOOKUP(A951,Sheet2!A:D,4,0),0)</f>
        <v>0</v>
      </c>
      <c r="D951" s="53">
        <v>0</v>
      </c>
      <c r="E951" s="60">
        <v>0</v>
      </c>
    </row>
    <row r="952" ht="20.25" hidden="1" customHeight="1" spans="1:5">
      <c r="A952" s="57" t="s">
        <v>1748</v>
      </c>
      <c r="B952" s="58" t="s">
        <v>1749</v>
      </c>
      <c r="C952" s="59">
        <f>IFERROR(VLOOKUP(A952,Sheet2!A:D,4,0),0)</f>
        <v>0</v>
      </c>
      <c r="D952" s="53">
        <v>0</v>
      </c>
      <c r="E952" s="60">
        <v>0</v>
      </c>
    </row>
    <row r="953" ht="20.25" hidden="1" customHeight="1" spans="1:5">
      <c r="A953" s="57" t="s">
        <v>1750</v>
      </c>
      <c r="B953" s="58" t="s">
        <v>1751</v>
      </c>
      <c r="C953" s="59">
        <f>IFERROR(VLOOKUP(A953,Sheet2!A:D,4,0),0)</f>
        <v>0</v>
      </c>
      <c r="D953" s="53">
        <v>0</v>
      </c>
      <c r="E953" s="60">
        <v>0</v>
      </c>
    </row>
    <row r="954" ht="20.25" hidden="1" customHeight="1" spans="1:5">
      <c r="A954" s="57" t="s">
        <v>1752</v>
      </c>
      <c r="B954" s="58" t="s">
        <v>1753</v>
      </c>
      <c r="C954" s="59">
        <f>IFERROR(VLOOKUP(A954,Sheet2!A:D,4,0),0)</f>
        <v>0</v>
      </c>
      <c r="D954" s="53">
        <v>0</v>
      </c>
      <c r="E954" s="60">
        <v>0</v>
      </c>
    </row>
    <row r="955" ht="20.25" hidden="1" customHeight="1" spans="1:5">
      <c r="A955" s="57" t="s">
        <v>1754</v>
      </c>
      <c r="B955" s="58" t="s">
        <v>1755</v>
      </c>
      <c r="C955" s="59">
        <f>IFERROR(VLOOKUP(A955,Sheet2!A:D,4,0),0)</f>
        <v>0</v>
      </c>
      <c r="D955" s="53">
        <v>0</v>
      </c>
      <c r="E955" s="60">
        <v>0</v>
      </c>
    </row>
    <row r="956" ht="20.25" hidden="1" customHeight="1" spans="1:5">
      <c r="A956" s="57" t="s">
        <v>1756</v>
      </c>
      <c r="B956" s="58" t="s">
        <v>1757</v>
      </c>
      <c r="C956" s="59">
        <f>IFERROR(VLOOKUP(A956,Sheet2!A:D,4,0),0)</f>
        <v>0</v>
      </c>
      <c r="D956" s="53">
        <v>0</v>
      </c>
      <c r="E956" s="60">
        <v>0</v>
      </c>
    </row>
    <row r="957" ht="20.25" customHeight="1" spans="1:5">
      <c r="A957" s="55" t="s">
        <v>1758</v>
      </c>
      <c r="B957" s="56" t="s">
        <v>1759</v>
      </c>
      <c r="C957" s="52">
        <f>SUM(C958:C962)</f>
        <v>487</v>
      </c>
      <c r="D957" s="53">
        <v>0</v>
      </c>
      <c r="E957" s="54">
        <v>487</v>
      </c>
    </row>
    <row r="958" ht="20.25" hidden="1" customHeight="1" spans="1:5">
      <c r="A958" s="57" t="s">
        <v>1760</v>
      </c>
      <c r="B958" s="58" t="s">
        <v>1761</v>
      </c>
      <c r="C958" s="59">
        <f>IFERROR(VLOOKUP(A958,Sheet2!A:D,4,0),0)</f>
        <v>0</v>
      </c>
      <c r="D958" s="53">
        <v>0</v>
      </c>
      <c r="E958" s="60">
        <v>0</v>
      </c>
    </row>
    <row r="959" ht="20.25" customHeight="1" spans="1:5">
      <c r="A959" s="57" t="s">
        <v>1762</v>
      </c>
      <c r="B959" s="58" t="s">
        <v>1763</v>
      </c>
      <c r="C959" s="59">
        <f>IFERROR(VLOOKUP(A959,Sheet2!A:D,4,0),0)</f>
        <v>487</v>
      </c>
      <c r="D959" s="53">
        <v>0</v>
      </c>
      <c r="E959" s="60">
        <v>487</v>
      </c>
    </row>
    <row r="960" ht="20.25" hidden="1" customHeight="1" spans="1:5">
      <c r="A960" s="57" t="s">
        <v>1764</v>
      </c>
      <c r="B960" s="58" t="s">
        <v>1765</v>
      </c>
      <c r="C960" s="59">
        <f>IFERROR(VLOOKUP(A960,Sheet2!A:D,4,0),0)</f>
        <v>0</v>
      </c>
      <c r="D960" s="53">
        <v>0</v>
      </c>
      <c r="E960" s="60">
        <v>0</v>
      </c>
    </row>
    <row r="961" ht="20.25" hidden="1" customHeight="1" spans="1:5">
      <c r="A961" s="57" t="s">
        <v>1766</v>
      </c>
      <c r="B961" s="58" t="s">
        <v>1767</v>
      </c>
      <c r="C961" s="59">
        <f>IFERROR(VLOOKUP(A961,Sheet2!A:D,4,0),0)</f>
        <v>0</v>
      </c>
      <c r="D961" s="53">
        <v>0</v>
      </c>
      <c r="E961" s="60">
        <v>0</v>
      </c>
    </row>
    <row r="962" ht="20.25" hidden="1" customHeight="1" spans="1:5">
      <c r="A962" s="57" t="s">
        <v>1768</v>
      </c>
      <c r="B962" s="58" t="s">
        <v>1769</v>
      </c>
      <c r="C962" s="59">
        <f>IFERROR(VLOOKUP(A962,Sheet2!A:D,4,0),0)</f>
        <v>0</v>
      </c>
      <c r="D962" s="53">
        <v>0</v>
      </c>
      <c r="E962" s="60">
        <v>0</v>
      </c>
    </row>
    <row r="963" ht="20.25" customHeight="1" spans="1:5">
      <c r="A963" s="55" t="s">
        <v>1770</v>
      </c>
      <c r="B963" s="56" t="s">
        <v>1771</v>
      </c>
      <c r="C963" s="52">
        <f>SUM(C964:C968)</f>
        <v>254</v>
      </c>
      <c r="D963" s="53">
        <v>0</v>
      </c>
      <c r="E963" s="54">
        <v>254</v>
      </c>
    </row>
    <row r="964" ht="20.25" hidden="1" customHeight="1" spans="1:5">
      <c r="A964" s="57" t="s">
        <v>1772</v>
      </c>
      <c r="B964" s="58" t="s">
        <v>1773</v>
      </c>
      <c r="C964" s="59">
        <f>IFERROR(VLOOKUP(A964,Sheet2!A:D,4,0),0)</f>
        <v>0</v>
      </c>
      <c r="D964" s="53">
        <v>0</v>
      </c>
      <c r="E964" s="60">
        <v>0</v>
      </c>
    </row>
    <row r="965" ht="20.25" customHeight="1" spans="1:5">
      <c r="A965" s="57" t="s">
        <v>1774</v>
      </c>
      <c r="B965" s="58" t="s">
        <v>1775</v>
      </c>
      <c r="C965" s="59">
        <f>IFERROR(VLOOKUP(A965,Sheet2!A:D,4,0),0)</f>
        <v>254</v>
      </c>
      <c r="D965" s="53">
        <v>0</v>
      </c>
      <c r="E965" s="60">
        <v>254</v>
      </c>
    </row>
    <row r="966" ht="20.25" hidden="1" customHeight="1" spans="1:5">
      <c r="A966" s="57" t="s">
        <v>1776</v>
      </c>
      <c r="B966" s="58" t="s">
        <v>1777</v>
      </c>
      <c r="C966" s="59">
        <f>IFERROR(VLOOKUP(A966,Sheet2!A:D,4,0),0)</f>
        <v>0</v>
      </c>
      <c r="D966" s="53">
        <v>0</v>
      </c>
      <c r="E966" s="60">
        <v>0</v>
      </c>
    </row>
    <row r="967" ht="20.25" hidden="1" customHeight="1" spans="1:5">
      <c r="A967" s="57" t="s">
        <v>1778</v>
      </c>
      <c r="B967" s="58" t="s">
        <v>1779</v>
      </c>
      <c r="C967" s="59">
        <f>IFERROR(VLOOKUP(A967,Sheet2!A:D,4,0),0)</f>
        <v>0</v>
      </c>
      <c r="D967" s="53">
        <v>0</v>
      </c>
      <c r="E967" s="60">
        <v>0</v>
      </c>
    </row>
    <row r="968" ht="20.25" hidden="1" customHeight="1" spans="1:5">
      <c r="A968" s="57" t="s">
        <v>1780</v>
      </c>
      <c r="B968" s="58" t="s">
        <v>1781</v>
      </c>
      <c r="C968" s="59">
        <f>IFERROR(VLOOKUP(A968,Sheet2!A:D,4,0),0)</f>
        <v>0</v>
      </c>
      <c r="D968" s="53">
        <v>0</v>
      </c>
      <c r="E968" s="60">
        <v>0</v>
      </c>
    </row>
    <row r="969" ht="20.25" hidden="1" customHeight="1" spans="1:5">
      <c r="A969" s="55" t="s">
        <v>1782</v>
      </c>
      <c r="B969" s="56" t="s">
        <v>1783</v>
      </c>
      <c r="C969" s="52">
        <f>SUM(C970:C971)</f>
        <v>0</v>
      </c>
      <c r="D969" s="53">
        <v>0</v>
      </c>
      <c r="E969" s="60">
        <v>0</v>
      </c>
    </row>
    <row r="970" ht="20.25" hidden="1" customHeight="1" spans="1:5">
      <c r="A970" s="57" t="s">
        <v>1784</v>
      </c>
      <c r="B970" s="58" t="s">
        <v>1785</v>
      </c>
      <c r="C970" s="59">
        <f>IFERROR(VLOOKUP(A970,Sheet2!A:D,4,0),0)</f>
        <v>0</v>
      </c>
      <c r="D970" s="53">
        <v>0</v>
      </c>
      <c r="E970" s="60">
        <v>0</v>
      </c>
    </row>
    <row r="971" ht="20.25" hidden="1" customHeight="1" spans="1:5">
      <c r="A971" s="57" t="s">
        <v>1786</v>
      </c>
      <c r="B971" s="58" t="s">
        <v>1787</v>
      </c>
      <c r="C971" s="59">
        <f>IFERROR(VLOOKUP(A971,Sheet2!A:D,4,0),0)</f>
        <v>0</v>
      </c>
      <c r="D971" s="53">
        <v>0</v>
      </c>
      <c r="E971" s="60">
        <v>0</v>
      </c>
    </row>
    <row r="972" ht="20.25" hidden="1" customHeight="1" spans="1:5">
      <c r="A972" s="55" t="s">
        <v>1788</v>
      </c>
      <c r="B972" s="56" t="s">
        <v>1789</v>
      </c>
      <c r="C972" s="52">
        <f>SUM(C973:C974)</f>
        <v>0</v>
      </c>
      <c r="D972" s="53">
        <v>0</v>
      </c>
      <c r="E972" s="60">
        <v>0</v>
      </c>
    </row>
    <row r="973" ht="20.25" hidden="1" customHeight="1" spans="1:5">
      <c r="A973" s="57" t="s">
        <v>1790</v>
      </c>
      <c r="B973" s="58" t="s">
        <v>1791</v>
      </c>
      <c r="C973" s="59">
        <f>IFERROR(VLOOKUP(A973,Sheet2!A:D,4,0),0)</f>
        <v>0</v>
      </c>
      <c r="D973" s="53">
        <v>0</v>
      </c>
      <c r="E973" s="60">
        <v>0</v>
      </c>
    </row>
    <row r="974" ht="20.25" hidden="1" customHeight="1" spans="1:5">
      <c r="A974" s="57" t="s">
        <v>1792</v>
      </c>
      <c r="B974" s="58" t="s">
        <v>1793</v>
      </c>
      <c r="C974" s="59">
        <f>IFERROR(VLOOKUP(A974,Sheet2!A:D,4,0),0)</f>
        <v>0</v>
      </c>
      <c r="D974" s="53">
        <v>0</v>
      </c>
      <c r="E974" s="60">
        <v>0</v>
      </c>
    </row>
    <row r="975" ht="20.25" hidden="1" customHeight="1" spans="1:5">
      <c r="A975" s="55" t="s">
        <v>1794</v>
      </c>
      <c r="B975" s="56" t="s">
        <v>33</v>
      </c>
      <c r="C975" s="52">
        <f>C976+C997+C1007+C1017+C1024</f>
        <v>0</v>
      </c>
      <c r="D975" s="53">
        <v>0</v>
      </c>
      <c r="E975" s="60">
        <v>0</v>
      </c>
    </row>
    <row r="976" ht="20.25" hidden="1" customHeight="1" spans="1:5">
      <c r="A976" s="55" t="s">
        <v>1795</v>
      </c>
      <c r="B976" s="56" t="s">
        <v>1796</v>
      </c>
      <c r="C976" s="52">
        <f>SUM(C977:C996)</f>
        <v>0</v>
      </c>
      <c r="D976" s="53">
        <v>0</v>
      </c>
      <c r="E976" s="60">
        <v>0</v>
      </c>
    </row>
    <row r="977" ht="20.25" hidden="1" customHeight="1" spans="1:5">
      <c r="A977" s="57" t="s">
        <v>1797</v>
      </c>
      <c r="B977" s="58" t="s">
        <v>118</v>
      </c>
      <c r="C977" s="59">
        <f>IFERROR(VLOOKUP(A977,Sheet2!A:D,4,0),0)</f>
        <v>0</v>
      </c>
      <c r="D977" s="53">
        <v>0</v>
      </c>
      <c r="E977" s="60">
        <v>0</v>
      </c>
    </row>
    <row r="978" ht="20.25" hidden="1" customHeight="1" spans="1:5">
      <c r="A978" s="57" t="s">
        <v>1798</v>
      </c>
      <c r="B978" s="58" t="s">
        <v>120</v>
      </c>
      <c r="C978" s="59">
        <f>IFERROR(VLOOKUP(A978,Sheet2!A:D,4,0),0)</f>
        <v>0</v>
      </c>
      <c r="D978" s="53">
        <v>0</v>
      </c>
      <c r="E978" s="60">
        <v>0</v>
      </c>
    </row>
    <row r="979" ht="20.25" hidden="1" customHeight="1" spans="1:5">
      <c r="A979" s="57" t="s">
        <v>1799</v>
      </c>
      <c r="B979" s="58" t="s">
        <v>122</v>
      </c>
      <c r="C979" s="59">
        <f>IFERROR(VLOOKUP(A979,Sheet2!A:D,4,0),0)</f>
        <v>0</v>
      </c>
      <c r="D979" s="53">
        <v>0</v>
      </c>
      <c r="E979" s="60">
        <v>0</v>
      </c>
    </row>
    <row r="980" ht="20.25" hidden="1" customHeight="1" spans="1:5">
      <c r="A980" s="57" t="s">
        <v>1800</v>
      </c>
      <c r="B980" s="58" t="s">
        <v>1801</v>
      </c>
      <c r="C980" s="59">
        <f>IFERROR(VLOOKUP(A980,Sheet2!A:D,4,0),0)</f>
        <v>0</v>
      </c>
      <c r="D980" s="53">
        <v>0</v>
      </c>
      <c r="E980" s="60">
        <v>0</v>
      </c>
    </row>
    <row r="981" ht="20.25" hidden="1" customHeight="1" spans="1:5">
      <c r="A981" s="57" t="s">
        <v>1802</v>
      </c>
      <c r="B981" s="58" t="s">
        <v>1803</v>
      </c>
      <c r="C981" s="59">
        <f>IFERROR(VLOOKUP(A981,Sheet2!A:D,4,0),0)</f>
        <v>0</v>
      </c>
      <c r="D981" s="53">
        <v>0</v>
      </c>
      <c r="E981" s="60">
        <v>0</v>
      </c>
    </row>
    <row r="982" ht="20.25" hidden="1" customHeight="1" spans="1:5">
      <c r="A982" s="57" t="s">
        <v>1804</v>
      </c>
      <c r="B982" s="58" t="s">
        <v>1805</v>
      </c>
      <c r="C982" s="59">
        <f>IFERROR(VLOOKUP(A982,Sheet2!A:D,4,0),0)</f>
        <v>0</v>
      </c>
      <c r="D982" s="53">
        <v>0</v>
      </c>
      <c r="E982" s="60">
        <v>0</v>
      </c>
    </row>
    <row r="983" ht="20.25" hidden="1" customHeight="1" spans="1:5">
      <c r="A983" s="57" t="s">
        <v>1806</v>
      </c>
      <c r="B983" s="58" t="s">
        <v>1807</v>
      </c>
      <c r="C983" s="59">
        <f>IFERROR(VLOOKUP(A983,Sheet2!A:D,4,0),0)</f>
        <v>0</v>
      </c>
      <c r="D983" s="53">
        <v>0</v>
      </c>
      <c r="E983" s="60">
        <v>0</v>
      </c>
    </row>
    <row r="984" ht="20.25" hidden="1" customHeight="1" spans="1:5">
      <c r="A984" s="57" t="s">
        <v>1808</v>
      </c>
      <c r="B984" s="58" t="s">
        <v>1809</v>
      </c>
      <c r="C984" s="59">
        <f>IFERROR(VLOOKUP(A984,Sheet2!A:D,4,0),0)</f>
        <v>0</v>
      </c>
      <c r="D984" s="53">
        <v>0</v>
      </c>
      <c r="E984" s="60">
        <v>0</v>
      </c>
    </row>
    <row r="985" ht="20.25" hidden="1" customHeight="1" spans="1:5">
      <c r="A985" s="57" t="s">
        <v>1810</v>
      </c>
      <c r="B985" s="58" t="s">
        <v>1811</v>
      </c>
      <c r="C985" s="59">
        <f>IFERROR(VLOOKUP(A985,Sheet2!A:D,4,0),0)</f>
        <v>0</v>
      </c>
      <c r="D985" s="53">
        <v>0</v>
      </c>
      <c r="E985" s="60">
        <v>0</v>
      </c>
    </row>
    <row r="986" ht="20.25" hidden="1" customHeight="1" spans="1:5">
      <c r="A986" s="57" t="s">
        <v>1812</v>
      </c>
      <c r="B986" s="58" t="s">
        <v>1813</v>
      </c>
      <c r="C986" s="59">
        <f>IFERROR(VLOOKUP(A986,Sheet2!A:D,4,0),0)</f>
        <v>0</v>
      </c>
      <c r="D986" s="53">
        <v>0</v>
      </c>
      <c r="E986" s="60">
        <v>0</v>
      </c>
    </row>
    <row r="987" ht="20.25" hidden="1" customHeight="1" spans="1:5">
      <c r="A987" s="57" t="s">
        <v>1814</v>
      </c>
      <c r="B987" s="58" t="s">
        <v>1815</v>
      </c>
      <c r="C987" s="59">
        <f>IFERROR(VLOOKUP(A987,Sheet2!A:D,4,0),0)</f>
        <v>0</v>
      </c>
      <c r="D987" s="53">
        <v>0</v>
      </c>
      <c r="E987" s="60">
        <v>0</v>
      </c>
    </row>
    <row r="988" ht="20.25" hidden="1" customHeight="1" spans="1:5">
      <c r="A988" s="57" t="s">
        <v>1816</v>
      </c>
      <c r="B988" s="58" t="s">
        <v>1817</v>
      </c>
      <c r="C988" s="59">
        <f>IFERROR(VLOOKUP(A988,Sheet2!A:D,4,0),0)</f>
        <v>0</v>
      </c>
      <c r="D988" s="53">
        <v>0</v>
      </c>
      <c r="E988" s="60">
        <v>0</v>
      </c>
    </row>
    <row r="989" ht="20.25" hidden="1" customHeight="1" spans="1:5">
      <c r="A989" s="57" t="s">
        <v>1818</v>
      </c>
      <c r="B989" s="58" t="s">
        <v>1819</v>
      </c>
      <c r="C989" s="59">
        <f>IFERROR(VLOOKUP(A989,Sheet2!A:D,4,0),0)</f>
        <v>0</v>
      </c>
      <c r="D989" s="53">
        <v>0</v>
      </c>
      <c r="E989" s="60">
        <v>0</v>
      </c>
    </row>
    <row r="990" ht="20.25" hidden="1" customHeight="1" spans="1:5">
      <c r="A990" s="57" t="s">
        <v>1820</v>
      </c>
      <c r="B990" s="58" t="s">
        <v>1821</v>
      </c>
      <c r="C990" s="59">
        <f>IFERROR(VLOOKUP(A990,Sheet2!A:D,4,0),0)</f>
        <v>0</v>
      </c>
      <c r="D990" s="53">
        <v>0</v>
      </c>
      <c r="E990" s="60">
        <v>0</v>
      </c>
    </row>
    <row r="991" ht="20.25" hidden="1" customHeight="1" spans="1:5">
      <c r="A991" s="57" t="s">
        <v>1822</v>
      </c>
      <c r="B991" s="58" t="s">
        <v>1823</v>
      </c>
      <c r="C991" s="59">
        <f>IFERROR(VLOOKUP(A991,Sheet2!A:D,4,0),0)</f>
        <v>0</v>
      </c>
      <c r="D991" s="53">
        <v>0</v>
      </c>
      <c r="E991" s="60">
        <v>0</v>
      </c>
    </row>
    <row r="992" ht="20.25" hidden="1" customHeight="1" spans="1:5">
      <c r="A992" s="57" t="s">
        <v>1824</v>
      </c>
      <c r="B992" s="58" t="s">
        <v>1825</v>
      </c>
      <c r="C992" s="59">
        <f>IFERROR(VLOOKUP(A992,Sheet2!A:D,4,0),0)</f>
        <v>0</v>
      </c>
      <c r="D992" s="53">
        <v>0</v>
      </c>
      <c r="E992" s="60">
        <v>0</v>
      </c>
    </row>
    <row r="993" ht="20.25" hidden="1" customHeight="1" spans="1:5">
      <c r="A993" s="57" t="s">
        <v>1826</v>
      </c>
      <c r="B993" s="58" t="s">
        <v>1827</v>
      </c>
      <c r="C993" s="59">
        <f>IFERROR(VLOOKUP(A993,Sheet2!A:D,4,0),0)</f>
        <v>0</v>
      </c>
      <c r="D993" s="53">
        <v>0</v>
      </c>
      <c r="E993" s="60">
        <v>0</v>
      </c>
    </row>
    <row r="994" ht="20.25" hidden="1" customHeight="1" spans="1:5">
      <c r="A994" s="57" t="s">
        <v>1828</v>
      </c>
      <c r="B994" s="58" t="s">
        <v>1829</v>
      </c>
      <c r="C994" s="59">
        <f>IFERROR(VLOOKUP(A994,Sheet2!A:D,4,0),0)</f>
        <v>0</v>
      </c>
      <c r="D994" s="53">
        <v>0</v>
      </c>
      <c r="E994" s="60">
        <v>0</v>
      </c>
    </row>
    <row r="995" ht="20.25" hidden="1" customHeight="1" spans="1:5">
      <c r="A995" s="57" t="s">
        <v>1830</v>
      </c>
      <c r="B995" s="58" t="s">
        <v>1831</v>
      </c>
      <c r="C995" s="59">
        <f>IFERROR(VLOOKUP(A995,Sheet2!A:D,4,0),0)</f>
        <v>0</v>
      </c>
      <c r="D995" s="53">
        <v>0</v>
      </c>
      <c r="E995" s="60">
        <v>0</v>
      </c>
    </row>
    <row r="996" ht="20.25" hidden="1" customHeight="1" spans="1:5">
      <c r="A996" s="57" t="s">
        <v>1832</v>
      </c>
      <c r="B996" s="58" t="s">
        <v>1833</v>
      </c>
      <c r="C996" s="59">
        <f>IFERROR(VLOOKUP(A996,Sheet2!A:D,4,0),0)</f>
        <v>0</v>
      </c>
      <c r="D996" s="53">
        <v>0</v>
      </c>
      <c r="E996" s="60">
        <v>0</v>
      </c>
    </row>
    <row r="997" ht="20.25" hidden="1" customHeight="1" spans="1:5">
      <c r="A997" s="55" t="s">
        <v>1834</v>
      </c>
      <c r="B997" s="56" t="s">
        <v>1835</v>
      </c>
      <c r="C997" s="52">
        <f>SUM(C998:C1006)</f>
        <v>0</v>
      </c>
      <c r="D997" s="53">
        <v>0</v>
      </c>
      <c r="E997" s="60">
        <v>0</v>
      </c>
    </row>
    <row r="998" ht="20.25" hidden="1" customHeight="1" spans="1:5">
      <c r="A998" s="57" t="s">
        <v>1836</v>
      </c>
      <c r="B998" s="58" t="s">
        <v>118</v>
      </c>
      <c r="C998" s="59">
        <f>IFERROR(VLOOKUP(A998,Sheet2!A:D,4,0),0)</f>
        <v>0</v>
      </c>
      <c r="D998" s="53">
        <v>0</v>
      </c>
      <c r="E998" s="60">
        <v>0</v>
      </c>
    </row>
    <row r="999" ht="20.25" hidden="1" customHeight="1" spans="1:5">
      <c r="A999" s="57" t="s">
        <v>1837</v>
      </c>
      <c r="B999" s="58" t="s">
        <v>120</v>
      </c>
      <c r="C999" s="59">
        <f>IFERROR(VLOOKUP(A999,Sheet2!A:D,4,0),0)</f>
        <v>0</v>
      </c>
      <c r="D999" s="53">
        <v>0</v>
      </c>
      <c r="E999" s="60">
        <v>0</v>
      </c>
    </row>
    <row r="1000" ht="20.25" hidden="1" customHeight="1" spans="1:5">
      <c r="A1000" s="57" t="s">
        <v>1838</v>
      </c>
      <c r="B1000" s="58" t="s">
        <v>122</v>
      </c>
      <c r="C1000" s="59">
        <f>IFERROR(VLOOKUP(A1000,Sheet2!A:D,4,0),0)</f>
        <v>0</v>
      </c>
      <c r="D1000" s="53">
        <v>0</v>
      </c>
      <c r="E1000" s="60">
        <v>0</v>
      </c>
    </row>
    <row r="1001" ht="20.25" hidden="1" customHeight="1" spans="1:5">
      <c r="A1001" s="57" t="s">
        <v>1839</v>
      </c>
      <c r="B1001" s="58" t="s">
        <v>1840</v>
      </c>
      <c r="C1001" s="59">
        <f>IFERROR(VLOOKUP(A1001,Sheet2!A:D,4,0),0)</f>
        <v>0</v>
      </c>
      <c r="D1001" s="53">
        <v>0</v>
      </c>
      <c r="E1001" s="60">
        <v>0</v>
      </c>
    </row>
    <row r="1002" ht="20.25" hidden="1" customHeight="1" spans="1:5">
      <c r="A1002" s="57" t="s">
        <v>1841</v>
      </c>
      <c r="B1002" s="58" t="s">
        <v>1842</v>
      </c>
      <c r="C1002" s="59">
        <f>IFERROR(VLOOKUP(A1002,Sheet2!A:D,4,0),0)</f>
        <v>0</v>
      </c>
      <c r="D1002" s="53">
        <v>0</v>
      </c>
      <c r="E1002" s="60">
        <v>0</v>
      </c>
    </row>
    <row r="1003" ht="20.25" hidden="1" customHeight="1" spans="1:5">
      <c r="A1003" s="57" t="s">
        <v>1843</v>
      </c>
      <c r="B1003" s="58" t="s">
        <v>1844</v>
      </c>
      <c r="C1003" s="59">
        <f>IFERROR(VLOOKUP(A1003,Sheet2!A:D,4,0),0)</f>
        <v>0</v>
      </c>
      <c r="D1003" s="53">
        <v>0</v>
      </c>
      <c r="E1003" s="60">
        <v>0</v>
      </c>
    </row>
    <row r="1004" ht="20.25" hidden="1" customHeight="1" spans="1:5">
      <c r="A1004" s="57" t="s">
        <v>1845</v>
      </c>
      <c r="B1004" s="58" t="s">
        <v>1846</v>
      </c>
      <c r="C1004" s="59">
        <f>IFERROR(VLOOKUP(A1004,Sheet2!A:D,4,0),0)</f>
        <v>0</v>
      </c>
      <c r="D1004" s="53">
        <v>0</v>
      </c>
      <c r="E1004" s="60">
        <v>0</v>
      </c>
    </row>
    <row r="1005" ht="20.25" hidden="1" customHeight="1" spans="1:5">
      <c r="A1005" s="57" t="s">
        <v>1847</v>
      </c>
      <c r="B1005" s="58" t="s">
        <v>1848</v>
      </c>
      <c r="C1005" s="59">
        <f>IFERROR(VLOOKUP(A1005,Sheet2!A:D,4,0),0)</f>
        <v>0</v>
      </c>
      <c r="D1005" s="53">
        <v>0</v>
      </c>
      <c r="E1005" s="60">
        <v>0</v>
      </c>
    </row>
    <row r="1006" ht="20.25" hidden="1" customHeight="1" spans="1:5">
      <c r="A1006" s="57" t="s">
        <v>1849</v>
      </c>
      <c r="B1006" s="58" t="s">
        <v>1850</v>
      </c>
      <c r="C1006" s="59">
        <f>IFERROR(VLOOKUP(A1006,Sheet2!A:D,4,0),0)</f>
        <v>0</v>
      </c>
      <c r="D1006" s="53">
        <v>0</v>
      </c>
      <c r="E1006" s="60">
        <v>0</v>
      </c>
    </row>
    <row r="1007" ht="20.25" hidden="1" customHeight="1" spans="1:5">
      <c r="A1007" s="55" t="s">
        <v>1851</v>
      </c>
      <c r="B1007" s="56" t="s">
        <v>1852</v>
      </c>
      <c r="C1007" s="52">
        <f>SUM(C1008:C1016)</f>
        <v>0</v>
      </c>
      <c r="D1007" s="53">
        <v>0</v>
      </c>
      <c r="E1007" s="60">
        <v>0</v>
      </c>
    </row>
    <row r="1008" ht="20.25" hidden="1" customHeight="1" spans="1:5">
      <c r="A1008" s="57" t="s">
        <v>1853</v>
      </c>
      <c r="B1008" s="58" t="s">
        <v>118</v>
      </c>
      <c r="C1008" s="59">
        <f>IFERROR(VLOOKUP(A1008,Sheet2!A:D,4,0),0)</f>
        <v>0</v>
      </c>
      <c r="D1008" s="53">
        <v>0</v>
      </c>
      <c r="E1008" s="60">
        <v>0</v>
      </c>
    </row>
    <row r="1009" ht="20.25" hidden="1" customHeight="1" spans="1:5">
      <c r="A1009" s="57" t="s">
        <v>1854</v>
      </c>
      <c r="B1009" s="58" t="s">
        <v>120</v>
      </c>
      <c r="C1009" s="59">
        <f>IFERROR(VLOOKUP(A1009,Sheet2!A:D,4,0),0)</f>
        <v>0</v>
      </c>
      <c r="D1009" s="53">
        <v>0</v>
      </c>
      <c r="E1009" s="60">
        <v>0</v>
      </c>
    </row>
    <row r="1010" ht="20.25" hidden="1" customHeight="1" spans="1:5">
      <c r="A1010" s="57" t="s">
        <v>1855</v>
      </c>
      <c r="B1010" s="58" t="s">
        <v>122</v>
      </c>
      <c r="C1010" s="59">
        <f>IFERROR(VLOOKUP(A1010,Sheet2!A:D,4,0),0)</f>
        <v>0</v>
      </c>
      <c r="D1010" s="53">
        <v>0</v>
      </c>
      <c r="E1010" s="60">
        <v>0</v>
      </c>
    </row>
    <row r="1011" ht="20.25" hidden="1" customHeight="1" spans="1:5">
      <c r="A1011" s="57" t="s">
        <v>1856</v>
      </c>
      <c r="B1011" s="58" t="s">
        <v>1857</v>
      </c>
      <c r="C1011" s="59">
        <f>IFERROR(VLOOKUP(A1011,Sheet2!A:D,4,0),0)</f>
        <v>0</v>
      </c>
      <c r="D1011" s="53">
        <v>0</v>
      </c>
      <c r="E1011" s="60">
        <v>0</v>
      </c>
    </row>
    <row r="1012" ht="20.25" hidden="1" customHeight="1" spans="1:5">
      <c r="A1012" s="57" t="s">
        <v>1858</v>
      </c>
      <c r="B1012" s="58" t="s">
        <v>1859</v>
      </c>
      <c r="C1012" s="59">
        <f>IFERROR(VLOOKUP(A1012,Sheet2!A:D,4,0),0)</f>
        <v>0</v>
      </c>
      <c r="D1012" s="53">
        <v>0</v>
      </c>
      <c r="E1012" s="60">
        <v>0</v>
      </c>
    </row>
    <row r="1013" ht="20.25" hidden="1" customHeight="1" spans="1:5">
      <c r="A1013" s="57" t="s">
        <v>1860</v>
      </c>
      <c r="B1013" s="58" t="s">
        <v>1861</v>
      </c>
      <c r="C1013" s="59">
        <f>IFERROR(VLOOKUP(A1013,Sheet2!A:D,4,0),0)</f>
        <v>0</v>
      </c>
      <c r="D1013" s="53">
        <v>0</v>
      </c>
      <c r="E1013" s="60">
        <v>0</v>
      </c>
    </row>
    <row r="1014" ht="20.25" hidden="1" customHeight="1" spans="1:5">
      <c r="A1014" s="57" t="s">
        <v>1862</v>
      </c>
      <c r="B1014" s="58" t="s">
        <v>1863</v>
      </c>
      <c r="C1014" s="59">
        <f>IFERROR(VLOOKUP(A1014,Sheet2!A:D,4,0),0)</f>
        <v>0</v>
      </c>
      <c r="D1014" s="53">
        <v>0</v>
      </c>
      <c r="E1014" s="60">
        <v>0</v>
      </c>
    </row>
    <row r="1015" ht="20.25" hidden="1" customHeight="1" spans="1:5">
      <c r="A1015" s="57" t="s">
        <v>1864</v>
      </c>
      <c r="B1015" s="58" t="s">
        <v>1865</v>
      </c>
      <c r="C1015" s="59">
        <f>IFERROR(VLOOKUP(A1015,Sheet2!A:D,4,0),0)</f>
        <v>0</v>
      </c>
      <c r="D1015" s="53">
        <v>0</v>
      </c>
      <c r="E1015" s="60">
        <v>0</v>
      </c>
    </row>
    <row r="1016" ht="20.25" hidden="1" customHeight="1" spans="1:5">
      <c r="A1016" s="57" t="s">
        <v>1866</v>
      </c>
      <c r="B1016" s="58" t="s">
        <v>1867</v>
      </c>
      <c r="C1016" s="59">
        <f>IFERROR(VLOOKUP(A1016,Sheet2!A:D,4,0),0)</f>
        <v>0</v>
      </c>
      <c r="D1016" s="53">
        <v>0</v>
      </c>
      <c r="E1016" s="60">
        <v>0</v>
      </c>
    </row>
    <row r="1017" ht="20.25" hidden="1" customHeight="1" spans="1:5">
      <c r="A1017" s="55" t="s">
        <v>1868</v>
      </c>
      <c r="B1017" s="56" t="s">
        <v>1869</v>
      </c>
      <c r="C1017" s="52">
        <f>SUM(C1018:C1023)</f>
        <v>0</v>
      </c>
      <c r="D1017" s="53">
        <v>0</v>
      </c>
      <c r="E1017" s="60">
        <v>0</v>
      </c>
    </row>
    <row r="1018" ht="20.25" hidden="1" customHeight="1" spans="1:5">
      <c r="A1018" s="57" t="s">
        <v>1870</v>
      </c>
      <c r="B1018" s="58" t="s">
        <v>118</v>
      </c>
      <c r="C1018" s="59">
        <f>IFERROR(VLOOKUP(A1018,Sheet2!A:D,4,0),0)</f>
        <v>0</v>
      </c>
      <c r="D1018" s="53">
        <v>0</v>
      </c>
      <c r="E1018" s="60">
        <v>0</v>
      </c>
    </row>
    <row r="1019" ht="20.25" hidden="1" customHeight="1" spans="1:5">
      <c r="A1019" s="57" t="s">
        <v>1871</v>
      </c>
      <c r="B1019" s="58" t="s">
        <v>120</v>
      </c>
      <c r="C1019" s="59">
        <f>IFERROR(VLOOKUP(A1019,Sheet2!A:D,4,0),0)</f>
        <v>0</v>
      </c>
      <c r="D1019" s="53">
        <v>0</v>
      </c>
      <c r="E1019" s="60">
        <v>0</v>
      </c>
    </row>
    <row r="1020" ht="20.25" hidden="1" customHeight="1" spans="1:5">
      <c r="A1020" s="57" t="s">
        <v>1872</v>
      </c>
      <c r="B1020" s="58" t="s">
        <v>122</v>
      </c>
      <c r="C1020" s="59">
        <f>IFERROR(VLOOKUP(A1020,Sheet2!A:D,4,0),0)</f>
        <v>0</v>
      </c>
      <c r="D1020" s="53">
        <v>0</v>
      </c>
      <c r="E1020" s="60">
        <v>0</v>
      </c>
    </row>
    <row r="1021" ht="20.25" hidden="1" customHeight="1" spans="1:5">
      <c r="A1021" s="57" t="s">
        <v>1873</v>
      </c>
      <c r="B1021" s="58" t="s">
        <v>1848</v>
      </c>
      <c r="C1021" s="59">
        <f>IFERROR(VLOOKUP(A1021,Sheet2!A:D,4,0),0)</f>
        <v>0</v>
      </c>
      <c r="D1021" s="53">
        <v>0</v>
      </c>
      <c r="E1021" s="60">
        <v>0</v>
      </c>
    </row>
    <row r="1022" ht="20.25" hidden="1" customHeight="1" spans="1:5">
      <c r="A1022" s="57" t="s">
        <v>1874</v>
      </c>
      <c r="B1022" s="58" t="s">
        <v>1875</v>
      </c>
      <c r="C1022" s="59">
        <f>IFERROR(VLOOKUP(A1022,Sheet2!A:D,4,0),0)</f>
        <v>0</v>
      </c>
      <c r="D1022" s="53">
        <v>0</v>
      </c>
      <c r="E1022" s="60">
        <v>0</v>
      </c>
    </row>
    <row r="1023" ht="20.25" hidden="1" customHeight="1" spans="1:5">
      <c r="A1023" s="57" t="s">
        <v>1876</v>
      </c>
      <c r="B1023" s="58" t="s">
        <v>1877</v>
      </c>
      <c r="C1023" s="59">
        <f>IFERROR(VLOOKUP(A1023,Sheet2!A:D,4,0),0)</f>
        <v>0</v>
      </c>
      <c r="D1023" s="53">
        <v>0</v>
      </c>
      <c r="E1023" s="60">
        <v>0</v>
      </c>
    </row>
    <row r="1024" ht="20.25" hidden="1" customHeight="1" spans="1:5">
      <c r="A1024" s="55" t="s">
        <v>1878</v>
      </c>
      <c r="B1024" s="56" t="s">
        <v>1879</v>
      </c>
      <c r="C1024" s="52">
        <f>SUM(C1025:C1026)</f>
        <v>0</v>
      </c>
      <c r="D1024" s="53">
        <v>0</v>
      </c>
      <c r="E1024" s="60">
        <v>0</v>
      </c>
    </row>
    <row r="1025" ht="20.25" hidden="1" customHeight="1" spans="1:5">
      <c r="A1025" s="57" t="s">
        <v>1880</v>
      </c>
      <c r="B1025" s="58" t="s">
        <v>1881</v>
      </c>
      <c r="C1025" s="59">
        <f>IFERROR(VLOOKUP(A1025,Sheet2!A:D,4,0),0)</f>
        <v>0</v>
      </c>
      <c r="D1025" s="53">
        <v>0</v>
      </c>
      <c r="E1025" s="60">
        <v>0</v>
      </c>
    </row>
    <row r="1026" ht="20.25" hidden="1" customHeight="1" spans="1:5">
      <c r="A1026" s="57" t="s">
        <v>1882</v>
      </c>
      <c r="B1026" s="58" t="s">
        <v>1883</v>
      </c>
      <c r="C1026" s="59">
        <f>IFERROR(VLOOKUP(A1026,Sheet2!A:D,4,0),0)</f>
        <v>0</v>
      </c>
      <c r="D1026" s="53">
        <v>0</v>
      </c>
      <c r="E1026" s="60">
        <v>0</v>
      </c>
    </row>
    <row r="1027" ht="20.25" hidden="1" customHeight="1" spans="1:5">
      <c r="A1027" s="55" t="s">
        <v>1884</v>
      </c>
      <c r="B1027" s="56" t="s">
        <v>1885</v>
      </c>
      <c r="C1027" s="52">
        <f>C1028+C1038+C1054+C1059+C1070+C1077+C1084</f>
        <v>0</v>
      </c>
      <c r="D1027" s="53">
        <v>0</v>
      </c>
      <c r="E1027" s="60">
        <v>0</v>
      </c>
    </row>
    <row r="1028" ht="20.25" hidden="1" customHeight="1" spans="1:5">
      <c r="A1028" s="55" t="s">
        <v>1886</v>
      </c>
      <c r="B1028" s="56" t="s">
        <v>1887</v>
      </c>
      <c r="C1028" s="52">
        <f>SUM(C1029:C1037)</f>
        <v>0</v>
      </c>
      <c r="D1028" s="53">
        <v>0</v>
      </c>
      <c r="E1028" s="60">
        <v>0</v>
      </c>
    </row>
    <row r="1029" ht="20.25" hidden="1" customHeight="1" spans="1:5">
      <c r="A1029" s="57" t="s">
        <v>1888</v>
      </c>
      <c r="B1029" s="58" t="s">
        <v>118</v>
      </c>
      <c r="C1029" s="59">
        <f>IFERROR(VLOOKUP(A1029,Sheet2!A:D,4,0),0)</f>
        <v>0</v>
      </c>
      <c r="D1029" s="53">
        <v>0</v>
      </c>
      <c r="E1029" s="60">
        <v>0</v>
      </c>
    </row>
    <row r="1030" ht="22.5" hidden="1" customHeight="1" spans="1:5">
      <c r="A1030" s="57" t="s">
        <v>1889</v>
      </c>
      <c r="B1030" s="58" t="s">
        <v>120</v>
      </c>
      <c r="C1030" s="59">
        <f>IFERROR(VLOOKUP(A1030,Sheet2!A:D,4,0),0)</f>
        <v>0</v>
      </c>
      <c r="D1030" s="53">
        <v>0</v>
      </c>
      <c r="E1030" s="60">
        <v>0</v>
      </c>
    </row>
    <row r="1031" ht="20.25" hidden="1" customHeight="1" spans="1:5">
      <c r="A1031" s="57" t="s">
        <v>1890</v>
      </c>
      <c r="B1031" s="58" t="s">
        <v>122</v>
      </c>
      <c r="C1031" s="59">
        <f>IFERROR(VLOOKUP(A1031,Sheet2!A:D,4,0),0)</f>
        <v>0</v>
      </c>
      <c r="D1031" s="53">
        <v>0</v>
      </c>
      <c r="E1031" s="60">
        <v>0</v>
      </c>
    </row>
    <row r="1032" ht="20.25" hidden="1" customHeight="1" spans="1:5">
      <c r="A1032" s="57" t="s">
        <v>1891</v>
      </c>
      <c r="B1032" s="58" t="s">
        <v>1892</v>
      </c>
      <c r="C1032" s="59">
        <f>IFERROR(VLOOKUP(A1032,Sheet2!A:D,4,0),0)</f>
        <v>0</v>
      </c>
      <c r="D1032" s="53">
        <v>0</v>
      </c>
      <c r="E1032" s="60">
        <v>0</v>
      </c>
    </row>
    <row r="1033" ht="20.25" hidden="1" customHeight="1" spans="1:5">
      <c r="A1033" s="57" t="s">
        <v>1893</v>
      </c>
      <c r="B1033" s="58" t="s">
        <v>1894</v>
      </c>
      <c r="C1033" s="59">
        <f>IFERROR(VLOOKUP(A1033,Sheet2!A:D,4,0),0)</f>
        <v>0</v>
      </c>
      <c r="D1033" s="53">
        <v>0</v>
      </c>
      <c r="E1033" s="60">
        <v>0</v>
      </c>
    </row>
    <row r="1034" ht="20.25" hidden="1" customHeight="1" spans="1:5">
      <c r="A1034" s="57" t="s">
        <v>1895</v>
      </c>
      <c r="B1034" s="58" t="s">
        <v>1896</v>
      </c>
      <c r="C1034" s="59">
        <f>IFERROR(VLOOKUP(A1034,Sheet2!A:D,4,0),0)</f>
        <v>0</v>
      </c>
      <c r="D1034" s="53">
        <v>0</v>
      </c>
      <c r="E1034" s="60">
        <v>0</v>
      </c>
    </row>
    <row r="1035" ht="20.25" hidden="1" customHeight="1" spans="1:5">
      <c r="A1035" s="57" t="s">
        <v>1897</v>
      </c>
      <c r="B1035" s="58" t="s">
        <v>1898</v>
      </c>
      <c r="C1035" s="59">
        <f>IFERROR(VLOOKUP(A1035,Sheet2!A:D,4,0),0)</f>
        <v>0</v>
      </c>
      <c r="D1035" s="53">
        <v>0</v>
      </c>
      <c r="E1035" s="60">
        <v>0</v>
      </c>
    </row>
    <row r="1036" ht="20.25" hidden="1" customHeight="1" spans="1:5">
      <c r="A1036" s="57" t="s">
        <v>1899</v>
      </c>
      <c r="B1036" s="58" t="s">
        <v>1900</v>
      </c>
      <c r="C1036" s="59">
        <f>IFERROR(VLOOKUP(A1036,Sheet2!A:D,4,0),0)</f>
        <v>0</v>
      </c>
      <c r="D1036" s="53">
        <v>0</v>
      </c>
      <c r="E1036" s="60">
        <v>0</v>
      </c>
    </row>
    <row r="1037" ht="20.25" hidden="1" customHeight="1" spans="1:5">
      <c r="A1037" s="57" t="s">
        <v>1901</v>
      </c>
      <c r="B1037" s="58" t="s">
        <v>1902</v>
      </c>
      <c r="C1037" s="59">
        <f>IFERROR(VLOOKUP(A1037,Sheet2!A:D,4,0),0)</f>
        <v>0</v>
      </c>
      <c r="D1037" s="53">
        <v>0</v>
      </c>
      <c r="E1037" s="60">
        <v>0</v>
      </c>
    </row>
    <row r="1038" ht="20.25" hidden="1" customHeight="1" spans="1:5">
      <c r="A1038" s="55" t="s">
        <v>1903</v>
      </c>
      <c r="B1038" s="56" t="s">
        <v>1904</v>
      </c>
      <c r="C1038" s="52">
        <f>SUM(C1039:C1053)</f>
        <v>0</v>
      </c>
      <c r="D1038" s="53">
        <v>0</v>
      </c>
      <c r="E1038" s="60">
        <v>0</v>
      </c>
    </row>
    <row r="1039" ht="20.25" hidden="1" customHeight="1" spans="1:5">
      <c r="A1039" s="57" t="s">
        <v>1905</v>
      </c>
      <c r="B1039" s="58" t="s">
        <v>118</v>
      </c>
      <c r="C1039" s="59">
        <f>IFERROR(VLOOKUP(A1039,Sheet2!A:D,4,0),0)</f>
        <v>0</v>
      </c>
      <c r="D1039" s="53">
        <v>0</v>
      </c>
      <c r="E1039" s="60">
        <v>0</v>
      </c>
    </row>
    <row r="1040" ht="20.25" hidden="1" customHeight="1" spans="1:5">
      <c r="A1040" s="57" t="s">
        <v>1906</v>
      </c>
      <c r="B1040" s="58" t="s">
        <v>120</v>
      </c>
      <c r="C1040" s="59">
        <f>IFERROR(VLOOKUP(A1040,Sheet2!A:D,4,0),0)</f>
        <v>0</v>
      </c>
      <c r="D1040" s="53">
        <v>0</v>
      </c>
      <c r="E1040" s="60">
        <v>0</v>
      </c>
    </row>
    <row r="1041" ht="20.25" hidden="1" customHeight="1" spans="1:5">
      <c r="A1041" s="57" t="s">
        <v>1907</v>
      </c>
      <c r="B1041" s="58" t="s">
        <v>122</v>
      </c>
      <c r="C1041" s="59">
        <f>IFERROR(VLOOKUP(A1041,Sheet2!A:D,4,0),0)</f>
        <v>0</v>
      </c>
      <c r="D1041" s="53">
        <v>0</v>
      </c>
      <c r="E1041" s="60">
        <v>0</v>
      </c>
    </row>
    <row r="1042" ht="20.25" hidden="1" customHeight="1" spans="1:5">
      <c r="A1042" s="57" t="s">
        <v>1908</v>
      </c>
      <c r="B1042" s="58" t="s">
        <v>1909</v>
      </c>
      <c r="C1042" s="59">
        <f>IFERROR(VLOOKUP(A1042,Sheet2!A:D,4,0),0)</f>
        <v>0</v>
      </c>
      <c r="D1042" s="53">
        <v>0</v>
      </c>
      <c r="E1042" s="60">
        <v>0</v>
      </c>
    </row>
    <row r="1043" ht="20.25" hidden="1" customHeight="1" spans="1:5">
      <c r="A1043" s="57" t="s">
        <v>1910</v>
      </c>
      <c r="B1043" s="58" t="s">
        <v>1911</v>
      </c>
      <c r="C1043" s="59">
        <f>IFERROR(VLOOKUP(A1043,Sheet2!A:D,4,0),0)</f>
        <v>0</v>
      </c>
      <c r="D1043" s="53">
        <v>0</v>
      </c>
      <c r="E1043" s="60">
        <v>0</v>
      </c>
    </row>
    <row r="1044" ht="20.25" hidden="1" customHeight="1" spans="1:5">
      <c r="A1044" s="57" t="s">
        <v>1912</v>
      </c>
      <c r="B1044" s="58" t="s">
        <v>1913</v>
      </c>
      <c r="C1044" s="59">
        <f>IFERROR(VLOOKUP(A1044,Sheet2!A:D,4,0),0)</f>
        <v>0</v>
      </c>
      <c r="D1044" s="53">
        <v>0</v>
      </c>
      <c r="E1044" s="60">
        <v>0</v>
      </c>
    </row>
    <row r="1045" ht="20.25" hidden="1" customHeight="1" spans="1:5">
      <c r="A1045" s="57" t="s">
        <v>1914</v>
      </c>
      <c r="B1045" s="58" t="s">
        <v>1915</v>
      </c>
      <c r="C1045" s="59">
        <f>IFERROR(VLOOKUP(A1045,Sheet2!A:D,4,0),0)</f>
        <v>0</v>
      </c>
      <c r="D1045" s="53">
        <v>0</v>
      </c>
      <c r="E1045" s="60">
        <v>0</v>
      </c>
    </row>
    <row r="1046" ht="20.25" hidden="1" customHeight="1" spans="1:5">
      <c r="A1046" s="57" t="s">
        <v>1916</v>
      </c>
      <c r="B1046" s="58" t="s">
        <v>1917</v>
      </c>
      <c r="C1046" s="59">
        <f>IFERROR(VLOOKUP(A1046,Sheet2!A:D,4,0),0)</f>
        <v>0</v>
      </c>
      <c r="D1046" s="53">
        <v>0</v>
      </c>
      <c r="E1046" s="60">
        <v>0</v>
      </c>
    </row>
    <row r="1047" ht="20.25" hidden="1" customHeight="1" spans="1:5">
      <c r="A1047" s="57" t="s">
        <v>1918</v>
      </c>
      <c r="B1047" s="58" t="s">
        <v>1919</v>
      </c>
      <c r="C1047" s="59">
        <f>IFERROR(VLOOKUP(A1047,Sheet2!A:D,4,0),0)</f>
        <v>0</v>
      </c>
      <c r="D1047" s="53">
        <v>0</v>
      </c>
      <c r="E1047" s="60">
        <v>0</v>
      </c>
    </row>
    <row r="1048" ht="20.25" hidden="1" customHeight="1" spans="1:5">
      <c r="A1048" s="57" t="s">
        <v>1920</v>
      </c>
      <c r="B1048" s="58" t="s">
        <v>1921</v>
      </c>
      <c r="C1048" s="59">
        <f>IFERROR(VLOOKUP(A1048,Sheet2!A:D,4,0),0)</f>
        <v>0</v>
      </c>
      <c r="D1048" s="53">
        <v>0</v>
      </c>
      <c r="E1048" s="60">
        <v>0</v>
      </c>
    </row>
    <row r="1049" ht="20.25" hidden="1" customHeight="1" spans="1:5">
      <c r="A1049" s="57" t="s">
        <v>1922</v>
      </c>
      <c r="B1049" s="58" t="s">
        <v>1923</v>
      </c>
      <c r="C1049" s="59">
        <f>IFERROR(VLOOKUP(A1049,Sheet2!A:D,4,0),0)</f>
        <v>0</v>
      </c>
      <c r="D1049" s="53">
        <v>0</v>
      </c>
      <c r="E1049" s="60">
        <v>0</v>
      </c>
    </row>
    <row r="1050" ht="20.25" hidden="1" customHeight="1" spans="1:5">
      <c r="A1050" s="57" t="s">
        <v>1924</v>
      </c>
      <c r="B1050" s="58" t="s">
        <v>1925</v>
      </c>
      <c r="C1050" s="59">
        <f>IFERROR(VLOOKUP(A1050,Sheet2!A:D,4,0),0)</f>
        <v>0</v>
      </c>
      <c r="D1050" s="53">
        <v>0</v>
      </c>
      <c r="E1050" s="60">
        <v>0</v>
      </c>
    </row>
    <row r="1051" ht="20.25" hidden="1" customHeight="1" spans="1:5">
      <c r="A1051" s="57" t="s">
        <v>1926</v>
      </c>
      <c r="B1051" s="58" t="s">
        <v>1927</v>
      </c>
      <c r="C1051" s="59">
        <f>IFERROR(VLOOKUP(A1051,Sheet2!A:D,4,0),0)</f>
        <v>0</v>
      </c>
      <c r="D1051" s="53">
        <v>0</v>
      </c>
      <c r="E1051" s="60">
        <v>0</v>
      </c>
    </row>
    <row r="1052" ht="20.25" hidden="1" customHeight="1" spans="1:5">
      <c r="A1052" s="57" t="s">
        <v>1928</v>
      </c>
      <c r="B1052" s="58" t="s">
        <v>1929</v>
      </c>
      <c r="C1052" s="59">
        <f>IFERROR(VLOOKUP(A1052,Sheet2!A:D,4,0),0)</f>
        <v>0</v>
      </c>
      <c r="D1052" s="53">
        <v>0</v>
      </c>
      <c r="E1052" s="60">
        <v>0</v>
      </c>
    </row>
    <row r="1053" ht="20.25" hidden="1" customHeight="1" spans="1:5">
      <c r="A1053" s="57" t="s">
        <v>1930</v>
      </c>
      <c r="B1053" s="58" t="s">
        <v>1931</v>
      </c>
      <c r="C1053" s="59">
        <f>IFERROR(VLOOKUP(A1053,Sheet2!A:D,4,0),0)</f>
        <v>0</v>
      </c>
      <c r="D1053" s="53">
        <v>0</v>
      </c>
      <c r="E1053" s="60">
        <v>0</v>
      </c>
    </row>
    <row r="1054" ht="20.25" hidden="1" customHeight="1" spans="1:5">
      <c r="A1054" s="55" t="s">
        <v>1932</v>
      </c>
      <c r="B1054" s="56" t="s">
        <v>1933</v>
      </c>
      <c r="C1054" s="52">
        <f>SUM(C1055:C1058)</f>
        <v>0</v>
      </c>
      <c r="D1054" s="53">
        <v>0</v>
      </c>
      <c r="E1054" s="60">
        <v>0</v>
      </c>
    </row>
    <row r="1055" ht="20.25" hidden="1" customHeight="1" spans="1:5">
      <c r="A1055" s="57" t="s">
        <v>1934</v>
      </c>
      <c r="B1055" s="58" t="s">
        <v>118</v>
      </c>
      <c r="C1055" s="59">
        <f>IFERROR(VLOOKUP(A1055,Sheet2!A:D,4,0),0)</f>
        <v>0</v>
      </c>
      <c r="D1055" s="53">
        <v>0</v>
      </c>
      <c r="E1055" s="60">
        <v>0</v>
      </c>
    </row>
    <row r="1056" ht="20.25" hidden="1" customHeight="1" spans="1:5">
      <c r="A1056" s="57" t="s">
        <v>1935</v>
      </c>
      <c r="B1056" s="58" t="s">
        <v>120</v>
      </c>
      <c r="C1056" s="59">
        <f>IFERROR(VLOOKUP(A1056,Sheet2!A:D,4,0),0)</f>
        <v>0</v>
      </c>
      <c r="D1056" s="53">
        <v>0</v>
      </c>
      <c r="E1056" s="60">
        <v>0</v>
      </c>
    </row>
    <row r="1057" ht="20.25" hidden="1" customHeight="1" spans="1:5">
      <c r="A1057" s="57" t="s">
        <v>1936</v>
      </c>
      <c r="B1057" s="58" t="s">
        <v>122</v>
      </c>
      <c r="C1057" s="59">
        <f>IFERROR(VLOOKUP(A1057,Sheet2!A:D,4,0),0)</f>
        <v>0</v>
      </c>
      <c r="D1057" s="53">
        <v>0</v>
      </c>
      <c r="E1057" s="60">
        <v>0</v>
      </c>
    </row>
    <row r="1058" ht="20.25" hidden="1" customHeight="1" spans="1:5">
      <c r="A1058" s="57" t="s">
        <v>1937</v>
      </c>
      <c r="B1058" s="58" t="s">
        <v>1938</v>
      </c>
      <c r="C1058" s="59">
        <f>IFERROR(VLOOKUP(A1058,Sheet2!A:D,4,0),0)</f>
        <v>0</v>
      </c>
      <c r="D1058" s="53">
        <v>0</v>
      </c>
      <c r="E1058" s="60">
        <v>0</v>
      </c>
    </row>
    <row r="1059" ht="20.25" hidden="1" customHeight="1" spans="1:5">
      <c r="A1059" s="55" t="s">
        <v>1939</v>
      </c>
      <c r="B1059" s="56" t="s">
        <v>1940</v>
      </c>
      <c r="C1059" s="52">
        <f>SUM(C1060:C1069)</f>
        <v>0</v>
      </c>
      <c r="D1059" s="53">
        <v>0</v>
      </c>
      <c r="E1059" s="60">
        <v>0</v>
      </c>
    </row>
    <row r="1060" ht="20.25" hidden="1" customHeight="1" spans="1:5">
      <c r="A1060" s="57" t="s">
        <v>1941</v>
      </c>
      <c r="B1060" s="58" t="s">
        <v>118</v>
      </c>
      <c r="C1060" s="59">
        <f>IFERROR(VLOOKUP(A1060,Sheet2!A:D,4,0),0)</f>
        <v>0</v>
      </c>
      <c r="D1060" s="53">
        <v>0</v>
      </c>
      <c r="E1060" s="60">
        <v>0</v>
      </c>
    </row>
    <row r="1061" ht="20.25" hidden="1" customHeight="1" spans="1:5">
      <c r="A1061" s="57" t="s">
        <v>1942</v>
      </c>
      <c r="B1061" s="58" t="s">
        <v>120</v>
      </c>
      <c r="C1061" s="59">
        <f>IFERROR(VLOOKUP(A1061,Sheet2!A:D,4,0),0)</f>
        <v>0</v>
      </c>
      <c r="D1061" s="53">
        <v>0</v>
      </c>
      <c r="E1061" s="60">
        <v>0</v>
      </c>
    </row>
    <row r="1062" ht="20.25" hidden="1" customHeight="1" spans="1:5">
      <c r="A1062" s="57" t="s">
        <v>1943</v>
      </c>
      <c r="B1062" s="58" t="s">
        <v>122</v>
      </c>
      <c r="C1062" s="59">
        <f>IFERROR(VLOOKUP(A1062,Sheet2!A:D,4,0),0)</f>
        <v>0</v>
      </c>
      <c r="D1062" s="53">
        <v>0</v>
      </c>
      <c r="E1062" s="60">
        <v>0</v>
      </c>
    </row>
    <row r="1063" ht="20.25" hidden="1" customHeight="1" spans="1:5">
      <c r="A1063" s="57" t="s">
        <v>1944</v>
      </c>
      <c r="B1063" s="58" t="s">
        <v>1945</v>
      </c>
      <c r="C1063" s="59">
        <f>IFERROR(VLOOKUP(A1063,Sheet2!A:D,4,0),0)</f>
        <v>0</v>
      </c>
      <c r="D1063" s="53">
        <v>0</v>
      </c>
      <c r="E1063" s="60">
        <v>0</v>
      </c>
    </row>
    <row r="1064" ht="20.25" hidden="1" customHeight="1" spans="1:5">
      <c r="A1064" s="57" t="s">
        <v>1946</v>
      </c>
      <c r="B1064" s="58" t="s">
        <v>1947</v>
      </c>
      <c r="C1064" s="59">
        <f>IFERROR(VLOOKUP(A1064,Sheet2!A:D,4,0),0)</f>
        <v>0</v>
      </c>
      <c r="D1064" s="53">
        <v>0</v>
      </c>
      <c r="E1064" s="60">
        <v>0</v>
      </c>
    </row>
    <row r="1065" ht="20.25" hidden="1" customHeight="1" spans="1:5">
      <c r="A1065" s="57" t="s">
        <v>1948</v>
      </c>
      <c r="B1065" s="58" t="s">
        <v>1949</v>
      </c>
      <c r="C1065" s="59">
        <f>IFERROR(VLOOKUP(A1065,Sheet2!A:D,4,0),0)</f>
        <v>0</v>
      </c>
      <c r="D1065" s="53">
        <v>0</v>
      </c>
      <c r="E1065" s="60">
        <v>0</v>
      </c>
    </row>
    <row r="1066" ht="20.25" hidden="1" customHeight="1" spans="1:5">
      <c r="A1066" s="57" t="s">
        <v>1950</v>
      </c>
      <c r="B1066" s="58" t="s">
        <v>1951</v>
      </c>
      <c r="C1066" s="59">
        <f>IFERROR(VLOOKUP(A1066,Sheet2!A:D,4,0),0)</f>
        <v>0</v>
      </c>
      <c r="D1066" s="53">
        <v>0</v>
      </c>
      <c r="E1066" s="60">
        <v>0</v>
      </c>
    </row>
    <row r="1067" ht="20.25" hidden="1" customHeight="1" spans="1:5">
      <c r="A1067" s="57" t="s">
        <v>1952</v>
      </c>
      <c r="B1067" s="58" t="s">
        <v>1953</v>
      </c>
      <c r="C1067" s="59">
        <f>IFERROR(VLOOKUP(A1067,Sheet2!A:D,4,0),0)</f>
        <v>0</v>
      </c>
      <c r="D1067" s="53">
        <v>0</v>
      </c>
      <c r="E1067" s="60">
        <v>0</v>
      </c>
    </row>
    <row r="1068" ht="20.25" hidden="1" customHeight="1" spans="1:5">
      <c r="A1068" s="57" t="s">
        <v>1954</v>
      </c>
      <c r="B1068" s="58" t="s">
        <v>136</v>
      </c>
      <c r="C1068" s="59">
        <f>IFERROR(VLOOKUP(A1068,Sheet2!A:D,4,0),0)</f>
        <v>0</v>
      </c>
      <c r="D1068" s="53">
        <v>0</v>
      </c>
      <c r="E1068" s="60">
        <v>0</v>
      </c>
    </row>
    <row r="1069" ht="20.25" hidden="1" customHeight="1" spans="1:5">
      <c r="A1069" s="57" t="s">
        <v>1955</v>
      </c>
      <c r="B1069" s="58" t="s">
        <v>1956</v>
      </c>
      <c r="C1069" s="59">
        <f>IFERROR(VLOOKUP(A1069,Sheet2!A:D,4,0),0)</f>
        <v>0</v>
      </c>
      <c r="D1069" s="53">
        <v>0</v>
      </c>
      <c r="E1069" s="60">
        <v>0</v>
      </c>
    </row>
    <row r="1070" ht="20.25" hidden="1" customHeight="1" spans="1:5">
      <c r="A1070" s="55" t="s">
        <v>1957</v>
      </c>
      <c r="B1070" s="56" t="s">
        <v>1958</v>
      </c>
      <c r="C1070" s="52">
        <f>SUM(C1071:C1076)</f>
        <v>0</v>
      </c>
      <c r="D1070" s="53">
        <v>0</v>
      </c>
      <c r="E1070" s="60">
        <v>0</v>
      </c>
    </row>
    <row r="1071" ht="20.25" hidden="1" customHeight="1" spans="1:5">
      <c r="A1071" s="57" t="s">
        <v>1959</v>
      </c>
      <c r="B1071" s="58" t="s">
        <v>118</v>
      </c>
      <c r="C1071" s="59">
        <f>IFERROR(VLOOKUP(A1071,Sheet2!A:D,4,0),0)</f>
        <v>0</v>
      </c>
      <c r="D1071" s="53">
        <v>0</v>
      </c>
      <c r="E1071" s="60">
        <v>0</v>
      </c>
    </row>
    <row r="1072" ht="20.25" hidden="1" customHeight="1" spans="1:5">
      <c r="A1072" s="57" t="s">
        <v>1960</v>
      </c>
      <c r="B1072" s="58" t="s">
        <v>120</v>
      </c>
      <c r="C1072" s="59">
        <f>IFERROR(VLOOKUP(A1072,Sheet2!A:D,4,0),0)</f>
        <v>0</v>
      </c>
      <c r="D1072" s="53">
        <v>0</v>
      </c>
      <c r="E1072" s="60">
        <v>0</v>
      </c>
    </row>
    <row r="1073" ht="20.25" hidden="1" customHeight="1" spans="1:5">
      <c r="A1073" s="57" t="s">
        <v>1961</v>
      </c>
      <c r="B1073" s="58" t="s">
        <v>122</v>
      </c>
      <c r="C1073" s="59">
        <f>IFERROR(VLOOKUP(A1073,Sheet2!A:D,4,0),0)</f>
        <v>0</v>
      </c>
      <c r="D1073" s="53">
        <v>0</v>
      </c>
      <c r="E1073" s="60">
        <v>0</v>
      </c>
    </row>
    <row r="1074" ht="20.25" hidden="1" customHeight="1" spans="1:5">
      <c r="A1074" s="57" t="s">
        <v>1962</v>
      </c>
      <c r="B1074" s="58" t="s">
        <v>1963</v>
      </c>
      <c r="C1074" s="59">
        <f>IFERROR(VLOOKUP(A1074,Sheet2!A:D,4,0),0)</f>
        <v>0</v>
      </c>
      <c r="D1074" s="53">
        <v>0</v>
      </c>
      <c r="E1074" s="60">
        <v>0</v>
      </c>
    </row>
    <row r="1075" ht="20.25" hidden="1" customHeight="1" spans="1:5">
      <c r="A1075" s="57" t="s">
        <v>1964</v>
      </c>
      <c r="B1075" s="58" t="s">
        <v>1965</v>
      </c>
      <c r="C1075" s="59">
        <f>IFERROR(VLOOKUP(A1075,Sheet2!A:D,4,0),0)</f>
        <v>0</v>
      </c>
      <c r="D1075" s="53">
        <v>0</v>
      </c>
      <c r="E1075" s="60">
        <v>0</v>
      </c>
    </row>
    <row r="1076" ht="20.25" hidden="1" customHeight="1" spans="1:5">
      <c r="A1076" s="57" t="s">
        <v>1966</v>
      </c>
      <c r="B1076" s="58" t="s">
        <v>1967</v>
      </c>
      <c r="C1076" s="59">
        <f>IFERROR(VLOOKUP(A1076,Sheet2!A:D,4,0),0)</f>
        <v>0</v>
      </c>
      <c r="D1076" s="53">
        <v>0</v>
      </c>
      <c r="E1076" s="60">
        <v>0</v>
      </c>
    </row>
    <row r="1077" ht="20.25" hidden="1" customHeight="1" spans="1:5">
      <c r="A1077" s="55" t="s">
        <v>1968</v>
      </c>
      <c r="B1077" s="56" t="s">
        <v>1969</v>
      </c>
      <c r="C1077" s="52">
        <f>SUM(C1078:C1083)</f>
        <v>0</v>
      </c>
      <c r="D1077" s="53">
        <v>0</v>
      </c>
      <c r="E1077" s="60">
        <v>0</v>
      </c>
    </row>
    <row r="1078" ht="20.25" hidden="1" customHeight="1" spans="1:5">
      <c r="A1078" s="57" t="s">
        <v>1970</v>
      </c>
      <c r="B1078" s="58" t="s">
        <v>118</v>
      </c>
      <c r="C1078" s="59">
        <f>IFERROR(VLOOKUP(A1078,Sheet2!A:D,4,0),0)</f>
        <v>0</v>
      </c>
      <c r="D1078" s="53">
        <v>0</v>
      </c>
      <c r="E1078" s="60">
        <v>0</v>
      </c>
    </row>
    <row r="1079" ht="20.25" hidden="1" customHeight="1" spans="1:5">
      <c r="A1079" s="57" t="s">
        <v>1971</v>
      </c>
      <c r="B1079" s="58" t="s">
        <v>120</v>
      </c>
      <c r="C1079" s="59">
        <f>IFERROR(VLOOKUP(A1079,Sheet2!A:D,4,0),0)</f>
        <v>0</v>
      </c>
      <c r="D1079" s="53">
        <v>0</v>
      </c>
      <c r="E1079" s="60">
        <v>0</v>
      </c>
    </row>
    <row r="1080" ht="20.25" hidden="1" customHeight="1" spans="1:5">
      <c r="A1080" s="57" t="s">
        <v>1972</v>
      </c>
      <c r="B1080" s="58" t="s">
        <v>122</v>
      </c>
      <c r="C1080" s="59">
        <f>IFERROR(VLOOKUP(A1080,Sheet2!A:D,4,0),0)</f>
        <v>0</v>
      </c>
      <c r="D1080" s="53">
        <v>0</v>
      </c>
      <c r="E1080" s="60">
        <v>0</v>
      </c>
    </row>
    <row r="1081" ht="20.25" hidden="1" customHeight="1" spans="1:5">
      <c r="A1081" s="57" t="s">
        <v>1973</v>
      </c>
      <c r="B1081" s="58" t="s">
        <v>1974</v>
      </c>
      <c r="C1081" s="59">
        <f>IFERROR(VLOOKUP(A1081,Sheet2!A:D,4,0),0)</f>
        <v>0</v>
      </c>
      <c r="D1081" s="53">
        <v>0</v>
      </c>
      <c r="E1081" s="60">
        <v>0</v>
      </c>
    </row>
    <row r="1082" ht="20.25" hidden="1" customHeight="1" spans="1:5">
      <c r="A1082" s="57" t="s">
        <v>1975</v>
      </c>
      <c r="B1082" s="58" t="s">
        <v>1976</v>
      </c>
      <c r="C1082" s="59">
        <f>IFERROR(VLOOKUP(A1082,Sheet2!A:D,4,0),0)</f>
        <v>0</v>
      </c>
      <c r="D1082" s="53">
        <v>0</v>
      </c>
      <c r="E1082" s="60">
        <v>0</v>
      </c>
    </row>
    <row r="1083" ht="20.25" hidden="1" customHeight="1" spans="1:5">
      <c r="A1083" s="57" t="s">
        <v>1977</v>
      </c>
      <c r="B1083" s="58" t="s">
        <v>1978</v>
      </c>
      <c r="C1083" s="59">
        <f>IFERROR(VLOOKUP(A1083,Sheet2!A:D,4,0),0)</f>
        <v>0</v>
      </c>
      <c r="D1083" s="53">
        <v>0</v>
      </c>
      <c r="E1083" s="60">
        <v>0</v>
      </c>
    </row>
    <row r="1084" ht="20.25" hidden="1" customHeight="1" spans="1:5">
      <c r="A1084" s="55" t="s">
        <v>1979</v>
      </c>
      <c r="B1084" s="56" t="s">
        <v>1980</v>
      </c>
      <c r="C1084" s="52">
        <f>SUM(C1085:C1089)</f>
        <v>0</v>
      </c>
      <c r="D1084" s="53">
        <v>0</v>
      </c>
      <c r="E1084" s="60">
        <v>0</v>
      </c>
    </row>
    <row r="1085" ht="20.25" hidden="1" customHeight="1" spans="1:5">
      <c r="A1085" s="57" t="s">
        <v>1981</v>
      </c>
      <c r="B1085" s="58" t="s">
        <v>1982</v>
      </c>
      <c r="C1085" s="59">
        <f>IFERROR(VLOOKUP(A1085,Sheet2!A:D,4,0),0)</f>
        <v>0</v>
      </c>
      <c r="D1085" s="53">
        <v>0</v>
      </c>
      <c r="E1085" s="60">
        <v>0</v>
      </c>
    </row>
    <row r="1086" ht="20.25" hidden="1" customHeight="1" spans="1:5">
      <c r="A1086" s="57" t="s">
        <v>1983</v>
      </c>
      <c r="B1086" s="58" t="s">
        <v>1984</v>
      </c>
      <c r="C1086" s="59">
        <f>IFERROR(VLOOKUP(A1086,Sheet2!A:D,4,0),0)</f>
        <v>0</v>
      </c>
      <c r="D1086" s="53">
        <v>0</v>
      </c>
      <c r="E1086" s="60">
        <v>0</v>
      </c>
    </row>
    <row r="1087" ht="20.25" hidden="1" customHeight="1" spans="1:5">
      <c r="A1087" s="57" t="s">
        <v>1985</v>
      </c>
      <c r="B1087" s="58" t="s">
        <v>1986</v>
      </c>
      <c r="C1087" s="59">
        <f>IFERROR(VLOOKUP(A1087,Sheet2!A:D,4,0),0)</f>
        <v>0</v>
      </c>
      <c r="D1087" s="53">
        <v>0</v>
      </c>
      <c r="E1087" s="60">
        <v>0</v>
      </c>
    </row>
    <row r="1088" ht="20.25" hidden="1" customHeight="1" spans="1:5">
      <c r="A1088" s="57" t="s">
        <v>1987</v>
      </c>
      <c r="B1088" s="58" t="s">
        <v>1988</v>
      </c>
      <c r="C1088" s="59">
        <f>IFERROR(VLOOKUP(A1088,Sheet2!A:D,4,0),0)</f>
        <v>0</v>
      </c>
      <c r="D1088" s="53">
        <v>0</v>
      </c>
      <c r="E1088" s="60">
        <v>0</v>
      </c>
    </row>
    <row r="1089" ht="20.25" hidden="1" customHeight="1" spans="1:5">
      <c r="A1089" s="57" t="s">
        <v>1989</v>
      </c>
      <c r="B1089" s="58" t="s">
        <v>1990</v>
      </c>
      <c r="C1089" s="59">
        <f>IFERROR(VLOOKUP(A1089,Sheet2!A:D,4,0),0)</f>
        <v>0</v>
      </c>
      <c r="D1089" s="53">
        <v>0</v>
      </c>
      <c r="E1089" s="60">
        <v>0</v>
      </c>
    </row>
    <row r="1090" ht="20.25" hidden="1" customHeight="1" spans="1:5">
      <c r="A1090" s="55" t="s">
        <v>1991</v>
      </c>
      <c r="B1090" s="56" t="s">
        <v>35</v>
      </c>
      <c r="C1090" s="52">
        <f>C1091+C1101+C1107</f>
        <v>0</v>
      </c>
      <c r="D1090" s="53">
        <v>0</v>
      </c>
      <c r="E1090" s="60">
        <v>0</v>
      </c>
    </row>
    <row r="1091" ht="20.25" hidden="1" customHeight="1" spans="1:5">
      <c r="A1091" s="55" t="s">
        <v>1992</v>
      </c>
      <c r="B1091" s="56" t="s">
        <v>1993</v>
      </c>
      <c r="C1091" s="52">
        <f>SUM(C1092:C1100)</f>
        <v>0</v>
      </c>
      <c r="D1091" s="53">
        <v>0</v>
      </c>
      <c r="E1091" s="60">
        <v>0</v>
      </c>
    </row>
    <row r="1092" ht="20.25" hidden="1" customHeight="1" spans="1:5">
      <c r="A1092" s="57" t="s">
        <v>1994</v>
      </c>
      <c r="B1092" s="58" t="s">
        <v>118</v>
      </c>
      <c r="C1092" s="59">
        <f>IFERROR(VLOOKUP(A1092,Sheet2!A:D,4,0),0)</f>
        <v>0</v>
      </c>
      <c r="D1092" s="53">
        <v>0</v>
      </c>
      <c r="E1092" s="60">
        <v>0</v>
      </c>
    </row>
    <row r="1093" ht="20.25" hidden="1" customHeight="1" spans="1:5">
      <c r="A1093" s="57" t="s">
        <v>1995</v>
      </c>
      <c r="B1093" s="58" t="s">
        <v>120</v>
      </c>
      <c r="C1093" s="59">
        <f>IFERROR(VLOOKUP(A1093,Sheet2!A:D,4,0),0)</f>
        <v>0</v>
      </c>
      <c r="D1093" s="53">
        <v>0</v>
      </c>
      <c r="E1093" s="60">
        <v>0</v>
      </c>
    </row>
    <row r="1094" ht="20.25" hidden="1" customHeight="1" spans="1:5">
      <c r="A1094" s="57" t="s">
        <v>1996</v>
      </c>
      <c r="B1094" s="58" t="s">
        <v>122</v>
      </c>
      <c r="C1094" s="59">
        <f>IFERROR(VLOOKUP(A1094,Sheet2!A:D,4,0),0)</f>
        <v>0</v>
      </c>
      <c r="D1094" s="53">
        <v>0</v>
      </c>
      <c r="E1094" s="60">
        <v>0</v>
      </c>
    </row>
    <row r="1095" ht="20.25" hidden="1" customHeight="1" spans="1:5">
      <c r="A1095" s="57" t="s">
        <v>1997</v>
      </c>
      <c r="B1095" s="58" t="s">
        <v>1998</v>
      </c>
      <c r="C1095" s="59">
        <f>IFERROR(VLOOKUP(A1095,Sheet2!A:D,4,0),0)</f>
        <v>0</v>
      </c>
      <c r="D1095" s="53">
        <v>0</v>
      </c>
      <c r="E1095" s="60">
        <v>0</v>
      </c>
    </row>
    <row r="1096" ht="20.25" hidden="1" customHeight="1" spans="1:5">
      <c r="A1096" s="57" t="s">
        <v>1999</v>
      </c>
      <c r="B1096" s="58" t="s">
        <v>2000</v>
      </c>
      <c r="C1096" s="59">
        <f>IFERROR(VLOOKUP(A1096,Sheet2!A:D,4,0),0)</f>
        <v>0</v>
      </c>
      <c r="D1096" s="53">
        <v>0</v>
      </c>
      <c r="E1096" s="60">
        <v>0</v>
      </c>
    </row>
    <row r="1097" ht="20.25" hidden="1" customHeight="1" spans="1:5">
      <c r="A1097" s="57" t="s">
        <v>2001</v>
      </c>
      <c r="B1097" s="58" t="s">
        <v>2002</v>
      </c>
      <c r="C1097" s="59">
        <f>IFERROR(VLOOKUP(A1097,Sheet2!A:D,4,0),0)</f>
        <v>0</v>
      </c>
      <c r="D1097" s="53">
        <v>0</v>
      </c>
      <c r="E1097" s="60">
        <v>0</v>
      </c>
    </row>
    <row r="1098" ht="20.25" hidden="1" customHeight="1" spans="1:5">
      <c r="A1098" s="57" t="s">
        <v>2003</v>
      </c>
      <c r="B1098" s="58" t="s">
        <v>2004</v>
      </c>
      <c r="C1098" s="59">
        <f>IFERROR(VLOOKUP(A1098,Sheet2!A:D,4,0),0)</f>
        <v>0</v>
      </c>
      <c r="D1098" s="53">
        <v>0</v>
      </c>
      <c r="E1098" s="60">
        <v>0</v>
      </c>
    </row>
    <row r="1099" ht="20.25" hidden="1" customHeight="1" spans="1:5">
      <c r="A1099" s="57" t="s">
        <v>2005</v>
      </c>
      <c r="B1099" s="58" t="s">
        <v>136</v>
      </c>
      <c r="C1099" s="59">
        <f>IFERROR(VLOOKUP(A1099,Sheet2!A:D,4,0),0)</f>
        <v>0</v>
      </c>
      <c r="D1099" s="53">
        <v>0</v>
      </c>
      <c r="E1099" s="60">
        <v>0</v>
      </c>
    </row>
    <row r="1100" ht="20.25" hidden="1" customHeight="1" spans="1:5">
      <c r="A1100" s="57" t="s">
        <v>2006</v>
      </c>
      <c r="B1100" s="58" t="s">
        <v>2007</v>
      </c>
      <c r="C1100" s="59">
        <f>IFERROR(VLOOKUP(A1100,Sheet2!A:D,4,0),0)</f>
        <v>0</v>
      </c>
      <c r="D1100" s="53">
        <v>0</v>
      </c>
      <c r="E1100" s="60">
        <v>0</v>
      </c>
    </row>
    <row r="1101" ht="20.25" hidden="1" customHeight="1" spans="1:5">
      <c r="A1101" s="55" t="s">
        <v>2008</v>
      </c>
      <c r="B1101" s="56" t="s">
        <v>2009</v>
      </c>
      <c r="C1101" s="52">
        <f>SUM(C1102:C1106)</f>
        <v>0</v>
      </c>
      <c r="D1101" s="53">
        <v>0</v>
      </c>
      <c r="E1101" s="60">
        <v>0</v>
      </c>
    </row>
    <row r="1102" ht="20.25" hidden="1" customHeight="1" spans="1:5">
      <c r="A1102" s="57" t="s">
        <v>2010</v>
      </c>
      <c r="B1102" s="58" t="s">
        <v>118</v>
      </c>
      <c r="C1102" s="59">
        <f>IFERROR(VLOOKUP(A1102,Sheet2!A:D,4,0),0)</f>
        <v>0</v>
      </c>
      <c r="D1102" s="53">
        <v>0</v>
      </c>
      <c r="E1102" s="60">
        <v>0</v>
      </c>
    </row>
    <row r="1103" ht="20.25" hidden="1" customHeight="1" spans="1:5">
      <c r="A1103" s="57" t="s">
        <v>2011</v>
      </c>
      <c r="B1103" s="58" t="s">
        <v>120</v>
      </c>
      <c r="C1103" s="59">
        <f>IFERROR(VLOOKUP(A1103,Sheet2!A:D,4,0),0)</f>
        <v>0</v>
      </c>
      <c r="D1103" s="53">
        <v>0</v>
      </c>
      <c r="E1103" s="60">
        <v>0</v>
      </c>
    </row>
    <row r="1104" ht="20.25" hidden="1" customHeight="1" spans="1:5">
      <c r="A1104" s="57" t="s">
        <v>2012</v>
      </c>
      <c r="B1104" s="58" t="s">
        <v>122</v>
      </c>
      <c r="C1104" s="59">
        <f>IFERROR(VLOOKUP(A1104,Sheet2!A:D,4,0),0)</f>
        <v>0</v>
      </c>
      <c r="D1104" s="53">
        <v>0</v>
      </c>
      <c r="E1104" s="60">
        <v>0</v>
      </c>
    </row>
    <row r="1105" ht="20.25" hidden="1" customHeight="1" spans="1:5">
      <c r="A1105" s="57" t="s">
        <v>2013</v>
      </c>
      <c r="B1105" s="58" t="s">
        <v>2014</v>
      </c>
      <c r="C1105" s="59">
        <f>IFERROR(VLOOKUP(A1105,Sheet2!A:D,4,0),0)</f>
        <v>0</v>
      </c>
      <c r="D1105" s="53">
        <v>0</v>
      </c>
      <c r="E1105" s="60">
        <v>0</v>
      </c>
    </row>
    <row r="1106" ht="20.25" hidden="1" customHeight="1" spans="1:5">
      <c r="A1106" s="57" t="s">
        <v>2015</v>
      </c>
      <c r="B1106" s="58" t="s">
        <v>2016</v>
      </c>
      <c r="C1106" s="59">
        <f>IFERROR(VLOOKUP(A1106,Sheet2!A:D,4,0),0)</f>
        <v>0</v>
      </c>
      <c r="D1106" s="53">
        <v>0</v>
      </c>
      <c r="E1106" s="60">
        <v>0</v>
      </c>
    </row>
    <row r="1107" ht="20.25" hidden="1" customHeight="1" spans="1:5">
      <c r="A1107" s="55" t="s">
        <v>2017</v>
      </c>
      <c r="B1107" s="56" t="s">
        <v>2018</v>
      </c>
      <c r="C1107" s="52">
        <f>SUM(C1108:C1109)</f>
        <v>0</v>
      </c>
      <c r="D1107" s="53">
        <v>0</v>
      </c>
      <c r="E1107" s="60">
        <v>0</v>
      </c>
    </row>
    <row r="1108" ht="20.25" hidden="1" customHeight="1" spans="1:5">
      <c r="A1108" s="57" t="s">
        <v>2019</v>
      </c>
      <c r="B1108" s="58" t="s">
        <v>2020</v>
      </c>
      <c r="C1108" s="59">
        <f>IFERROR(VLOOKUP(A1108,Sheet2!A:D,4,0),0)</f>
        <v>0</v>
      </c>
      <c r="D1108" s="53">
        <v>0</v>
      </c>
      <c r="E1108" s="60">
        <v>0</v>
      </c>
    </row>
    <row r="1109" ht="20.25" hidden="1" customHeight="1" spans="1:5">
      <c r="A1109" s="57" t="s">
        <v>2021</v>
      </c>
      <c r="B1109" s="58" t="s">
        <v>2022</v>
      </c>
      <c r="C1109" s="59">
        <f>IFERROR(VLOOKUP(A1109,Sheet2!A:D,4,0),0)</f>
        <v>0</v>
      </c>
      <c r="D1109" s="53">
        <v>0</v>
      </c>
      <c r="E1109" s="60">
        <v>0</v>
      </c>
    </row>
    <row r="1110" ht="20.25" hidden="1" customHeight="1" spans="1:5">
      <c r="A1110" s="55" t="s">
        <v>2023</v>
      </c>
      <c r="B1110" s="56" t="s">
        <v>36</v>
      </c>
      <c r="C1110" s="52">
        <f>C1111+C1118+C1128+C1134+C1137</f>
        <v>0</v>
      </c>
      <c r="D1110" s="53">
        <v>0</v>
      </c>
      <c r="E1110" s="60">
        <v>0</v>
      </c>
    </row>
    <row r="1111" ht="20.25" hidden="1" customHeight="1" spans="1:5">
      <c r="A1111" s="55" t="s">
        <v>2024</v>
      </c>
      <c r="B1111" s="56" t="s">
        <v>2025</v>
      </c>
      <c r="C1111" s="52">
        <f>SUM(C1112:C1117)</f>
        <v>0</v>
      </c>
      <c r="D1111" s="53">
        <v>0</v>
      </c>
      <c r="E1111" s="60">
        <v>0</v>
      </c>
    </row>
    <row r="1112" ht="20.25" hidden="1" customHeight="1" spans="1:5">
      <c r="A1112" s="57" t="s">
        <v>2026</v>
      </c>
      <c r="B1112" s="58" t="s">
        <v>118</v>
      </c>
      <c r="C1112" s="59">
        <f>IFERROR(VLOOKUP(A1112,Sheet2!A:D,4,0),0)</f>
        <v>0</v>
      </c>
      <c r="D1112" s="53">
        <v>0</v>
      </c>
      <c r="E1112" s="60">
        <v>0</v>
      </c>
    </row>
    <row r="1113" ht="20.25" hidden="1" customHeight="1" spans="1:5">
      <c r="A1113" s="57" t="s">
        <v>2027</v>
      </c>
      <c r="B1113" s="58" t="s">
        <v>120</v>
      </c>
      <c r="C1113" s="59">
        <f>IFERROR(VLOOKUP(A1113,Sheet2!A:D,4,0),0)</f>
        <v>0</v>
      </c>
      <c r="D1113" s="53">
        <v>0</v>
      </c>
      <c r="E1113" s="60">
        <v>0</v>
      </c>
    </row>
    <row r="1114" ht="20.25" hidden="1" customHeight="1" spans="1:5">
      <c r="A1114" s="57" t="s">
        <v>2028</v>
      </c>
      <c r="B1114" s="58" t="s">
        <v>122</v>
      </c>
      <c r="C1114" s="59">
        <f>IFERROR(VLOOKUP(A1114,Sheet2!A:D,4,0),0)</f>
        <v>0</v>
      </c>
      <c r="D1114" s="53">
        <v>0</v>
      </c>
      <c r="E1114" s="60">
        <v>0</v>
      </c>
    </row>
    <row r="1115" ht="20.25" hidden="1" customHeight="1" spans="1:5">
      <c r="A1115" s="57" t="s">
        <v>2029</v>
      </c>
      <c r="B1115" s="58" t="s">
        <v>2030</v>
      </c>
      <c r="C1115" s="59">
        <f>IFERROR(VLOOKUP(A1115,Sheet2!A:D,4,0),0)</f>
        <v>0</v>
      </c>
      <c r="D1115" s="53">
        <v>0</v>
      </c>
      <c r="E1115" s="60">
        <v>0</v>
      </c>
    </row>
    <row r="1116" ht="20.25" hidden="1" customHeight="1" spans="1:5">
      <c r="A1116" s="57" t="s">
        <v>2031</v>
      </c>
      <c r="B1116" s="58" t="s">
        <v>136</v>
      </c>
      <c r="C1116" s="59">
        <f>IFERROR(VLOOKUP(A1116,Sheet2!A:D,4,0),0)</f>
        <v>0</v>
      </c>
      <c r="D1116" s="53">
        <v>0</v>
      </c>
      <c r="E1116" s="60">
        <v>0</v>
      </c>
    </row>
    <row r="1117" ht="20.25" hidden="1" customHeight="1" spans="1:5">
      <c r="A1117" s="57" t="s">
        <v>2032</v>
      </c>
      <c r="B1117" s="58" t="s">
        <v>2033</v>
      </c>
      <c r="C1117" s="59">
        <f>IFERROR(VLOOKUP(A1117,Sheet2!A:D,4,0),0)</f>
        <v>0</v>
      </c>
      <c r="D1117" s="53">
        <v>0</v>
      </c>
      <c r="E1117" s="60">
        <v>0</v>
      </c>
    </row>
    <row r="1118" ht="20.25" hidden="1" customHeight="1" spans="1:5">
      <c r="A1118" s="55" t="s">
        <v>2034</v>
      </c>
      <c r="B1118" s="56" t="s">
        <v>2035</v>
      </c>
      <c r="C1118" s="52">
        <f>SUM(C1119:C1127)</f>
        <v>0</v>
      </c>
      <c r="D1118" s="53">
        <v>0</v>
      </c>
      <c r="E1118" s="60">
        <v>0</v>
      </c>
    </row>
    <row r="1119" ht="20.25" hidden="1" customHeight="1" spans="1:5">
      <c r="A1119" s="57" t="s">
        <v>2036</v>
      </c>
      <c r="B1119" s="58" t="s">
        <v>2037</v>
      </c>
      <c r="C1119" s="59">
        <f>IFERROR(VLOOKUP(A1119,Sheet2!A:D,4,0),0)</f>
        <v>0</v>
      </c>
      <c r="D1119" s="53">
        <v>0</v>
      </c>
      <c r="E1119" s="60">
        <v>0</v>
      </c>
    </row>
    <row r="1120" ht="20.25" hidden="1" customHeight="1" spans="1:5">
      <c r="A1120" s="57" t="s">
        <v>2038</v>
      </c>
      <c r="B1120" s="58" t="s">
        <v>2039</v>
      </c>
      <c r="C1120" s="59">
        <f>IFERROR(VLOOKUP(A1120,Sheet2!A:D,4,0),0)</f>
        <v>0</v>
      </c>
      <c r="D1120" s="53">
        <v>0</v>
      </c>
      <c r="E1120" s="60">
        <v>0</v>
      </c>
    </row>
    <row r="1121" ht="20.25" hidden="1" customHeight="1" spans="1:5">
      <c r="A1121" s="57" t="s">
        <v>2040</v>
      </c>
      <c r="B1121" s="58" t="s">
        <v>2041</v>
      </c>
      <c r="C1121" s="59">
        <f>IFERROR(VLOOKUP(A1121,Sheet2!A:D,4,0),0)</f>
        <v>0</v>
      </c>
      <c r="D1121" s="53">
        <v>0</v>
      </c>
      <c r="E1121" s="60">
        <v>0</v>
      </c>
    </row>
    <row r="1122" ht="20.25" hidden="1" customHeight="1" spans="1:5">
      <c r="A1122" s="57" t="s">
        <v>2042</v>
      </c>
      <c r="B1122" s="58" t="s">
        <v>2043</v>
      </c>
      <c r="C1122" s="59">
        <f>IFERROR(VLOOKUP(A1122,Sheet2!A:D,4,0),0)</f>
        <v>0</v>
      </c>
      <c r="D1122" s="53">
        <v>0</v>
      </c>
      <c r="E1122" s="60">
        <v>0</v>
      </c>
    </row>
    <row r="1123" ht="20.25" hidden="1" customHeight="1" spans="1:5">
      <c r="A1123" s="57" t="s">
        <v>2044</v>
      </c>
      <c r="B1123" s="58" t="s">
        <v>2045</v>
      </c>
      <c r="C1123" s="59">
        <f>IFERROR(VLOOKUP(A1123,Sheet2!A:D,4,0),0)</f>
        <v>0</v>
      </c>
      <c r="D1123" s="53">
        <v>0</v>
      </c>
      <c r="E1123" s="60">
        <v>0</v>
      </c>
    </row>
    <row r="1124" ht="20.25" hidden="1" customHeight="1" spans="1:5">
      <c r="A1124" s="57" t="s">
        <v>2046</v>
      </c>
      <c r="B1124" s="58" t="s">
        <v>2047</v>
      </c>
      <c r="C1124" s="59">
        <f>IFERROR(VLOOKUP(A1124,Sheet2!A:D,4,0),0)</f>
        <v>0</v>
      </c>
      <c r="D1124" s="53">
        <v>0</v>
      </c>
      <c r="E1124" s="60">
        <v>0</v>
      </c>
    </row>
    <row r="1125" ht="20.25" hidden="1" customHeight="1" spans="1:5">
      <c r="A1125" s="57" t="s">
        <v>2048</v>
      </c>
      <c r="B1125" s="58" t="s">
        <v>2049</v>
      </c>
      <c r="C1125" s="59">
        <f>IFERROR(VLOOKUP(A1125,Sheet2!A:D,4,0),0)</f>
        <v>0</v>
      </c>
      <c r="D1125" s="53">
        <v>0</v>
      </c>
      <c r="E1125" s="60">
        <v>0</v>
      </c>
    </row>
    <row r="1126" ht="20.25" hidden="1" customHeight="1" spans="1:5">
      <c r="A1126" s="57" t="s">
        <v>2050</v>
      </c>
      <c r="B1126" s="58" t="s">
        <v>2051</v>
      </c>
      <c r="C1126" s="59">
        <f>IFERROR(VLOOKUP(A1126,Sheet2!A:D,4,0),0)</f>
        <v>0</v>
      </c>
      <c r="D1126" s="53">
        <v>0</v>
      </c>
      <c r="E1126" s="60">
        <v>0</v>
      </c>
    </row>
    <row r="1127" ht="20.25" hidden="1" customHeight="1" spans="1:5">
      <c r="A1127" s="57" t="s">
        <v>2052</v>
      </c>
      <c r="B1127" s="58" t="s">
        <v>2053</v>
      </c>
      <c r="C1127" s="59">
        <f>IFERROR(VLOOKUP(A1127,Sheet2!A:D,4,0),0)</f>
        <v>0</v>
      </c>
      <c r="D1127" s="53">
        <v>0</v>
      </c>
      <c r="E1127" s="60">
        <v>0</v>
      </c>
    </row>
    <row r="1128" ht="20.25" hidden="1" customHeight="1" spans="1:5">
      <c r="A1128" s="55" t="s">
        <v>2054</v>
      </c>
      <c r="B1128" s="56" t="s">
        <v>2055</v>
      </c>
      <c r="C1128" s="52">
        <f>SUM(C1129:C1133)</f>
        <v>0</v>
      </c>
      <c r="D1128" s="53">
        <v>0</v>
      </c>
      <c r="E1128" s="60">
        <v>0</v>
      </c>
    </row>
    <row r="1129" ht="20.25" hidden="1" customHeight="1" spans="1:5">
      <c r="A1129" s="57" t="s">
        <v>2056</v>
      </c>
      <c r="B1129" s="58" t="s">
        <v>2057</v>
      </c>
      <c r="C1129" s="59">
        <f>IFERROR(VLOOKUP(A1129,Sheet2!A:D,4,0),0)</f>
        <v>0</v>
      </c>
      <c r="D1129" s="53">
        <v>0</v>
      </c>
      <c r="E1129" s="60">
        <v>0</v>
      </c>
    </row>
    <row r="1130" ht="20.25" hidden="1" customHeight="1" spans="1:5">
      <c r="A1130" s="57" t="s">
        <v>2058</v>
      </c>
      <c r="B1130" s="58" t="s">
        <v>2059</v>
      </c>
      <c r="C1130" s="59">
        <f>IFERROR(VLOOKUP(A1130,Sheet2!A:D,4,0),0)</f>
        <v>0</v>
      </c>
      <c r="D1130" s="53">
        <v>0</v>
      </c>
      <c r="E1130" s="60">
        <v>0</v>
      </c>
    </row>
    <row r="1131" ht="20.25" hidden="1" customHeight="1" spans="1:5">
      <c r="A1131" s="57" t="s">
        <v>2060</v>
      </c>
      <c r="B1131" s="58" t="s">
        <v>2061</v>
      </c>
      <c r="C1131" s="59">
        <f>IFERROR(VLOOKUP(A1131,Sheet2!A:D,4,0),0)</f>
        <v>0</v>
      </c>
      <c r="D1131" s="53">
        <v>0</v>
      </c>
      <c r="E1131" s="60">
        <v>0</v>
      </c>
    </row>
    <row r="1132" ht="20.25" hidden="1" customHeight="1" spans="1:5">
      <c r="A1132" s="57" t="s">
        <v>2062</v>
      </c>
      <c r="B1132" s="58" t="s">
        <v>2063</v>
      </c>
      <c r="C1132" s="59">
        <f>IFERROR(VLOOKUP(A1132,Sheet2!A:D,4,0),0)</f>
        <v>0</v>
      </c>
      <c r="D1132" s="53">
        <v>0</v>
      </c>
      <c r="E1132" s="60">
        <v>0</v>
      </c>
    </row>
    <row r="1133" ht="20.25" hidden="1" customHeight="1" spans="1:5">
      <c r="A1133" s="57" t="s">
        <v>2064</v>
      </c>
      <c r="B1133" s="58" t="s">
        <v>2065</v>
      </c>
      <c r="C1133" s="59">
        <f>IFERROR(VLOOKUP(A1133,Sheet2!A:D,4,0),0)</f>
        <v>0</v>
      </c>
      <c r="D1133" s="53">
        <v>0</v>
      </c>
      <c r="E1133" s="60">
        <v>0</v>
      </c>
    </row>
    <row r="1134" ht="20.25" hidden="1" customHeight="1" spans="1:5">
      <c r="A1134" s="55" t="s">
        <v>2066</v>
      </c>
      <c r="B1134" s="56" t="s">
        <v>2067</v>
      </c>
      <c r="C1134" s="52">
        <f>SUM(C1135:C1136)</f>
        <v>0</v>
      </c>
      <c r="D1134" s="53">
        <v>0</v>
      </c>
      <c r="E1134" s="60">
        <v>0</v>
      </c>
    </row>
    <row r="1135" ht="20.25" hidden="1" customHeight="1" spans="1:5">
      <c r="A1135" s="57" t="s">
        <v>2068</v>
      </c>
      <c r="B1135" s="58" t="s">
        <v>2069</v>
      </c>
      <c r="C1135" s="59">
        <f>IFERROR(VLOOKUP(A1135,Sheet2!A:D,4,0),0)</f>
        <v>0</v>
      </c>
      <c r="D1135" s="53">
        <v>0</v>
      </c>
      <c r="E1135" s="60">
        <v>0</v>
      </c>
    </row>
    <row r="1136" ht="20.25" hidden="1" customHeight="1" spans="1:5">
      <c r="A1136" s="57" t="s">
        <v>2070</v>
      </c>
      <c r="B1136" s="58" t="s">
        <v>2071</v>
      </c>
      <c r="C1136" s="59">
        <f>IFERROR(VLOOKUP(A1136,Sheet2!A:D,4,0),0)</f>
        <v>0</v>
      </c>
      <c r="D1136" s="53">
        <v>0</v>
      </c>
      <c r="E1136" s="60">
        <v>0</v>
      </c>
    </row>
    <row r="1137" ht="20.25" hidden="1" customHeight="1" spans="1:5">
      <c r="A1137" s="55" t="s">
        <v>2072</v>
      </c>
      <c r="B1137" s="56" t="s">
        <v>2073</v>
      </c>
      <c r="C1137" s="52">
        <f>C1138</f>
        <v>0</v>
      </c>
      <c r="D1137" s="53">
        <v>0</v>
      </c>
      <c r="E1137" s="60">
        <v>0</v>
      </c>
    </row>
    <row r="1138" ht="20.25" hidden="1" customHeight="1" spans="1:5">
      <c r="A1138" s="57" t="s">
        <v>2074</v>
      </c>
      <c r="B1138" s="58" t="s">
        <v>2075</v>
      </c>
      <c r="C1138" s="59">
        <f>IFERROR(VLOOKUP(A1138,Sheet2!A:D,4,0),0)</f>
        <v>0</v>
      </c>
      <c r="D1138" s="53">
        <v>0</v>
      </c>
      <c r="E1138" s="60">
        <v>0</v>
      </c>
    </row>
    <row r="1139" ht="20.25" hidden="1" customHeight="1" spans="1:5">
      <c r="A1139" s="55" t="s">
        <v>2076</v>
      </c>
      <c r="B1139" s="56" t="s">
        <v>2077</v>
      </c>
      <c r="C1139" s="52">
        <f>C1140+C1141+C1142+C1143+C1144+C1145+C1146+C1147+C1148</f>
        <v>0</v>
      </c>
      <c r="D1139" s="53">
        <v>0</v>
      </c>
      <c r="E1139" s="60">
        <v>0</v>
      </c>
    </row>
    <row r="1140" ht="20.25" hidden="1" customHeight="1" spans="1:5">
      <c r="A1140" s="55" t="s">
        <v>2078</v>
      </c>
      <c r="B1140" s="56" t="s">
        <v>2079</v>
      </c>
      <c r="C1140" s="52">
        <v>0</v>
      </c>
      <c r="D1140" s="53">
        <v>0</v>
      </c>
      <c r="E1140" s="60">
        <v>0</v>
      </c>
    </row>
    <row r="1141" ht="20.25" hidden="1" customHeight="1" spans="1:5">
      <c r="A1141" s="55" t="s">
        <v>2080</v>
      </c>
      <c r="B1141" s="56" t="s">
        <v>2081</v>
      </c>
      <c r="C1141" s="52">
        <v>0</v>
      </c>
      <c r="D1141" s="53">
        <v>0</v>
      </c>
      <c r="E1141" s="60">
        <v>0</v>
      </c>
    </row>
    <row r="1142" ht="20.25" hidden="1" customHeight="1" spans="1:5">
      <c r="A1142" s="55" t="s">
        <v>2082</v>
      </c>
      <c r="B1142" s="56" t="s">
        <v>2083</v>
      </c>
      <c r="C1142" s="52">
        <v>0</v>
      </c>
      <c r="D1142" s="53">
        <v>0</v>
      </c>
      <c r="E1142" s="60">
        <v>0</v>
      </c>
    </row>
    <row r="1143" ht="20.25" hidden="1" customHeight="1" spans="1:5">
      <c r="A1143" s="55" t="s">
        <v>2084</v>
      </c>
      <c r="B1143" s="56" t="s">
        <v>2085</v>
      </c>
      <c r="C1143" s="52">
        <v>0</v>
      </c>
      <c r="D1143" s="53">
        <v>0</v>
      </c>
      <c r="E1143" s="60">
        <v>0</v>
      </c>
    </row>
    <row r="1144" ht="20.25" hidden="1" customHeight="1" spans="1:5">
      <c r="A1144" s="55" t="s">
        <v>2086</v>
      </c>
      <c r="B1144" s="56" t="s">
        <v>2087</v>
      </c>
      <c r="C1144" s="52">
        <v>0</v>
      </c>
      <c r="D1144" s="53">
        <v>0</v>
      </c>
      <c r="E1144" s="60">
        <v>0</v>
      </c>
    </row>
    <row r="1145" ht="20.25" hidden="1" customHeight="1" spans="1:5">
      <c r="A1145" s="55" t="s">
        <v>2088</v>
      </c>
      <c r="B1145" s="56" t="s">
        <v>1603</v>
      </c>
      <c r="C1145" s="52">
        <v>0</v>
      </c>
      <c r="D1145" s="53">
        <v>0</v>
      </c>
      <c r="E1145" s="60">
        <v>0</v>
      </c>
    </row>
    <row r="1146" ht="20.25" hidden="1" customHeight="1" spans="1:5">
      <c r="A1146" s="55" t="s">
        <v>2089</v>
      </c>
      <c r="B1146" s="56" t="s">
        <v>2090</v>
      </c>
      <c r="C1146" s="52">
        <v>0</v>
      </c>
      <c r="D1146" s="53">
        <v>0</v>
      </c>
      <c r="E1146" s="60">
        <v>0</v>
      </c>
    </row>
    <row r="1147" ht="20.25" hidden="1" customHeight="1" spans="1:5">
      <c r="A1147" s="55" t="s">
        <v>2091</v>
      </c>
      <c r="B1147" s="56" t="s">
        <v>2092</v>
      </c>
      <c r="C1147" s="52">
        <v>0</v>
      </c>
      <c r="D1147" s="53">
        <v>0</v>
      </c>
      <c r="E1147" s="60">
        <v>0</v>
      </c>
    </row>
    <row r="1148" ht="20.25" hidden="1" customHeight="1" spans="1:5">
      <c r="A1148" s="55" t="s">
        <v>2093</v>
      </c>
      <c r="B1148" s="56" t="s">
        <v>2094</v>
      </c>
      <c r="C1148" s="52">
        <v>0</v>
      </c>
      <c r="D1148" s="53">
        <v>0</v>
      </c>
      <c r="E1148" s="60">
        <v>0</v>
      </c>
    </row>
    <row r="1149" ht="20.25" hidden="1" customHeight="1" spans="1:5">
      <c r="A1149" s="55" t="s">
        <v>2095</v>
      </c>
      <c r="B1149" s="56" t="s">
        <v>37</v>
      </c>
      <c r="C1149" s="52">
        <f>C1150+C1177+C1192</f>
        <v>0</v>
      </c>
      <c r="D1149" s="53">
        <v>0</v>
      </c>
      <c r="E1149" s="60">
        <v>0</v>
      </c>
    </row>
    <row r="1150" ht="20.25" hidden="1" customHeight="1" spans="1:5">
      <c r="A1150" s="55" t="s">
        <v>2096</v>
      </c>
      <c r="B1150" s="56" t="s">
        <v>2097</v>
      </c>
      <c r="C1150" s="52">
        <f>SUM(C1151:C1176)</f>
        <v>0</v>
      </c>
      <c r="D1150" s="53">
        <v>0</v>
      </c>
      <c r="E1150" s="60">
        <v>0</v>
      </c>
    </row>
    <row r="1151" ht="20.25" hidden="1" customHeight="1" spans="1:5">
      <c r="A1151" s="57" t="s">
        <v>2098</v>
      </c>
      <c r="B1151" s="58" t="s">
        <v>118</v>
      </c>
      <c r="C1151" s="59">
        <f>IFERROR(VLOOKUP(A1151,Sheet2!A:D,4,0),0)</f>
        <v>0</v>
      </c>
      <c r="D1151" s="53">
        <v>0</v>
      </c>
      <c r="E1151" s="60">
        <v>0</v>
      </c>
    </row>
    <row r="1152" ht="20.25" hidden="1" customHeight="1" spans="1:5">
      <c r="A1152" s="57" t="s">
        <v>2099</v>
      </c>
      <c r="B1152" s="58" t="s">
        <v>120</v>
      </c>
      <c r="C1152" s="59">
        <f>IFERROR(VLOOKUP(A1152,Sheet2!A:D,4,0),0)</f>
        <v>0</v>
      </c>
      <c r="D1152" s="53">
        <v>0</v>
      </c>
      <c r="E1152" s="60">
        <v>0</v>
      </c>
    </row>
    <row r="1153" ht="20.25" hidden="1" customHeight="1" spans="1:5">
      <c r="A1153" s="57" t="s">
        <v>2100</v>
      </c>
      <c r="B1153" s="58" t="s">
        <v>122</v>
      </c>
      <c r="C1153" s="59">
        <f>IFERROR(VLOOKUP(A1153,Sheet2!A:D,4,0),0)</f>
        <v>0</v>
      </c>
      <c r="D1153" s="53">
        <v>0</v>
      </c>
      <c r="E1153" s="60">
        <v>0</v>
      </c>
    </row>
    <row r="1154" ht="20.25" hidden="1" customHeight="1" spans="1:5">
      <c r="A1154" s="57" t="s">
        <v>2101</v>
      </c>
      <c r="B1154" s="58" t="s">
        <v>2102</v>
      </c>
      <c r="C1154" s="59">
        <f>IFERROR(VLOOKUP(A1154,Sheet2!A:D,4,0),0)</f>
        <v>0</v>
      </c>
      <c r="D1154" s="53">
        <v>0</v>
      </c>
      <c r="E1154" s="60">
        <v>0</v>
      </c>
    </row>
    <row r="1155" ht="20.25" hidden="1" customHeight="1" spans="1:5">
      <c r="A1155" s="57" t="s">
        <v>2103</v>
      </c>
      <c r="B1155" s="58" t="s">
        <v>2104</v>
      </c>
      <c r="C1155" s="59">
        <f>IFERROR(VLOOKUP(A1155,Sheet2!A:D,4,0),0)</f>
        <v>0</v>
      </c>
      <c r="D1155" s="53">
        <v>0</v>
      </c>
      <c r="E1155" s="60">
        <v>0</v>
      </c>
    </row>
    <row r="1156" ht="20.25" hidden="1" customHeight="1" spans="1:5">
      <c r="A1156" s="57" t="s">
        <v>2105</v>
      </c>
      <c r="B1156" s="58" t="s">
        <v>2106</v>
      </c>
      <c r="C1156" s="59">
        <f>IFERROR(VLOOKUP(A1156,Sheet2!A:D,4,0),0)</f>
        <v>0</v>
      </c>
      <c r="D1156" s="53">
        <v>0</v>
      </c>
      <c r="E1156" s="60">
        <v>0</v>
      </c>
    </row>
    <row r="1157" ht="20.25" hidden="1" customHeight="1" spans="1:5">
      <c r="A1157" s="57" t="s">
        <v>2107</v>
      </c>
      <c r="B1157" s="58" t="s">
        <v>2108</v>
      </c>
      <c r="C1157" s="59">
        <f>IFERROR(VLOOKUP(A1157,Sheet2!A:D,4,0),0)</f>
        <v>0</v>
      </c>
      <c r="D1157" s="53">
        <v>0</v>
      </c>
      <c r="E1157" s="60">
        <v>0</v>
      </c>
    </row>
    <row r="1158" ht="20.25" hidden="1" customHeight="1" spans="1:5">
      <c r="A1158" s="57" t="s">
        <v>2109</v>
      </c>
      <c r="B1158" s="58" t="s">
        <v>2110</v>
      </c>
      <c r="C1158" s="59">
        <f>IFERROR(VLOOKUP(A1158,Sheet2!A:D,4,0),0)</f>
        <v>0</v>
      </c>
      <c r="D1158" s="53">
        <v>0</v>
      </c>
      <c r="E1158" s="60">
        <v>0</v>
      </c>
    </row>
    <row r="1159" ht="20.25" hidden="1" customHeight="1" spans="1:5">
      <c r="A1159" s="57" t="s">
        <v>2111</v>
      </c>
      <c r="B1159" s="58" t="s">
        <v>2112</v>
      </c>
      <c r="C1159" s="59">
        <f>IFERROR(VLOOKUP(A1159,Sheet2!A:D,4,0),0)</f>
        <v>0</v>
      </c>
      <c r="D1159" s="53">
        <v>0</v>
      </c>
      <c r="E1159" s="60">
        <v>0</v>
      </c>
    </row>
    <row r="1160" ht="20.25" hidden="1" customHeight="1" spans="1:5">
      <c r="A1160" s="57" t="s">
        <v>2113</v>
      </c>
      <c r="B1160" s="58" t="s">
        <v>2114</v>
      </c>
      <c r="C1160" s="59">
        <f>IFERROR(VLOOKUP(A1160,Sheet2!A:D,4,0),0)</f>
        <v>0</v>
      </c>
      <c r="D1160" s="53">
        <v>0</v>
      </c>
      <c r="E1160" s="60">
        <v>0</v>
      </c>
    </row>
    <row r="1161" s="41" customFormat="1" ht="20.25" hidden="1" customHeight="1" spans="1:6">
      <c r="A1161" s="57" t="s">
        <v>2115</v>
      </c>
      <c r="B1161" s="58" t="s">
        <v>2116</v>
      </c>
      <c r="C1161" s="59">
        <f>IFERROR(VLOOKUP(A1161,Sheet2!A:D,4,0),0)</f>
        <v>0</v>
      </c>
      <c r="D1161" s="53">
        <v>0</v>
      </c>
      <c r="E1161" s="69">
        <v>0</v>
      </c>
      <c r="F1161" s="70"/>
    </row>
    <row r="1162" ht="20.25" hidden="1" customHeight="1" spans="1:5">
      <c r="A1162" s="57" t="s">
        <v>2117</v>
      </c>
      <c r="B1162" s="58" t="s">
        <v>2118</v>
      </c>
      <c r="C1162" s="59">
        <f>IFERROR(VLOOKUP(A1162,Sheet2!A:D,4,0),0)</f>
        <v>0</v>
      </c>
      <c r="D1162" s="53">
        <v>0</v>
      </c>
      <c r="E1162" s="60">
        <v>0</v>
      </c>
    </row>
    <row r="1163" ht="20.25" hidden="1" customHeight="1" spans="1:5">
      <c r="A1163" s="57" t="s">
        <v>2119</v>
      </c>
      <c r="B1163" s="58" t="s">
        <v>2120</v>
      </c>
      <c r="C1163" s="59">
        <f>IFERROR(VLOOKUP(A1163,Sheet2!A:D,4,0),0)</f>
        <v>0</v>
      </c>
      <c r="D1163" s="53">
        <v>0</v>
      </c>
      <c r="E1163" s="60">
        <v>0</v>
      </c>
    </row>
    <row r="1164" ht="20.25" hidden="1" customHeight="1" spans="1:5">
      <c r="A1164" s="57" t="s">
        <v>2121</v>
      </c>
      <c r="B1164" s="58" t="s">
        <v>2122</v>
      </c>
      <c r="C1164" s="59">
        <f>IFERROR(VLOOKUP(A1164,Sheet2!A:D,4,0),0)</f>
        <v>0</v>
      </c>
      <c r="D1164" s="53">
        <v>0</v>
      </c>
      <c r="E1164" s="60">
        <v>0</v>
      </c>
    </row>
    <row r="1165" ht="20.25" hidden="1" customHeight="1" spans="1:5">
      <c r="A1165" s="57" t="s">
        <v>2123</v>
      </c>
      <c r="B1165" s="58" t="s">
        <v>2124</v>
      </c>
      <c r="C1165" s="59">
        <f>IFERROR(VLOOKUP(A1165,Sheet2!A:D,4,0),0)</f>
        <v>0</v>
      </c>
      <c r="D1165" s="53">
        <v>0</v>
      </c>
      <c r="E1165" s="60">
        <v>0</v>
      </c>
    </row>
    <row r="1166" ht="20.25" hidden="1" customHeight="1" spans="1:5">
      <c r="A1166" s="57" t="s">
        <v>2125</v>
      </c>
      <c r="B1166" s="58" t="s">
        <v>2126</v>
      </c>
      <c r="C1166" s="59">
        <f>IFERROR(VLOOKUP(A1166,Sheet2!A:D,4,0),0)</f>
        <v>0</v>
      </c>
      <c r="D1166" s="53">
        <v>0</v>
      </c>
      <c r="E1166" s="60">
        <v>0</v>
      </c>
    </row>
    <row r="1167" ht="20.25" hidden="1" customHeight="1" spans="1:5">
      <c r="A1167" s="57" t="s">
        <v>2127</v>
      </c>
      <c r="B1167" s="58" t="s">
        <v>2128</v>
      </c>
      <c r="C1167" s="59">
        <f>IFERROR(VLOOKUP(A1167,Sheet2!A:D,4,0),0)</f>
        <v>0</v>
      </c>
      <c r="D1167" s="53">
        <v>0</v>
      </c>
      <c r="E1167" s="60">
        <v>0</v>
      </c>
    </row>
    <row r="1168" ht="20.25" hidden="1" customHeight="1" spans="1:5">
      <c r="A1168" s="57" t="s">
        <v>2129</v>
      </c>
      <c r="B1168" s="58" t="s">
        <v>2130</v>
      </c>
      <c r="C1168" s="59">
        <f>IFERROR(VLOOKUP(A1168,Sheet2!A:D,4,0),0)</f>
        <v>0</v>
      </c>
      <c r="D1168" s="53">
        <v>0</v>
      </c>
      <c r="E1168" s="60">
        <v>0</v>
      </c>
    </row>
    <row r="1169" ht="20.25" hidden="1" customHeight="1" spans="1:5">
      <c r="A1169" s="57" t="s">
        <v>2131</v>
      </c>
      <c r="B1169" s="58" t="s">
        <v>2132</v>
      </c>
      <c r="C1169" s="59">
        <f>IFERROR(VLOOKUP(A1169,Sheet2!A:D,4,0),0)</f>
        <v>0</v>
      </c>
      <c r="D1169" s="53">
        <v>0</v>
      </c>
      <c r="E1169" s="60">
        <v>0</v>
      </c>
    </row>
    <row r="1170" ht="20.25" hidden="1" customHeight="1" spans="1:5">
      <c r="A1170" s="57" t="s">
        <v>2133</v>
      </c>
      <c r="B1170" s="58" t="s">
        <v>2134</v>
      </c>
      <c r="C1170" s="59">
        <f>IFERROR(VLOOKUP(A1170,Sheet2!A:D,4,0),0)</f>
        <v>0</v>
      </c>
      <c r="D1170" s="53">
        <v>0</v>
      </c>
      <c r="E1170" s="60">
        <v>0</v>
      </c>
    </row>
    <row r="1171" ht="20.25" hidden="1" customHeight="1" spans="1:5">
      <c r="A1171" s="57" t="s">
        <v>2135</v>
      </c>
      <c r="B1171" s="58" t="s">
        <v>2136</v>
      </c>
      <c r="C1171" s="59">
        <f>IFERROR(VLOOKUP(A1171,Sheet2!A:D,4,0),0)</f>
        <v>0</v>
      </c>
      <c r="D1171" s="53">
        <v>0</v>
      </c>
      <c r="E1171" s="60">
        <v>0</v>
      </c>
    </row>
    <row r="1172" ht="20.25" hidden="1" customHeight="1" spans="1:5">
      <c r="A1172" s="57" t="s">
        <v>2137</v>
      </c>
      <c r="B1172" s="58" t="s">
        <v>2138</v>
      </c>
      <c r="C1172" s="59">
        <f>IFERROR(VLOOKUP(A1172,Sheet2!A:D,4,0),0)</f>
        <v>0</v>
      </c>
      <c r="D1172" s="53">
        <v>0</v>
      </c>
      <c r="E1172" s="60">
        <v>0</v>
      </c>
    </row>
    <row r="1173" ht="20.25" hidden="1" customHeight="1" spans="1:5">
      <c r="A1173" s="57" t="s">
        <v>2139</v>
      </c>
      <c r="B1173" s="58" t="s">
        <v>2140</v>
      </c>
      <c r="C1173" s="59">
        <f>IFERROR(VLOOKUP(A1173,Sheet2!A:D,4,0),0)</f>
        <v>0</v>
      </c>
      <c r="D1173" s="53">
        <v>0</v>
      </c>
      <c r="E1173" s="60">
        <v>0</v>
      </c>
    </row>
    <row r="1174" ht="20.25" hidden="1" customHeight="1" spans="1:5">
      <c r="A1174" s="57" t="s">
        <v>2141</v>
      </c>
      <c r="B1174" s="58" t="s">
        <v>2142</v>
      </c>
      <c r="C1174" s="59">
        <f>IFERROR(VLOOKUP(A1174,Sheet2!A:D,4,0),0)</f>
        <v>0</v>
      </c>
      <c r="D1174" s="53">
        <v>0</v>
      </c>
      <c r="E1174" s="60">
        <v>0</v>
      </c>
    </row>
    <row r="1175" ht="20.25" hidden="1" customHeight="1" spans="1:5">
      <c r="A1175" s="57" t="s">
        <v>2143</v>
      </c>
      <c r="B1175" s="58" t="s">
        <v>136</v>
      </c>
      <c r="C1175" s="59">
        <f>IFERROR(VLOOKUP(A1175,Sheet2!A:D,4,0),0)</f>
        <v>0</v>
      </c>
      <c r="D1175" s="53">
        <v>0</v>
      </c>
      <c r="E1175" s="60">
        <v>0</v>
      </c>
    </row>
    <row r="1176" ht="20.25" hidden="1" customHeight="1" spans="1:5">
      <c r="A1176" s="57" t="s">
        <v>2144</v>
      </c>
      <c r="B1176" s="58" t="s">
        <v>2145</v>
      </c>
      <c r="C1176" s="59">
        <f>IFERROR(VLOOKUP(A1176,Sheet2!A:D,4,0),0)</f>
        <v>0</v>
      </c>
      <c r="D1176" s="53">
        <v>0</v>
      </c>
      <c r="E1176" s="60">
        <v>0</v>
      </c>
    </row>
    <row r="1177" ht="20.25" hidden="1" customHeight="1" spans="1:5">
      <c r="A1177" s="55" t="s">
        <v>2146</v>
      </c>
      <c r="B1177" s="56" t="s">
        <v>2147</v>
      </c>
      <c r="C1177" s="52">
        <f>SUM(C1178:C1191)</f>
        <v>0</v>
      </c>
      <c r="D1177" s="53">
        <v>0</v>
      </c>
      <c r="E1177" s="60">
        <v>0</v>
      </c>
    </row>
    <row r="1178" ht="20.25" hidden="1" customHeight="1" spans="1:5">
      <c r="A1178" s="57" t="s">
        <v>2148</v>
      </c>
      <c r="B1178" s="58" t="s">
        <v>118</v>
      </c>
      <c r="C1178" s="59">
        <f>IFERROR(VLOOKUP(A1178,Sheet2!A:D,4,0),0)</f>
        <v>0</v>
      </c>
      <c r="D1178" s="53">
        <v>0</v>
      </c>
      <c r="E1178" s="60">
        <v>0</v>
      </c>
    </row>
    <row r="1179" ht="20.25" hidden="1" customHeight="1" spans="1:5">
      <c r="A1179" s="57" t="s">
        <v>2149</v>
      </c>
      <c r="B1179" s="58" t="s">
        <v>120</v>
      </c>
      <c r="C1179" s="59">
        <f>IFERROR(VLOOKUP(A1179,Sheet2!A:D,4,0),0)</f>
        <v>0</v>
      </c>
      <c r="D1179" s="53">
        <v>0</v>
      </c>
      <c r="E1179" s="60">
        <v>0</v>
      </c>
    </row>
    <row r="1180" ht="20.25" hidden="1" customHeight="1" spans="1:5">
      <c r="A1180" s="57" t="s">
        <v>2150</v>
      </c>
      <c r="B1180" s="58" t="s">
        <v>122</v>
      </c>
      <c r="C1180" s="59">
        <f>IFERROR(VLOOKUP(A1180,Sheet2!A:D,4,0),0)</f>
        <v>0</v>
      </c>
      <c r="D1180" s="53">
        <v>0</v>
      </c>
      <c r="E1180" s="60">
        <v>0</v>
      </c>
    </row>
    <row r="1181" ht="20.25" hidden="1" customHeight="1" spans="1:5">
      <c r="A1181" s="57" t="s">
        <v>2151</v>
      </c>
      <c r="B1181" s="58" t="s">
        <v>2152</v>
      </c>
      <c r="C1181" s="59">
        <f>IFERROR(VLOOKUP(A1181,Sheet2!A:D,4,0),0)</f>
        <v>0</v>
      </c>
      <c r="D1181" s="53">
        <v>0</v>
      </c>
      <c r="E1181" s="60">
        <v>0</v>
      </c>
    </row>
    <row r="1182" ht="20.25" hidden="1" customHeight="1" spans="1:5">
      <c r="A1182" s="57" t="s">
        <v>2153</v>
      </c>
      <c r="B1182" s="58" t="s">
        <v>2154</v>
      </c>
      <c r="C1182" s="59">
        <f>IFERROR(VLOOKUP(A1182,Sheet2!A:D,4,0),0)</f>
        <v>0</v>
      </c>
      <c r="D1182" s="53">
        <v>0</v>
      </c>
      <c r="E1182" s="60">
        <v>0</v>
      </c>
    </row>
    <row r="1183" ht="20.25" hidden="1" customHeight="1" spans="1:5">
      <c r="A1183" s="57" t="s">
        <v>2155</v>
      </c>
      <c r="B1183" s="58" t="s">
        <v>2156</v>
      </c>
      <c r="C1183" s="59">
        <f>IFERROR(VLOOKUP(A1183,Sheet2!A:D,4,0),0)</f>
        <v>0</v>
      </c>
      <c r="D1183" s="53">
        <v>0</v>
      </c>
      <c r="E1183" s="60">
        <v>0</v>
      </c>
    </row>
    <row r="1184" ht="20.25" hidden="1" customHeight="1" spans="1:5">
      <c r="A1184" s="57" t="s">
        <v>2157</v>
      </c>
      <c r="B1184" s="58" t="s">
        <v>2158</v>
      </c>
      <c r="C1184" s="59">
        <f>IFERROR(VLOOKUP(A1184,Sheet2!A:D,4,0),0)</f>
        <v>0</v>
      </c>
      <c r="D1184" s="53">
        <v>0</v>
      </c>
      <c r="E1184" s="60">
        <v>0</v>
      </c>
    </row>
    <row r="1185" ht="20.25" hidden="1" customHeight="1" spans="1:5">
      <c r="A1185" s="57" t="s">
        <v>2159</v>
      </c>
      <c r="B1185" s="58" t="s">
        <v>2160</v>
      </c>
      <c r="C1185" s="59">
        <f>IFERROR(VLOOKUP(A1185,Sheet2!A:D,4,0),0)</f>
        <v>0</v>
      </c>
      <c r="D1185" s="53">
        <v>0</v>
      </c>
      <c r="E1185" s="60">
        <v>0</v>
      </c>
    </row>
    <row r="1186" ht="20.25" hidden="1" customHeight="1" spans="1:5">
      <c r="A1186" s="57" t="s">
        <v>2161</v>
      </c>
      <c r="B1186" s="58" t="s">
        <v>2162</v>
      </c>
      <c r="C1186" s="59">
        <f>IFERROR(VLOOKUP(A1186,Sheet2!A:D,4,0),0)</f>
        <v>0</v>
      </c>
      <c r="D1186" s="53">
        <v>0</v>
      </c>
      <c r="E1186" s="60">
        <v>0</v>
      </c>
    </row>
    <row r="1187" ht="20.25" hidden="1" customHeight="1" spans="1:5">
      <c r="A1187" s="57" t="s">
        <v>2163</v>
      </c>
      <c r="B1187" s="58" t="s">
        <v>2164</v>
      </c>
      <c r="C1187" s="59">
        <f>IFERROR(VLOOKUP(A1187,Sheet2!A:D,4,0),0)</f>
        <v>0</v>
      </c>
      <c r="D1187" s="53">
        <v>0</v>
      </c>
      <c r="E1187" s="60">
        <v>0</v>
      </c>
    </row>
    <row r="1188" ht="20.25" hidden="1" customHeight="1" spans="1:5">
      <c r="A1188" s="57" t="s">
        <v>2165</v>
      </c>
      <c r="B1188" s="58" t="s">
        <v>2166</v>
      </c>
      <c r="C1188" s="59">
        <f>IFERROR(VLOOKUP(A1188,Sheet2!A:D,4,0),0)</f>
        <v>0</v>
      </c>
      <c r="D1188" s="53">
        <v>0</v>
      </c>
      <c r="E1188" s="60">
        <v>0</v>
      </c>
    </row>
    <row r="1189" ht="20.25" hidden="1" customHeight="1" spans="1:5">
      <c r="A1189" s="57" t="s">
        <v>2167</v>
      </c>
      <c r="B1189" s="58" t="s">
        <v>2168</v>
      </c>
      <c r="C1189" s="59">
        <f>IFERROR(VLOOKUP(A1189,Sheet2!A:D,4,0),0)</f>
        <v>0</v>
      </c>
      <c r="D1189" s="53">
        <v>0</v>
      </c>
      <c r="E1189" s="60">
        <v>0</v>
      </c>
    </row>
    <row r="1190" ht="20.25" hidden="1" customHeight="1" spans="1:5">
      <c r="A1190" s="57" t="s">
        <v>2169</v>
      </c>
      <c r="B1190" s="58" t="s">
        <v>2170</v>
      </c>
      <c r="C1190" s="59">
        <f>IFERROR(VLOOKUP(A1190,Sheet2!A:D,4,0),0)</f>
        <v>0</v>
      </c>
      <c r="D1190" s="53">
        <v>0</v>
      </c>
      <c r="E1190" s="60">
        <v>0</v>
      </c>
    </row>
    <row r="1191" ht="20.25" hidden="1" customHeight="1" spans="1:5">
      <c r="A1191" s="57" t="s">
        <v>2171</v>
      </c>
      <c r="B1191" s="58" t="s">
        <v>2172</v>
      </c>
      <c r="C1191" s="59">
        <f>IFERROR(VLOOKUP(A1191,Sheet2!A:D,4,0),0)</f>
        <v>0</v>
      </c>
      <c r="D1191" s="53">
        <v>0</v>
      </c>
      <c r="E1191" s="60">
        <v>0</v>
      </c>
    </row>
    <row r="1192" ht="20.25" hidden="1" customHeight="1" spans="1:5">
      <c r="A1192" s="55" t="s">
        <v>2173</v>
      </c>
      <c r="B1192" s="56" t="s">
        <v>2174</v>
      </c>
      <c r="C1192" s="52">
        <f>C1193</f>
        <v>0</v>
      </c>
      <c r="D1192" s="53">
        <v>0</v>
      </c>
      <c r="E1192" s="60">
        <v>0</v>
      </c>
    </row>
    <row r="1193" ht="20.25" hidden="1" customHeight="1" spans="1:5">
      <c r="A1193" s="71" t="s">
        <v>2175</v>
      </c>
      <c r="B1193" s="72" t="s">
        <v>2176</v>
      </c>
      <c r="C1193" s="59">
        <f>IFERROR(VLOOKUP(A1193,Sheet2!A:D,4,0),0)</f>
        <v>0</v>
      </c>
      <c r="D1193" s="53">
        <v>0</v>
      </c>
      <c r="E1193" s="60">
        <v>0</v>
      </c>
    </row>
    <row r="1194" ht="20.25" customHeight="1" spans="1:5">
      <c r="A1194" s="55" t="s">
        <v>2177</v>
      </c>
      <c r="B1194" s="56" t="s">
        <v>38</v>
      </c>
      <c r="C1194" s="52">
        <f>C1195+C1205+C1209</f>
        <v>1117</v>
      </c>
      <c r="D1194" s="53">
        <v>0</v>
      </c>
      <c r="E1194" s="54">
        <v>1117</v>
      </c>
    </row>
    <row r="1195" ht="20.25" hidden="1" customHeight="1" spans="1:5">
      <c r="A1195" s="55" t="s">
        <v>2178</v>
      </c>
      <c r="B1195" s="56" t="s">
        <v>2179</v>
      </c>
      <c r="C1195" s="52">
        <f>SUM(C1196:C1204)</f>
        <v>0</v>
      </c>
      <c r="D1195" s="53">
        <v>0</v>
      </c>
      <c r="E1195" s="54">
        <v>0</v>
      </c>
    </row>
    <row r="1196" ht="20.25" hidden="1" customHeight="1" spans="1:5">
      <c r="A1196" s="57" t="s">
        <v>2180</v>
      </c>
      <c r="B1196" s="58" t="s">
        <v>2181</v>
      </c>
      <c r="C1196" s="59">
        <f>IFERROR(VLOOKUP(A1196,Sheet2!A:D,4,0),0)</f>
        <v>0</v>
      </c>
      <c r="D1196" s="53">
        <v>0</v>
      </c>
      <c r="E1196" s="54">
        <v>0</v>
      </c>
    </row>
    <row r="1197" ht="20.25" hidden="1" customHeight="1" spans="1:5">
      <c r="A1197" s="57" t="s">
        <v>2182</v>
      </c>
      <c r="B1197" s="58" t="s">
        <v>2183</v>
      </c>
      <c r="C1197" s="59">
        <f>IFERROR(VLOOKUP(A1197,Sheet2!A:D,4,0),0)</f>
        <v>0</v>
      </c>
      <c r="D1197" s="53">
        <v>0</v>
      </c>
      <c r="E1197" s="54">
        <v>0</v>
      </c>
    </row>
    <row r="1198" ht="20.25" hidden="1" customHeight="1" spans="1:5">
      <c r="A1198" s="57" t="s">
        <v>2184</v>
      </c>
      <c r="B1198" s="58" t="s">
        <v>2185</v>
      </c>
      <c r="C1198" s="59">
        <f>IFERROR(VLOOKUP(A1198,Sheet2!A:D,4,0),0)</f>
        <v>0</v>
      </c>
      <c r="D1198" s="53">
        <v>0</v>
      </c>
      <c r="E1198" s="54">
        <v>0</v>
      </c>
    </row>
    <row r="1199" ht="20.25" hidden="1" customHeight="1" spans="1:5">
      <c r="A1199" s="57" t="s">
        <v>2186</v>
      </c>
      <c r="B1199" s="58" t="s">
        <v>2187</v>
      </c>
      <c r="C1199" s="59">
        <f>IFERROR(VLOOKUP(A1199,Sheet2!A:D,4,0),0)</f>
        <v>0</v>
      </c>
      <c r="D1199" s="53">
        <v>0</v>
      </c>
      <c r="E1199" s="54">
        <v>0</v>
      </c>
    </row>
    <row r="1200" ht="20.25" hidden="1" customHeight="1" spans="1:5">
      <c r="A1200" s="57" t="s">
        <v>2188</v>
      </c>
      <c r="B1200" s="58" t="s">
        <v>2189</v>
      </c>
      <c r="C1200" s="59">
        <f>IFERROR(VLOOKUP(A1200,Sheet2!A:D,4,0),0)</f>
        <v>0</v>
      </c>
      <c r="D1200" s="53">
        <v>0</v>
      </c>
      <c r="E1200" s="54">
        <v>0</v>
      </c>
    </row>
    <row r="1201" ht="20.25" hidden="1" customHeight="1" spans="1:5">
      <c r="A1201" s="57" t="s">
        <v>2190</v>
      </c>
      <c r="B1201" s="58" t="s">
        <v>2191</v>
      </c>
      <c r="C1201" s="59"/>
      <c r="D1201" s="53">
        <v>0</v>
      </c>
      <c r="E1201" s="54"/>
    </row>
    <row r="1202" ht="20.25" hidden="1" customHeight="1" spans="1:5">
      <c r="A1202" s="57" t="s">
        <v>2192</v>
      </c>
      <c r="B1202" s="58" t="s">
        <v>2193</v>
      </c>
      <c r="C1202" s="59"/>
      <c r="D1202" s="53">
        <v>0</v>
      </c>
      <c r="E1202" s="54"/>
    </row>
    <row r="1203" ht="20.25" hidden="1" customHeight="1" spans="1:5">
      <c r="A1203" s="57" t="s">
        <v>2194</v>
      </c>
      <c r="B1203" s="58" t="s">
        <v>2195</v>
      </c>
      <c r="C1203" s="59"/>
      <c r="D1203" s="53">
        <v>0</v>
      </c>
      <c r="E1203" s="54"/>
    </row>
    <row r="1204" ht="20.25" hidden="1" customHeight="1" spans="1:5">
      <c r="A1204" s="57" t="s">
        <v>2196</v>
      </c>
      <c r="B1204" s="58" t="s">
        <v>2197</v>
      </c>
      <c r="C1204" s="59">
        <f>IFERROR(VLOOKUP(A1204,Sheet2!A:D,4,0),0)</f>
        <v>0</v>
      </c>
      <c r="D1204" s="53">
        <v>0</v>
      </c>
      <c r="E1204" s="54">
        <v>0</v>
      </c>
    </row>
    <row r="1205" ht="20.25" customHeight="1" spans="1:5">
      <c r="A1205" s="55" t="s">
        <v>2198</v>
      </c>
      <c r="B1205" s="56" t="s">
        <v>2199</v>
      </c>
      <c r="C1205" s="52">
        <f>SUM(C1206:C1208)</f>
        <v>1117</v>
      </c>
      <c r="D1205" s="53">
        <v>0</v>
      </c>
      <c r="E1205" s="54">
        <v>1117</v>
      </c>
    </row>
    <row r="1206" ht="20.25" customHeight="1" spans="1:5">
      <c r="A1206" s="57" t="s">
        <v>2200</v>
      </c>
      <c r="B1206" s="58" t="s">
        <v>2201</v>
      </c>
      <c r="C1206" s="59">
        <f>IFERROR(VLOOKUP(A1206,Sheet2!A:D,4,0),0)</f>
        <v>610</v>
      </c>
      <c r="D1206" s="53">
        <v>0</v>
      </c>
      <c r="E1206" s="60">
        <v>610</v>
      </c>
    </row>
    <row r="1207" ht="20.25" hidden="1" customHeight="1" spans="1:5">
      <c r="A1207" s="57" t="s">
        <v>2202</v>
      </c>
      <c r="B1207" s="58" t="s">
        <v>2203</v>
      </c>
      <c r="C1207" s="59">
        <f>IFERROR(VLOOKUP(A1207,Sheet2!A:D,4,0),0)</f>
        <v>0</v>
      </c>
      <c r="D1207" s="53">
        <v>0</v>
      </c>
      <c r="E1207" s="60">
        <v>0</v>
      </c>
    </row>
    <row r="1208" ht="20.25" customHeight="1" spans="1:5">
      <c r="A1208" s="57" t="s">
        <v>2204</v>
      </c>
      <c r="B1208" s="58" t="s">
        <v>2205</v>
      </c>
      <c r="C1208" s="59">
        <f>IFERROR(VLOOKUP(A1208,Sheet2!A:D,4,0),0)</f>
        <v>507</v>
      </c>
      <c r="D1208" s="53">
        <v>0</v>
      </c>
      <c r="E1208" s="60">
        <v>507</v>
      </c>
    </row>
    <row r="1209" ht="20.25" hidden="1" customHeight="1" spans="1:5">
      <c r="A1209" s="55" t="s">
        <v>2206</v>
      </c>
      <c r="B1209" s="56" t="s">
        <v>2207</v>
      </c>
      <c r="C1209" s="52">
        <f>SUM(C1210:C1212)</f>
        <v>0</v>
      </c>
      <c r="D1209" s="53">
        <v>0</v>
      </c>
      <c r="E1209" s="60">
        <v>0</v>
      </c>
    </row>
    <row r="1210" ht="20.25" hidden="1" customHeight="1" spans="1:5">
      <c r="A1210" s="57" t="s">
        <v>2208</v>
      </c>
      <c r="B1210" s="58" t="s">
        <v>2209</v>
      </c>
      <c r="C1210" s="59">
        <f>IFERROR(VLOOKUP(A1210,Sheet2!A:D,4,0),0)</f>
        <v>0</v>
      </c>
      <c r="D1210" s="53">
        <v>0</v>
      </c>
      <c r="E1210" s="60">
        <v>0</v>
      </c>
    </row>
    <row r="1211" ht="20.25" hidden="1" customHeight="1" spans="1:5">
      <c r="A1211" s="57" t="s">
        <v>2210</v>
      </c>
      <c r="B1211" s="58" t="s">
        <v>2211</v>
      </c>
      <c r="C1211" s="59">
        <f>IFERROR(VLOOKUP(A1211,Sheet2!A:D,4,0),0)</f>
        <v>0</v>
      </c>
      <c r="D1211" s="53">
        <v>0</v>
      </c>
      <c r="E1211" s="60">
        <v>0</v>
      </c>
    </row>
    <row r="1212" ht="20.25" hidden="1" customHeight="1" spans="1:5">
      <c r="A1212" s="57" t="s">
        <v>2212</v>
      </c>
      <c r="B1212" s="58" t="s">
        <v>2213</v>
      </c>
      <c r="C1212" s="59">
        <f>IFERROR(VLOOKUP(A1212,Sheet2!A:D,4,0),0)</f>
        <v>0</v>
      </c>
      <c r="D1212" s="53">
        <v>0</v>
      </c>
      <c r="E1212" s="60">
        <v>0</v>
      </c>
    </row>
    <row r="1213" ht="20.25" hidden="1" customHeight="1" spans="1:5">
      <c r="A1213" s="55" t="s">
        <v>2214</v>
      </c>
      <c r="B1213" s="56" t="s">
        <v>39</v>
      </c>
      <c r="C1213" s="52">
        <f>C1214+C1232+C1239+C1245</f>
        <v>0</v>
      </c>
      <c r="D1213" s="53">
        <v>0</v>
      </c>
      <c r="E1213" s="60">
        <v>0</v>
      </c>
    </row>
    <row r="1214" ht="20.25" hidden="1" customHeight="1" spans="1:5">
      <c r="A1214" s="55" t="s">
        <v>2215</v>
      </c>
      <c r="B1214" s="56" t="s">
        <v>2216</v>
      </c>
      <c r="C1214" s="52">
        <f>SUM(C1215:C1231)</f>
        <v>0</v>
      </c>
      <c r="D1214" s="53">
        <v>0</v>
      </c>
      <c r="E1214" s="60">
        <v>0</v>
      </c>
    </row>
    <row r="1215" ht="20.25" hidden="1" customHeight="1" spans="1:5">
      <c r="A1215" s="57" t="s">
        <v>2217</v>
      </c>
      <c r="B1215" s="58" t="s">
        <v>118</v>
      </c>
      <c r="C1215" s="59">
        <f>IFERROR(VLOOKUP(A1215,Sheet2!A:D,4,0),0)</f>
        <v>0</v>
      </c>
      <c r="D1215" s="53">
        <v>0</v>
      </c>
      <c r="E1215" s="60">
        <v>0</v>
      </c>
    </row>
    <row r="1216" ht="20.25" hidden="1" customHeight="1" spans="1:5">
      <c r="A1216" s="57" t="s">
        <v>2218</v>
      </c>
      <c r="B1216" s="58" t="s">
        <v>120</v>
      </c>
      <c r="C1216" s="59">
        <f>IFERROR(VLOOKUP(A1216,Sheet2!A:D,4,0),0)</f>
        <v>0</v>
      </c>
      <c r="D1216" s="53">
        <v>0</v>
      </c>
      <c r="E1216" s="60">
        <v>0</v>
      </c>
    </row>
    <row r="1217" ht="20.25" hidden="1" customHeight="1" spans="1:5">
      <c r="A1217" s="57" t="s">
        <v>2219</v>
      </c>
      <c r="B1217" s="58" t="s">
        <v>122</v>
      </c>
      <c r="C1217" s="59">
        <f>IFERROR(VLOOKUP(A1217,Sheet2!A:D,4,0),0)</f>
        <v>0</v>
      </c>
      <c r="D1217" s="53">
        <v>0</v>
      </c>
      <c r="E1217" s="60">
        <v>0</v>
      </c>
    </row>
    <row r="1218" ht="20.25" hidden="1" customHeight="1" spans="1:5">
      <c r="A1218" s="57" t="s">
        <v>2220</v>
      </c>
      <c r="B1218" s="58" t="s">
        <v>2221</v>
      </c>
      <c r="C1218" s="59">
        <f>IFERROR(VLOOKUP(A1218,Sheet2!A:D,4,0),0)</f>
        <v>0</v>
      </c>
      <c r="D1218" s="53">
        <v>0</v>
      </c>
      <c r="E1218" s="60">
        <v>0</v>
      </c>
    </row>
    <row r="1219" ht="20.25" hidden="1" customHeight="1" spans="1:5">
      <c r="A1219" s="57" t="s">
        <v>2222</v>
      </c>
      <c r="B1219" s="58" t="s">
        <v>2223</v>
      </c>
      <c r="C1219" s="59">
        <f>IFERROR(VLOOKUP(A1219,Sheet2!A:D,4,0),0)</f>
        <v>0</v>
      </c>
      <c r="D1219" s="53">
        <v>0</v>
      </c>
      <c r="E1219" s="60">
        <v>0</v>
      </c>
    </row>
    <row r="1220" ht="20.25" hidden="1" customHeight="1" spans="1:5">
      <c r="A1220" s="57" t="s">
        <v>2224</v>
      </c>
      <c r="B1220" s="58" t="s">
        <v>2225</v>
      </c>
      <c r="C1220" s="59">
        <f>IFERROR(VLOOKUP(A1220,Sheet2!A:D,4,0),0)</f>
        <v>0</v>
      </c>
      <c r="D1220" s="53">
        <v>0</v>
      </c>
      <c r="E1220" s="60">
        <v>0</v>
      </c>
    </row>
    <row r="1221" ht="20.25" hidden="1" customHeight="1" spans="1:5">
      <c r="A1221" s="57" t="s">
        <v>2226</v>
      </c>
      <c r="B1221" s="58" t="s">
        <v>2227</v>
      </c>
      <c r="C1221" s="59">
        <f>IFERROR(VLOOKUP(A1221,Sheet2!A:D,4,0),0)</f>
        <v>0</v>
      </c>
      <c r="D1221" s="53">
        <v>0</v>
      </c>
      <c r="E1221" s="60">
        <v>0</v>
      </c>
    </row>
    <row r="1222" ht="20.25" hidden="1" customHeight="1" spans="1:5">
      <c r="A1222" s="57" t="s">
        <v>2228</v>
      </c>
      <c r="B1222" s="58" t="s">
        <v>2229</v>
      </c>
      <c r="C1222" s="59">
        <f>IFERROR(VLOOKUP(A1222,Sheet2!A:D,4,0),0)</f>
        <v>0</v>
      </c>
      <c r="D1222" s="53">
        <v>0</v>
      </c>
      <c r="E1222" s="60">
        <v>0</v>
      </c>
    </row>
    <row r="1223" ht="20.25" hidden="1" customHeight="1" spans="1:5">
      <c r="A1223" s="57" t="s">
        <v>2230</v>
      </c>
      <c r="B1223" s="58" t="s">
        <v>2231</v>
      </c>
      <c r="C1223" s="59">
        <f>IFERROR(VLOOKUP(A1223,Sheet2!A:D,4,0),0)</f>
        <v>0</v>
      </c>
      <c r="D1223" s="53">
        <v>0</v>
      </c>
      <c r="E1223" s="60">
        <v>0</v>
      </c>
    </row>
    <row r="1224" ht="20.25" hidden="1" customHeight="1" spans="1:5">
      <c r="A1224" s="57" t="s">
        <v>2232</v>
      </c>
      <c r="B1224" s="58" t="s">
        <v>2233</v>
      </c>
      <c r="C1224" s="59">
        <f>IFERROR(VLOOKUP(A1224,Sheet2!A:D,4,0),0)</f>
        <v>0</v>
      </c>
      <c r="D1224" s="53">
        <v>0</v>
      </c>
      <c r="E1224" s="60">
        <v>0</v>
      </c>
    </row>
    <row r="1225" ht="20.25" hidden="1" customHeight="1" spans="1:5">
      <c r="A1225" s="57" t="s">
        <v>2234</v>
      </c>
      <c r="B1225" s="58" t="s">
        <v>2235</v>
      </c>
      <c r="C1225" s="59">
        <f>IFERROR(VLOOKUP(A1225,Sheet2!A:D,4,0),0)</f>
        <v>0</v>
      </c>
      <c r="D1225" s="53">
        <v>0</v>
      </c>
      <c r="E1225" s="60">
        <v>0</v>
      </c>
    </row>
    <row r="1226" ht="20.25" hidden="1" customHeight="1" spans="1:5">
      <c r="A1226" s="57" t="s">
        <v>2236</v>
      </c>
      <c r="B1226" s="58" t="s">
        <v>2237</v>
      </c>
      <c r="C1226" s="59">
        <f>IFERROR(VLOOKUP(A1226,Sheet2!A:D,4,0),0)</f>
        <v>0</v>
      </c>
      <c r="D1226" s="53">
        <v>0</v>
      </c>
      <c r="E1226" s="60">
        <v>0</v>
      </c>
    </row>
    <row r="1227" ht="20.25" hidden="1" customHeight="1" spans="1:5">
      <c r="A1227" s="57" t="s">
        <v>2238</v>
      </c>
      <c r="B1227" s="58" t="s">
        <v>2239</v>
      </c>
      <c r="C1227" s="59">
        <f>IFERROR(VLOOKUP(A1227,Sheet2!A:D,4,0),0)</f>
        <v>0</v>
      </c>
      <c r="D1227" s="53">
        <v>0</v>
      </c>
      <c r="E1227" s="60">
        <v>0</v>
      </c>
    </row>
    <row r="1228" ht="20.25" hidden="1" customHeight="1" spans="1:5">
      <c r="A1228" s="57" t="s">
        <v>2240</v>
      </c>
      <c r="B1228" s="58" t="s">
        <v>2241</v>
      </c>
      <c r="C1228" s="59">
        <f>IFERROR(VLOOKUP(A1228,Sheet2!A:D,4,0),0)</f>
        <v>0</v>
      </c>
      <c r="D1228" s="53">
        <v>0</v>
      </c>
      <c r="E1228" s="60">
        <v>0</v>
      </c>
    </row>
    <row r="1229" ht="20.25" hidden="1" customHeight="1" spans="1:5">
      <c r="A1229" s="57" t="s">
        <v>2242</v>
      </c>
      <c r="B1229" s="58" t="s">
        <v>2243</v>
      </c>
      <c r="C1229" s="59">
        <f>IFERROR(VLOOKUP(A1229,Sheet2!A:D,4,0),0)</f>
        <v>0</v>
      </c>
      <c r="D1229" s="53">
        <v>0</v>
      </c>
      <c r="E1229" s="60">
        <v>0</v>
      </c>
    </row>
    <row r="1230" ht="20.25" hidden="1" customHeight="1" spans="1:5">
      <c r="A1230" s="57" t="s">
        <v>2244</v>
      </c>
      <c r="B1230" s="58" t="s">
        <v>136</v>
      </c>
      <c r="C1230" s="59">
        <f>IFERROR(VLOOKUP(A1230,Sheet2!A:D,4,0),0)</f>
        <v>0</v>
      </c>
      <c r="D1230" s="53">
        <v>0</v>
      </c>
      <c r="E1230" s="60">
        <v>0</v>
      </c>
    </row>
    <row r="1231" ht="20.25" hidden="1" customHeight="1" spans="1:5">
      <c r="A1231" s="57" t="s">
        <v>2245</v>
      </c>
      <c r="B1231" s="58" t="s">
        <v>2246</v>
      </c>
      <c r="C1231" s="59">
        <f>IFERROR(VLOOKUP(A1231,Sheet2!A:D,4,0),0)</f>
        <v>0</v>
      </c>
      <c r="D1231" s="53">
        <v>0</v>
      </c>
      <c r="E1231" s="60">
        <v>0</v>
      </c>
    </row>
    <row r="1232" ht="20.25" hidden="1" customHeight="1" spans="1:5">
      <c r="A1232" s="55" t="s">
        <v>2247</v>
      </c>
      <c r="B1232" s="56" t="s">
        <v>2248</v>
      </c>
      <c r="C1232" s="52">
        <f>SUM(C1233:C1238)</f>
        <v>0</v>
      </c>
      <c r="D1232" s="53">
        <v>0</v>
      </c>
      <c r="E1232" s="60">
        <v>0</v>
      </c>
    </row>
    <row r="1233" ht="20.25" hidden="1" customHeight="1" spans="1:5">
      <c r="A1233" s="57" t="s">
        <v>2249</v>
      </c>
      <c r="B1233" s="58" t="s">
        <v>2250</v>
      </c>
      <c r="C1233" s="59">
        <f>IFERROR(VLOOKUP(A1233,Sheet2!A:D,4,0),0)</f>
        <v>0</v>
      </c>
      <c r="D1233" s="53">
        <v>0</v>
      </c>
      <c r="E1233" s="60">
        <v>0</v>
      </c>
    </row>
    <row r="1234" ht="20.25" hidden="1" customHeight="1" spans="1:5">
      <c r="A1234" s="57" t="s">
        <v>2251</v>
      </c>
      <c r="B1234" s="58" t="s">
        <v>2252</v>
      </c>
      <c r="C1234" s="59">
        <f>IFERROR(VLOOKUP(A1234,Sheet2!A:D,4,0),0)</f>
        <v>0</v>
      </c>
      <c r="D1234" s="53">
        <v>0</v>
      </c>
      <c r="E1234" s="60">
        <v>0</v>
      </c>
    </row>
    <row r="1235" ht="20.25" hidden="1" customHeight="1" spans="1:5">
      <c r="A1235" s="57" t="s">
        <v>2253</v>
      </c>
      <c r="B1235" s="58" t="s">
        <v>2254</v>
      </c>
      <c r="C1235" s="59">
        <f>IFERROR(VLOOKUP(A1235,Sheet2!A:D,4,0),0)</f>
        <v>0</v>
      </c>
      <c r="D1235" s="53">
        <v>0</v>
      </c>
      <c r="E1235" s="60">
        <v>0</v>
      </c>
    </row>
    <row r="1236" ht="20.25" hidden="1" customHeight="1" spans="1:5">
      <c r="A1236" s="57" t="s">
        <v>2255</v>
      </c>
      <c r="B1236" s="58" t="s">
        <v>2256</v>
      </c>
      <c r="C1236" s="59">
        <f>IFERROR(VLOOKUP(A1236,Sheet2!A:D,4,0),0)</f>
        <v>0</v>
      </c>
      <c r="D1236" s="53">
        <v>0</v>
      </c>
      <c r="E1236" s="60">
        <v>0</v>
      </c>
    </row>
    <row r="1237" ht="20.25" hidden="1" customHeight="1" spans="1:5">
      <c r="A1237" s="57" t="s">
        <v>2257</v>
      </c>
      <c r="B1237" s="58" t="s">
        <v>2258</v>
      </c>
      <c r="C1237" s="59"/>
      <c r="D1237" s="53">
        <v>0</v>
      </c>
      <c r="E1237" s="60"/>
    </row>
    <row r="1238" ht="20.25" hidden="1" customHeight="1" spans="1:5">
      <c r="A1238" s="57" t="s">
        <v>2259</v>
      </c>
      <c r="B1238" s="58" t="s">
        <v>2260</v>
      </c>
      <c r="C1238" s="59">
        <f>IFERROR(VLOOKUP(A1238,Sheet2!A:D,4,0),0)</f>
        <v>0</v>
      </c>
      <c r="D1238" s="53">
        <v>0</v>
      </c>
      <c r="E1238" s="60">
        <v>0</v>
      </c>
    </row>
    <row r="1239" ht="20.25" hidden="1" customHeight="1" spans="1:5">
      <c r="A1239" s="55" t="s">
        <v>2261</v>
      </c>
      <c r="B1239" s="56" t="s">
        <v>2262</v>
      </c>
      <c r="C1239" s="52">
        <f>SUM(C1240:C1244)</f>
        <v>0</v>
      </c>
      <c r="D1239" s="53">
        <v>0</v>
      </c>
      <c r="E1239" s="60">
        <v>0</v>
      </c>
    </row>
    <row r="1240" ht="20.25" hidden="1" customHeight="1" spans="1:5">
      <c r="A1240" s="57" t="s">
        <v>2263</v>
      </c>
      <c r="B1240" s="58" t="s">
        <v>2264</v>
      </c>
      <c r="C1240" s="59">
        <f>IFERROR(VLOOKUP(A1240,Sheet2!A:D,4,0),0)</f>
        <v>0</v>
      </c>
      <c r="D1240" s="53">
        <v>0</v>
      </c>
      <c r="E1240" s="60">
        <v>0</v>
      </c>
    </row>
    <row r="1241" ht="20.25" hidden="1" customHeight="1" spans="1:5">
      <c r="A1241" s="57" t="s">
        <v>2265</v>
      </c>
      <c r="B1241" s="58" t="s">
        <v>2266</v>
      </c>
      <c r="C1241" s="59">
        <f>IFERROR(VLOOKUP(A1241,Sheet2!A:D,4,0),0)</f>
        <v>0</v>
      </c>
      <c r="D1241" s="53">
        <v>0</v>
      </c>
      <c r="E1241" s="60">
        <v>0</v>
      </c>
    </row>
    <row r="1242" ht="20.25" hidden="1" customHeight="1" spans="1:5">
      <c r="A1242" s="57" t="s">
        <v>2267</v>
      </c>
      <c r="B1242" s="58" t="s">
        <v>2268</v>
      </c>
      <c r="C1242" s="59">
        <f>IFERROR(VLOOKUP(A1242,Sheet2!A:D,4,0),0)</f>
        <v>0</v>
      </c>
      <c r="D1242" s="53">
        <v>0</v>
      </c>
      <c r="E1242" s="60">
        <v>0</v>
      </c>
    </row>
    <row r="1243" ht="20.25" hidden="1" customHeight="1" spans="1:5">
      <c r="A1243" s="57" t="s">
        <v>2269</v>
      </c>
      <c r="B1243" s="58" t="s">
        <v>2270</v>
      </c>
      <c r="C1243" s="59">
        <f>IFERROR(VLOOKUP(A1243,Sheet2!A:D,4,0),0)</f>
        <v>0</v>
      </c>
      <c r="D1243" s="53">
        <v>0</v>
      </c>
      <c r="E1243" s="60">
        <v>0</v>
      </c>
    </row>
    <row r="1244" ht="20.25" hidden="1" customHeight="1" spans="1:5">
      <c r="A1244" s="57" t="s">
        <v>2271</v>
      </c>
      <c r="B1244" s="58" t="s">
        <v>2272</v>
      </c>
      <c r="C1244" s="59">
        <f>IFERROR(VLOOKUP(A1244,Sheet2!A:D,4,0),0)</f>
        <v>0</v>
      </c>
      <c r="D1244" s="53">
        <v>0</v>
      </c>
      <c r="E1244" s="60">
        <v>0</v>
      </c>
    </row>
    <row r="1245" ht="20.25" hidden="1" customHeight="1" spans="1:5">
      <c r="A1245" s="55" t="s">
        <v>2273</v>
      </c>
      <c r="B1245" s="56" t="s">
        <v>2274</v>
      </c>
      <c r="C1245" s="52">
        <f>SUM(C1246:C1257)</f>
        <v>0</v>
      </c>
      <c r="D1245" s="53">
        <v>0</v>
      </c>
      <c r="E1245" s="60">
        <v>0</v>
      </c>
    </row>
    <row r="1246" ht="20.25" hidden="1" customHeight="1" spans="1:5">
      <c r="A1246" s="57" t="s">
        <v>2275</v>
      </c>
      <c r="B1246" s="58" t="s">
        <v>2276</v>
      </c>
      <c r="C1246" s="59">
        <f>IFERROR(VLOOKUP(A1246,Sheet2!A:D,4,0),0)</f>
        <v>0</v>
      </c>
      <c r="D1246" s="53">
        <v>0</v>
      </c>
      <c r="E1246" s="60">
        <v>0</v>
      </c>
    </row>
    <row r="1247" ht="20.25" hidden="1" customHeight="1" spans="1:5">
      <c r="A1247" s="57" t="s">
        <v>2277</v>
      </c>
      <c r="B1247" s="58" t="s">
        <v>2278</v>
      </c>
      <c r="C1247" s="59">
        <f>IFERROR(VLOOKUP(A1247,Sheet2!A:D,4,0),0)</f>
        <v>0</v>
      </c>
      <c r="D1247" s="53">
        <v>0</v>
      </c>
      <c r="E1247" s="60">
        <v>0</v>
      </c>
    </row>
    <row r="1248" ht="20.25" hidden="1" customHeight="1" spans="1:5">
      <c r="A1248" s="57" t="s">
        <v>2279</v>
      </c>
      <c r="B1248" s="58" t="s">
        <v>2280</v>
      </c>
      <c r="C1248" s="59">
        <f>IFERROR(VLOOKUP(A1248,Sheet2!A:D,4,0),0)</f>
        <v>0</v>
      </c>
      <c r="D1248" s="53">
        <v>0</v>
      </c>
      <c r="E1248" s="60">
        <v>0</v>
      </c>
    </row>
    <row r="1249" ht="20.25" hidden="1" customHeight="1" spans="1:5">
      <c r="A1249" s="57" t="s">
        <v>2281</v>
      </c>
      <c r="B1249" s="58" t="s">
        <v>2282</v>
      </c>
      <c r="C1249" s="59">
        <f>IFERROR(VLOOKUP(A1249,Sheet2!A:D,4,0),0)</f>
        <v>0</v>
      </c>
      <c r="D1249" s="53">
        <v>0</v>
      </c>
      <c r="E1249" s="60">
        <v>0</v>
      </c>
    </row>
    <row r="1250" ht="20.25" hidden="1" customHeight="1" spans="1:5">
      <c r="A1250" s="57" t="s">
        <v>2283</v>
      </c>
      <c r="B1250" s="58" t="s">
        <v>2284</v>
      </c>
      <c r="C1250" s="59">
        <f>IFERROR(VLOOKUP(A1250,Sheet2!A:D,4,0),0)</f>
        <v>0</v>
      </c>
      <c r="D1250" s="53">
        <v>0</v>
      </c>
      <c r="E1250" s="60">
        <v>0</v>
      </c>
    </row>
    <row r="1251" ht="20.25" hidden="1" customHeight="1" spans="1:5">
      <c r="A1251" s="57" t="s">
        <v>2285</v>
      </c>
      <c r="B1251" s="58" t="s">
        <v>2286</v>
      </c>
      <c r="C1251" s="59">
        <f>IFERROR(VLOOKUP(A1251,Sheet2!A:D,4,0),0)</f>
        <v>0</v>
      </c>
      <c r="D1251" s="53">
        <v>0</v>
      </c>
      <c r="E1251" s="60">
        <v>0</v>
      </c>
    </row>
    <row r="1252" ht="20.25" hidden="1" customHeight="1" spans="1:5">
      <c r="A1252" s="57" t="s">
        <v>2287</v>
      </c>
      <c r="B1252" s="58" t="s">
        <v>2288</v>
      </c>
      <c r="C1252" s="59">
        <f>IFERROR(VLOOKUP(A1252,Sheet2!A:D,4,0),0)</f>
        <v>0</v>
      </c>
      <c r="D1252" s="53">
        <v>0</v>
      </c>
      <c r="E1252" s="60">
        <v>0</v>
      </c>
    </row>
    <row r="1253" ht="20.25" hidden="1" customHeight="1" spans="1:5">
      <c r="A1253" s="57" t="s">
        <v>2289</v>
      </c>
      <c r="B1253" s="58" t="s">
        <v>2290</v>
      </c>
      <c r="C1253" s="59">
        <f>IFERROR(VLOOKUP(A1253,Sheet2!A:D,4,0),0)</f>
        <v>0</v>
      </c>
      <c r="D1253" s="53">
        <v>0</v>
      </c>
      <c r="E1253" s="60">
        <v>0</v>
      </c>
    </row>
    <row r="1254" ht="20.25" hidden="1" customHeight="1" spans="1:5">
      <c r="A1254" s="57" t="s">
        <v>2291</v>
      </c>
      <c r="B1254" s="58" t="s">
        <v>2292</v>
      </c>
      <c r="C1254" s="59">
        <f>IFERROR(VLOOKUP(A1254,Sheet2!A:D,4,0),0)</f>
        <v>0</v>
      </c>
      <c r="D1254" s="53">
        <v>0</v>
      </c>
      <c r="E1254" s="60">
        <v>0</v>
      </c>
    </row>
    <row r="1255" ht="20.25" hidden="1" customHeight="1" spans="1:5">
      <c r="A1255" s="57" t="s">
        <v>2293</v>
      </c>
      <c r="B1255" s="58" t="s">
        <v>2294</v>
      </c>
      <c r="C1255" s="59">
        <f>IFERROR(VLOOKUP(A1255,Sheet2!A:D,4,0),0)</f>
        <v>0</v>
      </c>
      <c r="D1255" s="53">
        <v>0</v>
      </c>
      <c r="E1255" s="60">
        <v>0</v>
      </c>
    </row>
    <row r="1256" ht="20.25" hidden="1" customHeight="1" spans="1:5">
      <c r="A1256" s="57" t="s">
        <v>2295</v>
      </c>
      <c r="B1256" s="58" t="s">
        <v>2296</v>
      </c>
      <c r="C1256" s="59"/>
      <c r="D1256" s="53">
        <v>0</v>
      </c>
      <c r="E1256" s="60"/>
    </row>
    <row r="1257" ht="20.25" hidden="1" customHeight="1" spans="1:5">
      <c r="A1257" s="57" t="s">
        <v>2297</v>
      </c>
      <c r="B1257" s="58" t="s">
        <v>2298</v>
      </c>
      <c r="C1257" s="59">
        <f>IFERROR(VLOOKUP(A1257,Sheet2!A:D,4,0),0)</f>
        <v>0</v>
      </c>
      <c r="D1257" s="53">
        <v>0</v>
      </c>
      <c r="E1257" s="60">
        <v>0</v>
      </c>
    </row>
    <row r="1258" ht="20.25" customHeight="1" spans="1:5">
      <c r="A1258" s="55" t="s">
        <v>2299</v>
      </c>
      <c r="B1258" s="56" t="s">
        <v>40</v>
      </c>
      <c r="C1258" s="52">
        <f>C1259+C1270+C1277+C1285+C1298+C1302+C1306</f>
        <v>10</v>
      </c>
      <c r="D1258" s="53">
        <v>0</v>
      </c>
      <c r="E1258" s="54">
        <v>10</v>
      </c>
    </row>
    <row r="1259" ht="20.25" customHeight="1" spans="1:5">
      <c r="A1259" s="55" t="s">
        <v>2300</v>
      </c>
      <c r="B1259" s="56" t="s">
        <v>2301</v>
      </c>
      <c r="C1259" s="52">
        <f>SUM(C1260:C1269)</f>
        <v>5</v>
      </c>
      <c r="D1259" s="53">
        <v>0</v>
      </c>
      <c r="E1259" s="54">
        <v>5</v>
      </c>
    </row>
    <row r="1260" ht="20.25" hidden="1" customHeight="1" spans="1:5">
      <c r="A1260" s="57" t="s">
        <v>2302</v>
      </c>
      <c r="B1260" s="58" t="s">
        <v>118</v>
      </c>
      <c r="C1260" s="59">
        <f>IFERROR(VLOOKUP(A1260,Sheet2!A:D,4,0),0)</f>
        <v>0</v>
      </c>
      <c r="D1260" s="53">
        <v>0</v>
      </c>
      <c r="E1260" s="60">
        <v>0</v>
      </c>
    </row>
    <row r="1261" ht="20.25" hidden="1" customHeight="1" spans="1:5">
      <c r="A1261" s="57" t="s">
        <v>2303</v>
      </c>
      <c r="B1261" s="58" t="s">
        <v>120</v>
      </c>
      <c r="C1261" s="59">
        <f>IFERROR(VLOOKUP(A1261,Sheet2!A:D,4,0),0)</f>
        <v>0</v>
      </c>
      <c r="D1261" s="53">
        <v>0</v>
      </c>
      <c r="E1261" s="60">
        <v>0</v>
      </c>
    </row>
    <row r="1262" ht="20.25" hidden="1" customHeight="1" spans="1:5">
      <c r="A1262" s="57" t="s">
        <v>2304</v>
      </c>
      <c r="B1262" s="58" t="s">
        <v>122</v>
      </c>
      <c r="C1262" s="59">
        <f>IFERROR(VLOOKUP(A1262,Sheet2!A:D,4,0),0)</f>
        <v>0</v>
      </c>
      <c r="D1262" s="53">
        <v>0</v>
      </c>
      <c r="E1262" s="60">
        <v>0</v>
      </c>
    </row>
    <row r="1263" ht="20.25" hidden="1" customHeight="1" spans="1:5">
      <c r="A1263" s="57" t="s">
        <v>2305</v>
      </c>
      <c r="B1263" s="58" t="s">
        <v>2306</v>
      </c>
      <c r="C1263" s="59">
        <f>IFERROR(VLOOKUP(A1263,Sheet2!A:D,4,0),0)</f>
        <v>0</v>
      </c>
      <c r="D1263" s="53">
        <v>0</v>
      </c>
      <c r="E1263" s="60">
        <v>0</v>
      </c>
    </row>
    <row r="1264" ht="20.25" hidden="1" customHeight="1" spans="1:5">
      <c r="A1264" s="57" t="s">
        <v>2307</v>
      </c>
      <c r="B1264" s="58" t="s">
        <v>2308</v>
      </c>
      <c r="C1264" s="59">
        <f>IFERROR(VLOOKUP(A1264,Sheet2!A:D,4,0),0)</f>
        <v>0</v>
      </c>
      <c r="D1264" s="53">
        <v>0</v>
      </c>
      <c r="E1264" s="60">
        <v>0</v>
      </c>
    </row>
    <row r="1265" ht="20.25" hidden="1" customHeight="1" spans="1:5">
      <c r="A1265" s="57" t="s">
        <v>2309</v>
      </c>
      <c r="B1265" s="58" t="s">
        <v>2310</v>
      </c>
      <c r="C1265" s="59">
        <f>IFERROR(VLOOKUP(A1265,Sheet2!A:D,4,0),0)</f>
        <v>0</v>
      </c>
      <c r="D1265" s="53">
        <v>0</v>
      </c>
      <c r="E1265" s="60">
        <v>0</v>
      </c>
    </row>
    <row r="1266" ht="20.25" hidden="1" customHeight="1" spans="1:5">
      <c r="A1266" s="57" t="s">
        <v>2311</v>
      </c>
      <c r="B1266" s="58" t="s">
        <v>2312</v>
      </c>
      <c r="C1266" s="59">
        <f>IFERROR(VLOOKUP(A1266,Sheet2!A:D,4,0),0)</f>
        <v>0</v>
      </c>
      <c r="D1266" s="53">
        <v>0</v>
      </c>
      <c r="E1266" s="60">
        <v>0</v>
      </c>
    </row>
    <row r="1267" ht="20.25" hidden="1" customHeight="1" spans="1:5">
      <c r="A1267" s="57" t="s">
        <v>2313</v>
      </c>
      <c r="B1267" s="58" t="s">
        <v>2314</v>
      </c>
      <c r="C1267" s="59">
        <f>IFERROR(VLOOKUP(A1267,Sheet2!A:D,4,0),0)</f>
        <v>0</v>
      </c>
      <c r="D1267" s="53">
        <v>0</v>
      </c>
      <c r="E1267" s="60">
        <v>0</v>
      </c>
    </row>
    <row r="1268" ht="20.25" hidden="1" customHeight="1" spans="1:5">
      <c r="A1268" s="57" t="s">
        <v>2315</v>
      </c>
      <c r="B1268" s="58" t="s">
        <v>136</v>
      </c>
      <c r="C1268" s="59">
        <f>IFERROR(VLOOKUP(A1268,Sheet2!A:D,4,0),0)</f>
        <v>0</v>
      </c>
      <c r="D1268" s="53">
        <v>0</v>
      </c>
      <c r="E1268" s="60">
        <v>0</v>
      </c>
    </row>
    <row r="1269" ht="20.25" customHeight="1" spans="1:5">
      <c r="A1269" s="57" t="s">
        <v>2316</v>
      </c>
      <c r="B1269" s="58" t="s">
        <v>2317</v>
      </c>
      <c r="C1269" s="59">
        <f>IFERROR(VLOOKUP(A1269,Sheet2!A:D,4,0),0)</f>
        <v>5</v>
      </c>
      <c r="D1269" s="53">
        <v>0</v>
      </c>
      <c r="E1269" s="60">
        <v>5</v>
      </c>
    </row>
    <row r="1270" ht="20.25" customHeight="1" spans="1:5">
      <c r="A1270" s="55" t="s">
        <v>2318</v>
      </c>
      <c r="B1270" s="56" t="s">
        <v>2319</v>
      </c>
      <c r="C1270" s="52">
        <f>SUM(C1271:C1276)</f>
        <v>5</v>
      </c>
      <c r="D1270" s="53">
        <v>0</v>
      </c>
      <c r="E1270" s="54">
        <v>5</v>
      </c>
    </row>
    <row r="1271" ht="20.25" hidden="1" customHeight="1" spans="1:5">
      <c r="A1271" s="57" t="s">
        <v>2320</v>
      </c>
      <c r="B1271" s="58" t="s">
        <v>118</v>
      </c>
      <c r="C1271" s="59">
        <f>IFERROR(VLOOKUP(A1271,Sheet2!A:D,4,0),0)</f>
        <v>0</v>
      </c>
      <c r="D1271" s="53">
        <v>0</v>
      </c>
      <c r="E1271" s="60">
        <v>0</v>
      </c>
    </row>
    <row r="1272" ht="20.25" hidden="1" customHeight="1" spans="1:5">
      <c r="A1272" s="57" t="s">
        <v>2321</v>
      </c>
      <c r="B1272" s="58" t="s">
        <v>120</v>
      </c>
      <c r="C1272" s="59">
        <f>IFERROR(VLOOKUP(A1272,Sheet2!A:D,4,0),0)</f>
        <v>0</v>
      </c>
      <c r="D1272" s="53">
        <v>0</v>
      </c>
      <c r="E1272" s="60">
        <v>0</v>
      </c>
    </row>
    <row r="1273" ht="20.25" hidden="1" customHeight="1" spans="1:5">
      <c r="A1273" s="57" t="s">
        <v>2322</v>
      </c>
      <c r="B1273" s="58" t="s">
        <v>122</v>
      </c>
      <c r="C1273" s="59">
        <f>IFERROR(VLOOKUP(A1273,Sheet2!A:D,4,0),0)</f>
        <v>0</v>
      </c>
      <c r="D1273" s="53">
        <v>0</v>
      </c>
      <c r="E1273" s="60">
        <v>0</v>
      </c>
    </row>
    <row r="1274" s="42" customFormat="1" ht="20.25" hidden="1" customHeight="1" spans="1:6">
      <c r="A1274" s="57" t="s">
        <v>2323</v>
      </c>
      <c r="B1274" s="58" t="s">
        <v>2324</v>
      </c>
      <c r="C1274" s="59">
        <f>IFERROR(VLOOKUP(A1274,Sheet2!A:D,4,0),0)</f>
        <v>0</v>
      </c>
      <c r="D1274" s="53">
        <v>0</v>
      </c>
      <c r="E1274" s="74">
        <v>0</v>
      </c>
      <c r="F1274" s="75"/>
    </row>
    <row r="1275" s="42" customFormat="1" ht="20.25" hidden="1" customHeight="1" spans="1:6">
      <c r="A1275" s="57" t="s">
        <v>2325</v>
      </c>
      <c r="B1275" s="58" t="s">
        <v>136</v>
      </c>
      <c r="C1275" s="59"/>
      <c r="D1275" s="53">
        <v>0</v>
      </c>
      <c r="E1275" s="74"/>
      <c r="F1275" s="75"/>
    </row>
    <row r="1276" ht="20.25" customHeight="1" spans="1:5">
      <c r="A1276" s="57" t="s">
        <v>2326</v>
      </c>
      <c r="B1276" s="58" t="s">
        <v>2327</v>
      </c>
      <c r="C1276" s="59">
        <f>IFERROR(VLOOKUP(A1276,Sheet2!A:D,4,0),0)</f>
        <v>5</v>
      </c>
      <c r="D1276" s="53">
        <v>0</v>
      </c>
      <c r="E1276" s="60">
        <v>5</v>
      </c>
    </row>
    <row r="1277" ht="20.25" hidden="1" customHeight="1" spans="1:5">
      <c r="A1277" s="55" t="s">
        <v>2328</v>
      </c>
      <c r="B1277" s="56" t="s">
        <v>2329</v>
      </c>
      <c r="C1277" s="52">
        <f>SUM(C1278:C1284)</f>
        <v>0</v>
      </c>
      <c r="D1277" s="76"/>
      <c r="E1277" s="76"/>
    </row>
    <row r="1278" ht="20.25" hidden="1" customHeight="1" spans="1:5">
      <c r="A1278" s="57" t="s">
        <v>2330</v>
      </c>
      <c r="B1278" s="58" t="s">
        <v>118</v>
      </c>
      <c r="C1278" s="59">
        <f>IFERROR(VLOOKUP(A1278,Sheet2!A:D,4,0),0)</f>
        <v>0</v>
      </c>
      <c r="D1278" s="76"/>
      <c r="E1278" s="76"/>
    </row>
    <row r="1279" s="42" customFormat="1" ht="20.25" hidden="1" customHeight="1" spans="1:6">
      <c r="A1279" s="57" t="s">
        <v>2331</v>
      </c>
      <c r="B1279" s="58" t="s">
        <v>120</v>
      </c>
      <c r="C1279" s="59">
        <f>IFERROR(VLOOKUP(A1279,Sheet2!A:D,4,0),0)</f>
        <v>0</v>
      </c>
      <c r="D1279" s="77"/>
      <c r="E1279" s="77"/>
      <c r="F1279" s="75"/>
    </row>
    <row r="1280" ht="20.25" hidden="1" customHeight="1" spans="1:5">
      <c r="A1280" s="57" t="s">
        <v>2332</v>
      </c>
      <c r="B1280" s="58" t="s">
        <v>122</v>
      </c>
      <c r="C1280" s="59">
        <f>IFERROR(VLOOKUP(A1280,Sheet2!A:D,4,0),0)</f>
        <v>0</v>
      </c>
      <c r="D1280" s="76"/>
      <c r="E1280" s="76"/>
    </row>
    <row r="1281" ht="20.25" hidden="1" customHeight="1" spans="1:5">
      <c r="A1281" s="57" t="s">
        <v>2333</v>
      </c>
      <c r="B1281" s="58" t="s">
        <v>2334</v>
      </c>
      <c r="C1281" s="59">
        <f>IFERROR(VLOOKUP(A1281,Sheet2!A:D,4,0),0)</f>
        <v>0</v>
      </c>
      <c r="D1281" s="76"/>
      <c r="E1281" s="76"/>
    </row>
    <row r="1282" ht="20.25" hidden="1" customHeight="1" spans="1:5">
      <c r="A1282" s="57" t="s">
        <v>2335</v>
      </c>
      <c r="B1282" s="58" t="s">
        <v>2336</v>
      </c>
      <c r="C1282" s="59">
        <f>IFERROR(VLOOKUP(A1282,Sheet2!A:D,4,0),0)</f>
        <v>0</v>
      </c>
      <c r="D1282" s="76"/>
      <c r="E1282" s="76"/>
    </row>
    <row r="1283" ht="20.25" hidden="1" customHeight="1" spans="1:5">
      <c r="A1283" s="57" t="s">
        <v>2337</v>
      </c>
      <c r="B1283" s="58" t="s">
        <v>136</v>
      </c>
      <c r="C1283" s="59">
        <f>IFERROR(VLOOKUP(A1283,Sheet2!A:D,4,0),0)</f>
        <v>0</v>
      </c>
      <c r="D1283" s="76"/>
      <c r="E1283" s="76"/>
    </row>
    <row r="1284" ht="20.25" hidden="1" customHeight="1" spans="1:5">
      <c r="A1284" s="57" t="s">
        <v>2338</v>
      </c>
      <c r="B1284" s="58" t="s">
        <v>2339</v>
      </c>
      <c r="C1284" s="59">
        <f>IFERROR(VLOOKUP(A1284,Sheet2!A:D,4,0),0)</f>
        <v>0</v>
      </c>
      <c r="D1284" s="76"/>
      <c r="E1284" s="76"/>
    </row>
    <row r="1285" ht="20.25" hidden="1" customHeight="1" spans="1:5">
      <c r="A1285" s="55" t="s">
        <v>2340</v>
      </c>
      <c r="B1285" s="56" t="s">
        <v>2341</v>
      </c>
      <c r="C1285" s="52">
        <f>SUM(C1286:C1297)</f>
        <v>0</v>
      </c>
      <c r="D1285" s="76"/>
      <c r="E1285" s="76"/>
    </row>
    <row r="1286" ht="20.25" hidden="1" customHeight="1" spans="1:5">
      <c r="A1286" s="57" t="s">
        <v>2342</v>
      </c>
      <c r="B1286" s="58" t="s">
        <v>118</v>
      </c>
      <c r="C1286" s="59">
        <f>IFERROR(VLOOKUP(A1286,Sheet2!A:D,4,0),0)</f>
        <v>0</v>
      </c>
      <c r="D1286" s="76"/>
      <c r="E1286" s="76"/>
    </row>
    <row r="1287" ht="20.25" hidden="1" customHeight="1" spans="1:5">
      <c r="A1287" s="57" t="s">
        <v>2343</v>
      </c>
      <c r="B1287" s="58" t="s">
        <v>120</v>
      </c>
      <c r="C1287" s="59">
        <f>IFERROR(VLOOKUP(A1287,Sheet2!A:D,4,0),0)</f>
        <v>0</v>
      </c>
      <c r="D1287" s="76"/>
      <c r="E1287" s="76"/>
    </row>
    <row r="1288" ht="20.25" hidden="1" customHeight="1" spans="1:5">
      <c r="A1288" s="57" t="s">
        <v>2344</v>
      </c>
      <c r="B1288" s="58" t="s">
        <v>122</v>
      </c>
      <c r="C1288" s="59">
        <f>IFERROR(VLOOKUP(A1288,Sheet2!A:D,4,0),0)</f>
        <v>0</v>
      </c>
      <c r="D1288" s="76"/>
      <c r="E1288" s="76"/>
    </row>
    <row r="1289" ht="20.25" hidden="1" customHeight="1" spans="1:5">
      <c r="A1289" s="57" t="s">
        <v>2345</v>
      </c>
      <c r="B1289" s="58" t="s">
        <v>2346</v>
      </c>
      <c r="C1289" s="59">
        <f>IFERROR(VLOOKUP(A1289,Sheet2!A:D,4,0),0)</f>
        <v>0</v>
      </c>
      <c r="D1289" s="76"/>
      <c r="E1289" s="76"/>
    </row>
    <row r="1290" ht="20.25" hidden="1" customHeight="1" spans="1:5">
      <c r="A1290" s="57" t="s">
        <v>2347</v>
      </c>
      <c r="B1290" s="58" t="s">
        <v>2348</v>
      </c>
      <c r="C1290" s="59">
        <f>IFERROR(VLOOKUP(A1290,Sheet2!A:D,4,0),0)</f>
        <v>0</v>
      </c>
      <c r="D1290" s="76"/>
      <c r="E1290" s="76"/>
    </row>
    <row r="1291" ht="20.25" hidden="1" customHeight="1" spans="1:5">
      <c r="A1291" s="57" t="s">
        <v>2349</v>
      </c>
      <c r="B1291" s="58" t="s">
        <v>2350</v>
      </c>
      <c r="C1291" s="59">
        <f>IFERROR(VLOOKUP(A1291,Sheet2!A:D,4,0),0)</f>
        <v>0</v>
      </c>
      <c r="D1291" s="76"/>
      <c r="E1291" s="76"/>
    </row>
    <row r="1292" ht="20.25" hidden="1" customHeight="1" spans="1:5">
      <c r="A1292" s="57" t="s">
        <v>2351</v>
      </c>
      <c r="B1292" s="58" t="s">
        <v>2352</v>
      </c>
      <c r="C1292" s="59">
        <f>IFERROR(VLOOKUP(A1292,Sheet2!A:D,4,0),0)</f>
        <v>0</v>
      </c>
      <c r="D1292" s="76"/>
      <c r="E1292" s="76"/>
    </row>
    <row r="1293" ht="20.25" hidden="1" customHeight="1" spans="1:5">
      <c r="A1293" s="57" t="s">
        <v>2353</v>
      </c>
      <c r="B1293" s="58" t="s">
        <v>2354</v>
      </c>
      <c r="C1293" s="59">
        <f>IFERROR(VLOOKUP(A1293,Sheet2!A:D,4,0),0)</f>
        <v>0</v>
      </c>
      <c r="D1293" s="76"/>
      <c r="E1293" s="76"/>
    </row>
    <row r="1294" ht="20.45" hidden="1" customHeight="1" spans="1:5">
      <c r="A1294" s="57" t="s">
        <v>2355</v>
      </c>
      <c r="B1294" s="58" t="s">
        <v>2356</v>
      </c>
      <c r="C1294" s="59">
        <f>IFERROR(VLOOKUP(A1294,Sheet2!A:D,4,0),0)</f>
        <v>0</v>
      </c>
      <c r="D1294" s="76"/>
      <c r="E1294" s="76"/>
    </row>
    <row r="1295" ht="20.45" hidden="1" customHeight="1" spans="1:5">
      <c r="A1295" s="57" t="s">
        <v>2357</v>
      </c>
      <c r="B1295" s="58" t="s">
        <v>2358</v>
      </c>
      <c r="C1295" s="59">
        <f>IFERROR(VLOOKUP(A1295,Sheet2!A:D,4,0),0)</f>
        <v>0</v>
      </c>
      <c r="D1295" s="76"/>
      <c r="E1295" s="76"/>
    </row>
    <row r="1296" ht="20.45" hidden="1" customHeight="1" spans="1:5">
      <c r="A1296" s="57" t="s">
        <v>2359</v>
      </c>
      <c r="B1296" s="58" t="s">
        <v>2360</v>
      </c>
      <c r="C1296" s="59">
        <f>IFERROR(VLOOKUP(A1296,Sheet2!A:D,4,0),0)</f>
        <v>0</v>
      </c>
      <c r="D1296" s="76"/>
      <c r="E1296" s="76"/>
    </row>
    <row r="1297" ht="20.45" hidden="1" customHeight="1" spans="1:5">
      <c r="A1297" s="57" t="s">
        <v>2361</v>
      </c>
      <c r="B1297" s="58" t="s">
        <v>2362</v>
      </c>
      <c r="C1297" s="59">
        <f>IFERROR(VLOOKUP(A1297,Sheet2!A:D,4,0),0)</f>
        <v>0</v>
      </c>
      <c r="D1297" s="76"/>
      <c r="E1297" s="76"/>
    </row>
    <row r="1298" ht="20.45" hidden="1" customHeight="1" spans="1:5">
      <c r="A1298" s="55" t="s">
        <v>2363</v>
      </c>
      <c r="B1298" s="56" t="s">
        <v>2364</v>
      </c>
      <c r="C1298" s="52">
        <f>SUM(C1299:C1301)</f>
        <v>0</v>
      </c>
      <c r="D1298" s="76"/>
      <c r="E1298" s="76"/>
    </row>
    <row r="1299" ht="20.45" hidden="1" customHeight="1" spans="1:5">
      <c r="A1299" s="57" t="s">
        <v>2365</v>
      </c>
      <c r="B1299" s="58" t="s">
        <v>2366</v>
      </c>
      <c r="C1299" s="59">
        <f>IFERROR(VLOOKUP(A1299,Sheet2!A:D,4,0),0)</f>
        <v>0</v>
      </c>
      <c r="D1299" s="76"/>
      <c r="E1299" s="76"/>
    </row>
    <row r="1300" ht="20.45" hidden="1" customHeight="1" spans="1:5">
      <c r="A1300" s="57" t="s">
        <v>2367</v>
      </c>
      <c r="B1300" s="58" t="s">
        <v>2368</v>
      </c>
      <c r="C1300" s="59">
        <f>IFERROR(VLOOKUP(A1300,Sheet2!A:D,4,0),0)</f>
        <v>0</v>
      </c>
      <c r="D1300" s="76"/>
      <c r="E1300" s="76"/>
    </row>
    <row r="1301" ht="20.45" hidden="1" customHeight="1" spans="1:5">
      <c r="A1301" s="57" t="s">
        <v>2369</v>
      </c>
      <c r="B1301" s="58" t="s">
        <v>2370</v>
      </c>
      <c r="C1301" s="59">
        <f>IFERROR(VLOOKUP(A1301,Sheet2!A:D,4,0),0)</f>
        <v>0</v>
      </c>
      <c r="D1301" s="76"/>
      <c r="E1301" s="76"/>
    </row>
    <row r="1302" ht="20.45" hidden="1" customHeight="1" spans="1:5">
      <c r="A1302" s="55" t="s">
        <v>2371</v>
      </c>
      <c r="B1302" s="56" t="s">
        <v>2372</v>
      </c>
      <c r="C1302" s="52">
        <f>SUM(C1303:C1305)</f>
        <v>0</v>
      </c>
      <c r="D1302" s="76"/>
      <c r="E1302" s="76"/>
    </row>
    <row r="1303" ht="20.45" hidden="1" customHeight="1" spans="1:5">
      <c r="A1303" s="57" t="s">
        <v>2373</v>
      </c>
      <c r="B1303" s="58" t="s">
        <v>2374</v>
      </c>
      <c r="C1303" s="59">
        <f>IFERROR(VLOOKUP(A1303,Sheet2!A:D,4,0),0)</f>
        <v>0</v>
      </c>
      <c r="D1303" s="76"/>
      <c r="E1303" s="76"/>
    </row>
    <row r="1304" ht="20.45" hidden="1" customHeight="1" spans="1:5">
      <c r="A1304" s="57" t="s">
        <v>2375</v>
      </c>
      <c r="B1304" s="58" t="s">
        <v>2376</v>
      </c>
      <c r="C1304" s="59">
        <f>IFERROR(VLOOKUP(A1304,Sheet2!A:D,4,0),0)</f>
        <v>0</v>
      </c>
      <c r="D1304" s="76"/>
      <c r="E1304" s="76"/>
    </row>
    <row r="1305" ht="20.45" hidden="1" customHeight="1" spans="1:5">
      <c r="A1305" s="57" t="s">
        <v>2377</v>
      </c>
      <c r="B1305" s="58" t="s">
        <v>2378</v>
      </c>
      <c r="C1305" s="59">
        <f>IFERROR(VLOOKUP(A1305,Sheet2!A:D,4,0),0)</f>
        <v>0</v>
      </c>
      <c r="D1305" s="76"/>
      <c r="E1305" s="76"/>
    </row>
    <row r="1306" ht="20.45" hidden="1" customHeight="1" spans="1:5">
      <c r="A1306" s="55" t="s">
        <v>2379</v>
      </c>
      <c r="B1306" s="56" t="s">
        <v>2380</v>
      </c>
      <c r="C1306" s="52">
        <f>C1307</f>
        <v>0</v>
      </c>
      <c r="D1306" s="76"/>
      <c r="E1306" s="76"/>
    </row>
    <row r="1307" ht="20.45" hidden="1" customHeight="1" spans="1:5">
      <c r="A1307" s="57" t="s">
        <v>2381</v>
      </c>
      <c r="B1307" s="58" t="s">
        <v>2382</v>
      </c>
      <c r="C1307" s="59">
        <f>IFERROR(VLOOKUP(A1307,Sheet2!A:D,4,0),0)</f>
        <v>0</v>
      </c>
      <c r="D1307" s="76"/>
      <c r="E1307" s="76"/>
    </row>
    <row r="1308" ht="17.45" hidden="1" customHeight="1" spans="1:5">
      <c r="A1308" s="55" t="s">
        <v>2383</v>
      </c>
      <c r="B1308" s="56" t="s">
        <v>41</v>
      </c>
      <c r="C1308" s="52">
        <f>IFERROR(VLOOKUP(A1308,#REF!,5,0),0)</f>
        <v>0</v>
      </c>
      <c r="D1308" s="76"/>
      <c r="E1308" s="76"/>
    </row>
    <row r="1309" ht="17.45" hidden="1" customHeight="1" spans="1:5">
      <c r="A1309" s="55" t="s">
        <v>2384</v>
      </c>
      <c r="B1309" s="56" t="s">
        <v>42</v>
      </c>
      <c r="C1309" s="52">
        <f>C1310+C1312</f>
        <v>0</v>
      </c>
      <c r="D1309" s="76"/>
      <c r="E1309" s="76"/>
    </row>
    <row r="1310" ht="17.45" hidden="1" customHeight="1" spans="1:5">
      <c r="A1310" s="55" t="s">
        <v>2385</v>
      </c>
      <c r="B1310" s="56" t="s">
        <v>2386</v>
      </c>
      <c r="C1310" s="52">
        <f>C1311</f>
        <v>0</v>
      </c>
      <c r="D1310" s="76"/>
      <c r="E1310" s="76"/>
    </row>
    <row r="1311" hidden="1" spans="1:5">
      <c r="A1311" s="57" t="s">
        <v>2387</v>
      </c>
      <c r="B1311" s="58" t="s">
        <v>2388</v>
      </c>
      <c r="C1311" s="59">
        <f>IFERROR(VLOOKUP(A1311,Sheet2!A:D,4,0),0)</f>
        <v>0</v>
      </c>
      <c r="D1311" s="76"/>
      <c r="E1311" s="76"/>
    </row>
    <row r="1312" hidden="1" spans="1:5">
      <c r="A1312" s="55" t="s">
        <v>2389</v>
      </c>
      <c r="B1312" s="56" t="s">
        <v>2094</v>
      </c>
      <c r="C1312" s="52">
        <f>C1313</f>
        <v>0</v>
      </c>
      <c r="D1312" s="76"/>
      <c r="E1312" s="76"/>
    </row>
    <row r="1313" hidden="1" spans="1:5">
      <c r="A1313" s="57" t="s">
        <v>2390</v>
      </c>
      <c r="B1313" s="58" t="s">
        <v>42</v>
      </c>
      <c r="C1313" s="59">
        <f>IFERROR(VLOOKUP(A1313,Sheet2!A:D,4,0),0)</f>
        <v>0</v>
      </c>
      <c r="D1313" s="76"/>
      <c r="E1313" s="76"/>
    </row>
    <row r="1314" hidden="1" spans="1:5">
      <c r="A1314" s="55" t="s">
        <v>2391</v>
      </c>
      <c r="B1314" s="56" t="s">
        <v>43</v>
      </c>
      <c r="C1314" s="52">
        <f>C1315+C1316+C1317</f>
        <v>0</v>
      </c>
      <c r="D1314" s="76"/>
      <c r="E1314" s="76"/>
    </row>
    <row r="1315" hidden="1" spans="1:5">
      <c r="A1315" s="55" t="s">
        <v>2392</v>
      </c>
      <c r="B1315" s="56" t="s">
        <v>2393</v>
      </c>
      <c r="C1315" s="52">
        <f>IFERROR(VLOOKUP(A1315,#REF!,5,0),0)</f>
        <v>0</v>
      </c>
      <c r="D1315" s="76"/>
      <c r="E1315" s="76"/>
    </row>
    <row r="1316" hidden="1" spans="1:5">
      <c r="A1316" s="55" t="s">
        <v>2394</v>
      </c>
      <c r="B1316" s="56" t="s">
        <v>2395</v>
      </c>
      <c r="C1316" s="52">
        <f>IFERROR(VLOOKUP(A1316,#REF!,5,0),0)</f>
        <v>0</v>
      </c>
      <c r="D1316" s="76"/>
      <c r="E1316" s="76"/>
    </row>
    <row r="1317" hidden="1" spans="1:5">
      <c r="A1317" s="55" t="s">
        <v>2396</v>
      </c>
      <c r="B1317" s="56" t="s">
        <v>2397</v>
      </c>
      <c r="C1317" s="52">
        <f>SUM(C1318:C1321)</f>
        <v>0</v>
      </c>
      <c r="D1317" s="76"/>
      <c r="E1317" s="76"/>
    </row>
    <row r="1318" hidden="1" spans="1:5">
      <c r="A1318" s="57" t="s">
        <v>2398</v>
      </c>
      <c r="B1318" s="58" t="s">
        <v>2399</v>
      </c>
      <c r="C1318" s="59">
        <f>IFERROR(VLOOKUP(A1318,Sheet2!A:D,4,0),0)</f>
        <v>0</v>
      </c>
      <c r="D1318" s="76"/>
      <c r="E1318" s="76"/>
    </row>
    <row r="1319" hidden="1" spans="1:5">
      <c r="A1319" s="57" t="s">
        <v>2400</v>
      </c>
      <c r="B1319" s="58" t="s">
        <v>2401</v>
      </c>
      <c r="C1319" s="59">
        <f>IFERROR(VLOOKUP(A1319,Sheet2!A:D,4,0),0)</f>
        <v>0</v>
      </c>
      <c r="D1319" s="76"/>
      <c r="E1319" s="76"/>
    </row>
    <row r="1320" hidden="1" spans="1:5">
      <c r="A1320" s="57" t="s">
        <v>2402</v>
      </c>
      <c r="B1320" s="58" t="s">
        <v>2403</v>
      </c>
      <c r="C1320" s="59">
        <f>IFERROR(VLOOKUP(A1320,Sheet2!A:D,4,0),0)</f>
        <v>0</v>
      </c>
      <c r="D1320" s="76"/>
      <c r="E1320" s="76"/>
    </row>
    <row r="1321" hidden="1" spans="1:5">
      <c r="A1321" s="57" t="s">
        <v>2404</v>
      </c>
      <c r="B1321" s="58" t="s">
        <v>2405</v>
      </c>
      <c r="C1321" s="59">
        <f>IFERROR(VLOOKUP(A1321,Sheet2!A:D,4,0),0)</f>
        <v>0</v>
      </c>
      <c r="D1321" s="76"/>
      <c r="E1321" s="76"/>
    </row>
    <row r="1322" hidden="1" spans="1:5">
      <c r="A1322" s="55" t="s">
        <v>2406</v>
      </c>
      <c r="B1322" s="56" t="s">
        <v>44</v>
      </c>
      <c r="C1322" s="52">
        <f>C1323+C1324+C1325</f>
        <v>0</v>
      </c>
      <c r="D1322" s="76"/>
      <c r="E1322" s="76"/>
    </row>
    <row r="1323" hidden="1" spans="1:5">
      <c r="A1323" s="55" t="s">
        <v>2407</v>
      </c>
      <c r="B1323" s="56" t="s">
        <v>2408</v>
      </c>
      <c r="C1323" s="52">
        <f>IFERROR(VLOOKUP(A1323,#REF!,5,0),0)</f>
        <v>0</v>
      </c>
      <c r="D1323" s="76"/>
      <c r="E1323" s="76"/>
    </row>
    <row r="1324" hidden="1" spans="1:5">
      <c r="A1324" s="55" t="s">
        <v>2409</v>
      </c>
      <c r="B1324" s="56" t="s">
        <v>2410</v>
      </c>
      <c r="C1324" s="52">
        <f>IFERROR(VLOOKUP(A1324,#REF!,5,0),0)</f>
        <v>0</v>
      </c>
      <c r="D1324" s="76"/>
      <c r="E1324" s="76"/>
    </row>
    <row r="1325" hidden="1" spans="1:5">
      <c r="A1325" s="55" t="s">
        <v>2411</v>
      </c>
      <c r="B1325" s="56" t="s">
        <v>2412</v>
      </c>
      <c r="C1325" s="52">
        <f>IFERROR(VLOOKUP(A1325,#REF!,5,0),0)</f>
        <v>0</v>
      </c>
      <c r="D1325" s="76"/>
      <c r="E1325" s="76"/>
    </row>
    <row r="1326" spans="1:5">
      <c r="A1326" s="78" t="s">
        <v>45</v>
      </c>
      <c r="B1326" s="79"/>
      <c r="C1326" s="80">
        <f>C1327+C1328</f>
        <v>1984</v>
      </c>
      <c r="D1326" s="80">
        <f>D1327+D1328</f>
        <v>4332</v>
      </c>
      <c r="E1326" s="80">
        <f>E1327+E1328</f>
        <v>6316</v>
      </c>
    </row>
    <row r="1327" spans="1:5">
      <c r="A1327" s="56">
        <v>2300601</v>
      </c>
      <c r="B1327" s="81" t="s">
        <v>2413</v>
      </c>
      <c r="C1327" s="82">
        <v>0</v>
      </c>
      <c r="D1327" s="54">
        <v>4332</v>
      </c>
      <c r="E1327" s="54">
        <v>4332</v>
      </c>
    </row>
    <row r="1328" spans="1:5">
      <c r="A1328" s="56">
        <v>2300602</v>
      </c>
      <c r="B1328" s="81" t="s">
        <v>2414</v>
      </c>
      <c r="C1328" s="80">
        <f>C1329+C1330+C1331+C1332</f>
        <v>1984</v>
      </c>
      <c r="D1328" s="53">
        <v>0</v>
      </c>
      <c r="E1328" s="80">
        <f>E1329+E1330+E1331+E1332</f>
        <v>1984</v>
      </c>
    </row>
    <row r="1329" spans="1:5">
      <c r="A1329" s="56"/>
      <c r="B1329" s="81" t="s">
        <v>2415</v>
      </c>
      <c r="C1329" s="80">
        <v>486</v>
      </c>
      <c r="D1329" s="53">
        <v>0</v>
      </c>
      <c r="E1329" s="80">
        <v>486</v>
      </c>
    </row>
    <row r="1330" spans="1:5">
      <c r="A1330" s="56"/>
      <c r="B1330" s="81" t="s">
        <v>2416</v>
      </c>
      <c r="C1330" s="80">
        <v>318</v>
      </c>
      <c r="D1330" s="53">
        <v>0</v>
      </c>
      <c r="E1330" s="80">
        <v>318</v>
      </c>
    </row>
    <row r="1331" spans="1:5">
      <c r="A1331" s="56"/>
      <c r="B1331" s="81" t="s">
        <v>2417</v>
      </c>
      <c r="C1331" s="80">
        <v>1038</v>
      </c>
      <c r="D1331" s="53">
        <v>0</v>
      </c>
      <c r="E1331" s="80">
        <v>1038</v>
      </c>
    </row>
    <row r="1332" spans="1:5">
      <c r="A1332" s="56"/>
      <c r="B1332" s="81" t="s">
        <v>2418</v>
      </c>
      <c r="C1332" s="80">
        <v>142</v>
      </c>
      <c r="D1332" s="53">
        <v>0</v>
      </c>
      <c r="E1332" s="80">
        <v>142</v>
      </c>
    </row>
    <row r="1333" spans="1:5">
      <c r="A1333" s="78" t="s">
        <v>46</v>
      </c>
      <c r="B1333" s="79"/>
      <c r="C1333" s="83">
        <f>C1334</f>
        <v>0</v>
      </c>
      <c r="D1333" s="53">
        <v>0</v>
      </c>
      <c r="E1333" s="83">
        <f t="shared" ref="E1333:E1336" si="0">E1334</f>
        <v>0</v>
      </c>
    </row>
    <row r="1334" hidden="1" spans="1:5">
      <c r="A1334" s="55">
        <v>23103</v>
      </c>
      <c r="B1334" s="56" t="s">
        <v>2419</v>
      </c>
      <c r="C1334" s="52">
        <f>C1335</f>
        <v>0</v>
      </c>
      <c r="D1334" s="53">
        <v>0</v>
      </c>
      <c r="E1334" s="52">
        <f t="shared" si="0"/>
        <v>0</v>
      </c>
    </row>
    <row r="1335" hidden="1" spans="1:5">
      <c r="A1335" s="84">
        <v>2310301</v>
      </c>
      <c r="B1335" s="58" t="s">
        <v>2420</v>
      </c>
      <c r="C1335" s="59"/>
      <c r="D1335" s="53">
        <v>0</v>
      </c>
      <c r="E1335" s="59"/>
    </row>
    <row r="1336" spans="1:5">
      <c r="A1336" s="78" t="s">
        <v>47</v>
      </c>
      <c r="B1336" s="79"/>
      <c r="C1336" s="83">
        <f>C1337</f>
        <v>0</v>
      </c>
      <c r="D1336" s="53">
        <v>0</v>
      </c>
      <c r="E1336" s="83">
        <v>0</v>
      </c>
    </row>
    <row r="1337" hidden="1" spans="1:5">
      <c r="A1337" s="55">
        <v>23009</v>
      </c>
      <c r="B1337" s="56" t="s">
        <v>2421</v>
      </c>
      <c r="C1337" s="52">
        <f>ROUND(C1339-C6-C1326-C1333,0)</f>
        <v>0</v>
      </c>
      <c r="D1337" s="53">
        <v>0</v>
      </c>
      <c r="E1337" s="52">
        <f>ROUND(E1339-E6-E1326-E1333,0)</f>
        <v>0</v>
      </c>
    </row>
    <row r="1338" spans="1:5">
      <c r="A1338" s="78" t="s">
        <v>48</v>
      </c>
      <c r="B1338" s="79"/>
      <c r="C1338" s="85">
        <v>0</v>
      </c>
      <c r="D1338" s="53">
        <v>0</v>
      </c>
      <c r="E1338" s="85">
        <v>0</v>
      </c>
    </row>
    <row r="1339" spans="1:5">
      <c r="A1339" s="86" t="s">
        <v>50</v>
      </c>
      <c r="B1339" s="86"/>
      <c r="C1339" s="80">
        <f>镇一般预算收入!C79</f>
        <v>18264.4727</v>
      </c>
      <c r="D1339" s="80">
        <f>镇一般预算收入!D79</f>
        <v>4332</v>
      </c>
      <c r="E1339" s="80">
        <f>镇一般预算收入!E79</f>
        <v>22596</v>
      </c>
    </row>
  </sheetData>
  <mergeCells count="8">
    <mergeCell ref="A2:E2"/>
    <mergeCell ref="A3:E3"/>
    <mergeCell ref="A6:B6"/>
    <mergeCell ref="A1326:B1326"/>
    <mergeCell ref="A1333:B1333"/>
    <mergeCell ref="A1336:B1336"/>
    <mergeCell ref="A1338:B1338"/>
    <mergeCell ref="A1339:B1339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3"/>
  <sheetViews>
    <sheetView workbookViewId="0">
      <pane ySplit="5" topLeftCell="A18" activePane="bottomLeft" state="frozen"/>
      <selection/>
      <selection pane="bottomLeft" activeCell="I11" sqref="I11"/>
    </sheetView>
  </sheetViews>
  <sheetFormatPr defaultColWidth="9" defaultRowHeight="14.25" outlineLevelCol="4"/>
  <cols>
    <col min="1" max="1" width="13" style="9" customWidth="1"/>
    <col min="2" max="2" width="43.75" style="9" customWidth="1"/>
    <col min="3" max="3" width="12.5" style="10" customWidth="1"/>
    <col min="4" max="4" width="9.25" style="9"/>
    <col min="5" max="5" width="10.375" style="9"/>
    <col min="6" max="16384" width="9" style="9"/>
  </cols>
  <sheetData>
    <row r="1" spans="1:1">
      <c r="A1" s="8"/>
    </row>
    <row r="2" ht="55.5" customHeight="1" spans="1:5">
      <c r="A2" s="11" t="s">
        <v>2422</v>
      </c>
      <c r="B2" s="11"/>
      <c r="C2" s="11"/>
      <c r="D2" s="11"/>
      <c r="E2" s="11"/>
    </row>
    <row r="3" ht="19.5" customHeight="1" spans="1:5">
      <c r="A3" s="12" t="s">
        <v>2423</v>
      </c>
      <c r="B3" s="12"/>
      <c r="C3" s="12"/>
      <c r="D3" s="12"/>
      <c r="E3" s="12"/>
    </row>
    <row r="4" ht="19.5" customHeight="1" spans="3:5">
      <c r="C4" s="13"/>
      <c r="E4" s="13" t="s">
        <v>1</v>
      </c>
    </row>
    <row r="5" s="5" customFormat="1" ht="36.75" customHeight="1" spans="1:5">
      <c r="A5" s="14" t="s">
        <v>4</v>
      </c>
      <c r="B5" s="14" t="s">
        <v>5</v>
      </c>
      <c r="C5" s="15" t="s">
        <v>6</v>
      </c>
      <c r="D5" s="16" t="s">
        <v>7</v>
      </c>
      <c r="E5" s="16" t="s">
        <v>8</v>
      </c>
    </row>
    <row r="6" s="6" customFormat="1" ht="20.25" customHeight="1" spans="1:5">
      <c r="A6" s="17" t="s">
        <v>10</v>
      </c>
      <c r="B6" s="18"/>
      <c r="C6" s="19">
        <f>C7+C12+C23+C31+C38+C42+C45+C49+C52+C58+C61+C66+C69</f>
        <v>16280</v>
      </c>
      <c r="D6" s="20">
        <v>0</v>
      </c>
      <c r="E6" s="19">
        <f>E7+E12+E23+E31+E38+E42+E45+E49+E52+E58+E61+E66+E69</f>
        <v>16280</v>
      </c>
    </row>
    <row r="7" s="6" customFormat="1" ht="20.25" customHeight="1" spans="1:5">
      <c r="A7" s="21">
        <v>501</v>
      </c>
      <c r="B7" s="21" t="s">
        <v>2424</v>
      </c>
      <c r="C7" s="19">
        <f>SUM(C8:C11)</f>
        <v>3164</v>
      </c>
      <c r="D7" s="20">
        <v>0</v>
      </c>
      <c r="E7" s="19">
        <f>SUM(E8:E11)</f>
        <v>3164</v>
      </c>
    </row>
    <row r="8" s="7" customFormat="1" ht="20.25" customHeight="1" spans="1:5">
      <c r="A8" s="22">
        <v>50101</v>
      </c>
      <c r="B8" s="23" t="s">
        <v>2425</v>
      </c>
      <c r="C8" s="24">
        <v>1649</v>
      </c>
      <c r="D8" s="20">
        <v>0</v>
      </c>
      <c r="E8" s="24">
        <v>1649</v>
      </c>
    </row>
    <row r="9" s="7" customFormat="1" ht="20.25" customHeight="1" spans="1:5">
      <c r="A9" s="22">
        <v>50102</v>
      </c>
      <c r="B9" s="23" t="s">
        <v>2426</v>
      </c>
      <c r="C9" s="24">
        <v>453</v>
      </c>
      <c r="D9" s="20">
        <v>0</v>
      </c>
      <c r="E9" s="24">
        <v>453</v>
      </c>
    </row>
    <row r="10" s="7" customFormat="1" ht="20.25" customHeight="1" spans="1:5">
      <c r="A10" s="22">
        <v>50103</v>
      </c>
      <c r="B10" s="23" t="s">
        <v>2201</v>
      </c>
      <c r="C10" s="24">
        <v>165</v>
      </c>
      <c r="D10" s="20">
        <v>0</v>
      </c>
      <c r="E10" s="24">
        <v>165</v>
      </c>
    </row>
    <row r="11" s="7" customFormat="1" ht="20.25" customHeight="1" spans="1:5">
      <c r="A11" s="22">
        <v>50199</v>
      </c>
      <c r="B11" s="23" t="s">
        <v>2427</v>
      </c>
      <c r="C11" s="24">
        <v>897</v>
      </c>
      <c r="D11" s="20">
        <v>0</v>
      </c>
      <c r="E11" s="24">
        <v>897</v>
      </c>
    </row>
    <row r="12" s="6" customFormat="1" ht="20.25" customHeight="1" spans="1:5">
      <c r="A12" s="21">
        <v>502</v>
      </c>
      <c r="B12" s="21" t="s">
        <v>2428</v>
      </c>
      <c r="C12" s="19">
        <f>SUM(C13:C22)</f>
        <v>950</v>
      </c>
      <c r="D12" s="20">
        <v>0</v>
      </c>
      <c r="E12" s="19">
        <f>SUM(E13:E22)</f>
        <v>950</v>
      </c>
    </row>
    <row r="13" s="7" customFormat="1" ht="20.25" customHeight="1" spans="1:5">
      <c r="A13" s="22">
        <v>50201</v>
      </c>
      <c r="B13" s="23" t="s">
        <v>2429</v>
      </c>
      <c r="C13" s="24">
        <v>587</v>
      </c>
      <c r="D13" s="20">
        <v>0</v>
      </c>
      <c r="E13" s="24">
        <v>587</v>
      </c>
    </row>
    <row r="14" s="7" customFormat="1" ht="20.25" customHeight="1" spans="1:5">
      <c r="A14" s="22">
        <v>50202</v>
      </c>
      <c r="B14" s="23" t="s">
        <v>2430</v>
      </c>
      <c r="C14" s="24">
        <v>15</v>
      </c>
      <c r="D14" s="20">
        <v>0</v>
      </c>
      <c r="E14" s="24">
        <v>15</v>
      </c>
    </row>
    <row r="15" s="7" customFormat="1" ht="20.25" customHeight="1" spans="1:5">
      <c r="A15" s="22">
        <v>50203</v>
      </c>
      <c r="B15" s="23" t="s">
        <v>2431</v>
      </c>
      <c r="C15" s="24">
        <v>10</v>
      </c>
      <c r="D15" s="20">
        <v>0</v>
      </c>
      <c r="E15" s="24">
        <v>10</v>
      </c>
    </row>
    <row r="16" s="7" customFormat="1" ht="20.25" customHeight="1" spans="1:5">
      <c r="A16" s="22">
        <v>50204</v>
      </c>
      <c r="B16" s="23" t="s">
        <v>2432</v>
      </c>
      <c r="C16" s="24">
        <v>0</v>
      </c>
      <c r="D16" s="20">
        <v>0</v>
      </c>
      <c r="E16" s="24">
        <v>0</v>
      </c>
    </row>
    <row r="17" s="7" customFormat="1" ht="20.25" customHeight="1" spans="1:5">
      <c r="A17" s="22">
        <v>50205</v>
      </c>
      <c r="B17" s="23" t="s">
        <v>2433</v>
      </c>
      <c r="C17" s="24">
        <v>229</v>
      </c>
      <c r="D17" s="20">
        <v>0</v>
      </c>
      <c r="E17" s="24">
        <v>229</v>
      </c>
    </row>
    <row r="18" s="7" customFormat="1" ht="20.25" customHeight="1" spans="1:5">
      <c r="A18" s="22">
        <v>50206</v>
      </c>
      <c r="B18" s="23" t="s">
        <v>2434</v>
      </c>
      <c r="C18" s="24">
        <v>29</v>
      </c>
      <c r="D18" s="20">
        <v>0</v>
      </c>
      <c r="E18" s="24">
        <v>29</v>
      </c>
    </row>
    <row r="19" s="7" customFormat="1" ht="20.25" customHeight="1" spans="1:5">
      <c r="A19" s="22">
        <v>50207</v>
      </c>
      <c r="B19" s="23" t="s">
        <v>2435</v>
      </c>
      <c r="C19" s="24">
        <v>0</v>
      </c>
      <c r="D19" s="20">
        <v>0</v>
      </c>
      <c r="E19" s="24">
        <v>0</v>
      </c>
    </row>
    <row r="20" s="7" customFormat="1" ht="20.25" customHeight="1" spans="1:5">
      <c r="A20" s="22">
        <v>50208</v>
      </c>
      <c r="B20" s="23" t="s">
        <v>2436</v>
      </c>
      <c r="C20" s="24">
        <v>23</v>
      </c>
      <c r="D20" s="20">
        <v>0</v>
      </c>
      <c r="E20" s="24">
        <v>23</v>
      </c>
    </row>
    <row r="21" s="7" customFormat="1" ht="20.25" customHeight="1" spans="1:5">
      <c r="A21" s="22">
        <v>50209</v>
      </c>
      <c r="B21" s="23" t="s">
        <v>2437</v>
      </c>
      <c r="C21" s="24">
        <v>0</v>
      </c>
      <c r="D21" s="20">
        <v>0</v>
      </c>
      <c r="E21" s="24">
        <v>0</v>
      </c>
    </row>
    <row r="22" s="7" customFormat="1" ht="20.25" customHeight="1" spans="1:5">
      <c r="A22" s="22">
        <v>50299</v>
      </c>
      <c r="B22" s="23" t="s">
        <v>2438</v>
      </c>
      <c r="C22" s="24">
        <v>57</v>
      </c>
      <c r="D22" s="20">
        <v>0</v>
      </c>
      <c r="E22" s="24">
        <v>57</v>
      </c>
    </row>
    <row r="23" s="6" customFormat="1" ht="20.25" customHeight="1" spans="1:5">
      <c r="A23" s="21">
        <v>503</v>
      </c>
      <c r="B23" s="21" t="s">
        <v>2439</v>
      </c>
      <c r="C23" s="19">
        <f>SUM(C24:C30)</f>
        <v>300</v>
      </c>
      <c r="D23" s="20">
        <v>0</v>
      </c>
      <c r="E23" s="19">
        <f>SUM(E24:E30)</f>
        <v>300</v>
      </c>
    </row>
    <row r="24" s="7" customFormat="1" ht="20.25" customHeight="1" spans="1:5">
      <c r="A24" s="22">
        <v>50301</v>
      </c>
      <c r="B24" s="23" t="s">
        <v>2440</v>
      </c>
      <c r="C24" s="24">
        <v>0</v>
      </c>
      <c r="D24" s="20">
        <v>0</v>
      </c>
      <c r="E24" s="24">
        <v>0</v>
      </c>
    </row>
    <row r="25" s="7" customFormat="1" ht="20.25" customHeight="1" spans="1:5">
      <c r="A25" s="22">
        <v>50302</v>
      </c>
      <c r="B25" s="23" t="s">
        <v>2441</v>
      </c>
      <c r="C25" s="24">
        <v>0</v>
      </c>
      <c r="D25" s="20">
        <v>0</v>
      </c>
      <c r="E25" s="24">
        <v>0</v>
      </c>
    </row>
    <row r="26" s="7" customFormat="1" ht="20.25" customHeight="1" spans="1:5">
      <c r="A26" s="22">
        <v>50303</v>
      </c>
      <c r="B26" s="23" t="s">
        <v>2442</v>
      </c>
      <c r="C26" s="24">
        <v>0</v>
      </c>
      <c r="D26" s="20">
        <v>0</v>
      </c>
      <c r="E26" s="24">
        <v>0</v>
      </c>
    </row>
    <row r="27" s="7" customFormat="1" ht="20.25" customHeight="1" spans="1:5">
      <c r="A27" s="22">
        <v>50305</v>
      </c>
      <c r="B27" s="23" t="s">
        <v>2443</v>
      </c>
      <c r="C27" s="24">
        <v>0</v>
      </c>
      <c r="D27" s="20">
        <v>0</v>
      </c>
      <c r="E27" s="24">
        <v>0</v>
      </c>
    </row>
    <row r="28" s="7" customFormat="1" ht="20.25" customHeight="1" spans="1:5">
      <c r="A28" s="22">
        <v>50306</v>
      </c>
      <c r="B28" s="23" t="s">
        <v>2444</v>
      </c>
      <c r="C28" s="24">
        <v>50</v>
      </c>
      <c r="D28" s="20">
        <v>0</v>
      </c>
      <c r="E28" s="24">
        <v>50</v>
      </c>
    </row>
    <row r="29" s="7" customFormat="1" ht="20.25" customHeight="1" spans="1:5">
      <c r="A29" s="22">
        <v>50307</v>
      </c>
      <c r="B29" s="23" t="s">
        <v>2445</v>
      </c>
      <c r="C29" s="24">
        <v>0</v>
      </c>
      <c r="D29" s="20">
        <v>0</v>
      </c>
      <c r="E29" s="24">
        <v>0</v>
      </c>
    </row>
    <row r="30" s="7" customFormat="1" ht="20.25" customHeight="1" spans="1:5">
      <c r="A30" s="22">
        <v>50399</v>
      </c>
      <c r="B30" s="23" t="s">
        <v>2446</v>
      </c>
      <c r="C30" s="24">
        <v>250</v>
      </c>
      <c r="D30" s="20">
        <v>0</v>
      </c>
      <c r="E30" s="24">
        <v>250</v>
      </c>
    </row>
    <row r="31" s="6" customFormat="1" ht="20.25" hidden="1" customHeight="1" spans="1:5">
      <c r="A31" s="21">
        <v>504</v>
      </c>
      <c r="B31" s="21" t="s">
        <v>2447</v>
      </c>
      <c r="C31" s="19">
        <f>SUM(C32:C37)</f>
        <v>0</v>
      </c>
      <c r="D31" s="20">
        <v>0</v>
      </c>
      <c r="E31" s="19">
        <f>SUM(E32:E37)</f>
        <v>0</v>
      </c>
    </row>
    <row r="32" s="7" customFormat="1" ht="20.25" hidden="1" customHeight="1" spans="1:5">
      <c r="A32" s="22">
        <v>50401</v>
      </c>
      <c r="B32" s="23" t="s">
        <v>2440</v>
      </c>
      <c r="C32" s="24">
        <v>0</v>
      </c>
      <c r="D32" s="20">
        <v>0</v>
      </c>
      <c r="E32" s="24">
        <v>0</v>
      </c>
    </row>
    <row r="33" s="7" customFormat="1" ht="20.25" hidden="1" customHeight="1" spans="1:5">
      <c r="A33" s="22">
        <v>50402</v>
      </c>
      <c r="B33" s="23" t="s">
        <v>2441</v>
      </c>
      <c r="C33" s="24">
        <v>0</v>
      </c>
      <c r="D33" s="20">
        <v>0</v>
      </c>
      <c r="E33" s="24">
        <v>0</v>
      </c>
    </row>
    <row r="34" s="7" customFormat="1" ht="20.25" hidden="1" customHeight="1" spans="1:5">
      <c r="A34" s="22">
        <v>50403</v>
      </c>
      <c r="B34" s="23" t="s">
        <v>2442</v>
      </c>
      <c r="C34" s="24">
        <v>0</v>
      </c>
      <c r="D34" s="20">
        <v>0</v>
      </c>
      <c r="E34" s="24">
        <v>0</v>
      </c>
    </row>
    <row r="35" s="7" customFormat="1" ht="20.25" hidden="1" customHeight="1" spans="1:5">
      <c r="A35" s="22">
        <v>50404</v>
      </c>
      <c r="B35" s="23" t="s">
        <v>2444</v>
      </c>
      <c r="C35" s="24">
        <v>0</v>
      </c>
      <c r="D35" s="20">
        <v>0</v>
      </c>
      <c r="E35" s="24">
        <v>0</v>
      </c>
    </row>
    <row r="36" s="7" customFormat="1" ht="20.25" hidden="1" customHeight="1" spans="1:5">
      <c r="A36" s="22">
        <v>50405</v>
      </c>
      <c r="B36" s="23" t="s">
        <v>2445</v>
      </c>
      <c r="C36" s="24">
        <v>0</v>
      </c>
      <c r="D36" s="20">
        <v>0</v>
      </c>
      <c r="E36" s="24">
        <v>0</v>
      </c>
    </row>
    <row r="37" s="7" customFormat="1" ht="20.25" hidden="1" customHeight="1" spans="1:5">
      <c r="A37" s="22">
        <v>50499</v>
      </c>
      <c r="B37" s="23" t="s">
        <v>2446</v>
      </c>
      <c r="C37" s="24">
        <v>0</v>
      </c>
      <c r="D37" s="20">
        <v>0</v>
      </c>
      <c r="E37" s="24">
        <v>0</v>
      </c>
    </row>
    <row r="38" s="6" customFormat="1" ht="20.25" customHeight="1" spans="1:5">
      <c r="A38" s="21">
        <v>505</v>
      </c>
      <c r="B38" s="21" t="s">
        <v>2448</v>
      </c>
      <c r="C38" s="19">
        <f>SUM(C39:C41)</f>
        <v>7794</v>
      </c>
      <c r="D38" s="20">
        <v>0</v>
      </c>
      <c r="E38" s="19">
        <f>SUM(E39:E41)</f>
        <v>7794</v>
      </c>
    </row>
    <row r="39" s="7" customFormat="1" ht="20.25" customHeight="1" spans="1:5">
      <c r="A39" s="22">
        <v>50501</v>
      </c>
      <c r="B39" s="23" t="s">
        <v>2449</v>
      </c>
      <c r="C39" s="24">
        <v>6815</v>
      </c>
      <c r="D39" s="20">
        <v>0</v>
      </c>
      <c r="E39" s="24">
        <v>6815</v>
      </c>
    </row>
    <row r="40" s="7" customFormat="1" ht="20.25" customHeight="1" spans="1:5">
      <c r="A40" s="22">
        <v>50502</v>
      </c>
      <c r="B40" s="23" t="s">
        <v>2450</v>
      </c>
      <c r="C40" s="24">
        <v>979</v>
      </c>
      <c r="D40" s="20">
        <v>0</v>
      </c>
      <c r="E40" s="24">
        <v>979</v>
      </c>
    </row>
    <row r="41" s="7" customFormat="1" ht="20.25" customHeight="1" spans="1:5">
      <c r="A41" s="22">
        <v>50599</v>
      </c>
      <c r="B41" s="23" t="s">
        <v>2451</v>
      </c>
      <c r="C41" s="24">
        <v>0</v>
      </c>
      <c r="D41" s="20">
        <v>0</v>
      </c>
      <c r="E41" s="24">
        <v>0</v>
      </c>
    </row>
    <row r="42" s="6" customFormat="1" ht="20.25" customHeight="1" spans="1:5">
      <c r="A42" s="21">
        <v>506</v>
      </c>
      <c r="B42" s="21" t="s">
        <v>2452</v>
      </c>
      <c r="C42" s="19">
        <f>SUM(C43:C44)</f>
        <v>220</v>
      </c>
      <c r="D42" s="20">
        <v>0</v>
      </c>
      <c r="E42" s="19">
        <f>SUM(E43:E44)</f>
        <v>220</v>
      </c>
    </row>
    <row r="43" s="7" customFormat="1" ht="20.25" customHeight="1" spans="1:5">
      <c r="A43" s="22">
        <v>50601</v>
      </c>
      <c r="B43" s="23" t="s">
        <v>2453</v>
      </c>
      <c r="C43" s="24">
        <v>220</v>
      </c>
      <c r="D43" s="20">
        <v>0</v>
      </c>
      <c r="E43" s="24">
        <v>220</v>
      </c>
    </row>
    <row r="44" s="7" customFormat="1" ht="20.25" customHeight="1" spans="1:5">
      <c r="A44" s="22">
        <v>50602</v>
      </c>
      <c r="B44" s="23" t="s">
        <v>2454</v>
      </c>
      <c r="C44" s="24">
        <v>0</v>
      </c>
      <c r="D44" s="20">
        <v>0</v>
      </c>
      <c r="E44" s="24">
        <v>0</v>
      </c>
    </row>
    <row r="45" s="6" customFormat="1" ht="20.25" hidden="1" customHeight="1" spans="1:5">
      <c r="A45" s="21">
        <v>507</v>
      </c>
      <c r="B45" s="21" t="s">
        <v>2455</v>
      </c>
      <c r="C45" s="19">
        <f>SUM(C46:C48)</f>
        <v>0</v>
      </c>
      <c r="D45" s="20">
        <v>0</v>
      </c>
      <c r="E45" s="19">
        <f>SUM(E46:E48)</f>
        <v>0</v>
      </c>
    </row>
    <row r="46" s="7" customFormat="1" ht="20.25" hidden="1" customHeight="1" spans="1:5">
      <c r="A46" s="22">
        <v>50701</v>
      </c>
      <c r="B46" s="23" t="s">
        <v>2456</v>
      </c>
      <c r="C46" s="24">
        <v>0</v>
      </c>
      <c r="D46" s="20">
        <v>0</v>
      </c>
      <c r="E46" s="24">
        <v>0</v>
      </c>
    </row>
    <row r="47" s="7" customFormat="1" ht="20.25" hidden="1" customHeight="1" spans="1:5">
      <c r="A47" s="22">
        <v>50702</v>
      </c>
      <c r="B47" s="23" t="s">
        <v>2457</v>
      </c>
      <c r="C47" s="24">
        <v>0</v>
      </c>
      <c r="D47" s="20">
        <v>0</v>
      </c>
      <c r="E47" s="24">
        <v>0</v>
      </c>
    </row>
    <row r="48" s="7" customFormat="1" ht="20.25" hidden="1" customHeight="1" spans="1:5">
      <c r="A48" s="22">
        <v>50799</v>
      </c>
      <c r="B48" s="23" t="s">
        <v>2458</v>
      </c>
      <c r="C48" s="24">
        <v>0</v>
      </c>
      <c r="D48" s="20">
        <v>0</v>
      </c>
      <c r="E48" s="24">
        <v>0</v>
      </c>
    </row>
    <row r="49" s="6" customFormat="1" ht="20.25" hidden="1" customHeight="1" spans="1:5">
      <c r="A49" s="21">
        <v>508</v>
      </c>
      <c r="B49" s="21" t="s">
        <v>2459</v>
      </c>
      <c r="C49" s="19">
        <f>SUM(C50:C51)</f>
        <v>0</v>
      </c>
      <c r="D49" s="20">
        <v>0</v>
      </c>
      <c r="E49" s="19">
        <f>SUM(E50:E51)</f>
        <v>0</v>
      </c>
    </row>
    <row r="50" s="7" customFormat="1" ht="20.25" hidden="1" customHeight="1" spans="1:5">
      <c r="A50" s="22">
        <v>50801</v>
      </c>
      <c r="B50" s="23" t="s">
        <v>2460</v>
      </c>
      <c r="C50" s="24">
        <v>0</v>
      </c>
      <c r="D50" s="20">
        <v>0</v>
      </c>
      <c r="E50" s="24">
        <v>0</v>
      </c>
    </row>
    <row r="51" s="7" customFormat="1" ht="20.25" hidden="1" customHeight="1" spans="1:5">
      <c r="A51" s="22">
        <v>50802</v>
      </c>
      <c r="B51" s="23" t="s">
        <v>2461</v>
      </c>
      <c r="C51" s="24">
        <v>0</v>
      </c>
      <c r="D51" s="20">
        <v>0</v>
      </c>
      <c r="E51" s="24">
        <v>0</v>
      </c>
    </row>
    <row r="52" s="6" customFormat="1" ht="20.25" customHeight="1" spans="1:5">
      <c r="A52" s="21">
        <v>509</v>
      </c>
      <c r="B52" s="21" t="s">
        <v>2462</v>
      </c>
      <c r="C52" s="19">
        <f>SUM(C53:C57)</f>
        <v>3344</v>
      </c>
      <c r="D52" s="20">
        <v>0</v>
      </c>
      <c r="E52" s="19">
        <f>SUM(E53:E57)</f>
        <v>3344</v>
      </c>
    </row>
    <row r="53" s="7" customFormat="1" ht="20.25" customHeight="1" spans="1:5">
      <c r="A53" s="22">
        <v>50901</v>
      </c>
      <c r="B53" s="23" t="s">
        <v>2463</v>
      </c>
      <c r="C53" s="24">
        <v>1737</v>
      </c>
      <c r="D53" s="20">
        <v>0</v>
      </c>
      <c r="E53" s="24">
        <v>1737</v>
      </c>
    </row>
    <row r="54" s="7" customFormat="1" ht="20.25" customHeight="1" spans="1:5">
      <c r="A54" s="22">
        <v>50902</v>
      </c>
      <c r="B54" s="23" t="s">
        <v>2464</v>
      </c>
      <c r="C54" s="24">
        <v>26</v>
      </c>
      <c r="D54" s="20">
        <v>0</v>
      </c>
      <c r="E54" s="24">
        <v>26</v>
      </c>
    </row>
    <row r="55" s="7" customFormat="1" ht="20.25" customHeight="1" spans="1:5">
      <c r="A55" s="22">
        <v>50903</v>
      </c>
      <c r="B55" s="23" t="s">
        <v>2465</v>
      </c>
      <c r="C55" s="24">
        <v>298</v>
      </c>
      <c r="D55" s="20">
        <v>0</v>
      </c>
      <c r="E55" s="24">
        <v>298</v>
      </c>
    </row>
    <row r="56" s="7" customFormat="1" ht="20.25" customHeight="1" spans="1:5">
      <c r="A56" s="22">
        <v>50905</v>
      </c>
      <c r="B56" s="23" t="s">
        <v>2466</v>
      </c>
      <c r="C56" s="24">
        <v>935</v>
      </c>
      <c r="D56" s="20">
        <v>0</v>
      </c>
      <c r="E56" s="24">
        <v>935</v>
      </c>
    </row>
    <row r="57" s="7" customFormat="1" ht="20.25" customHeight="1" spans="1:5">
      <c r="A57" s="22">
        <v>50999</v>
      </c>
      <c r="B57" s="23" t="s">
        <v>2467</v>
      </c>
      <c r="C57" s="24">
        <v>348</v>
      </c>
      <c r="D57" s="20">
        <v>0</v>
      </c>
      <c r="E57" s="24">
        <v>348</v>
      </c>
    </row>
    <row r="58" s="6" customFormat="1" ht="20.25" customHeight="1" spans="1:5">
      <c r="A58" s="21">
        <v>510</v>
      </c>
      <c r="B58" s="21" t="s">
        <v>2468</v>
      </c>
      <c r="C58" s="19">
        <f>SUM(C59:C60)</f>
        <v>508</v>
      </c>
      <c r="D58" s="20">
        <v>0</v>
      </c>
      <c r="E58" s="19">
        <f>SUM(E59:E60)</f>
        <v>508</v>
      </c>
    </row>
    <row r="59" s="7" customFormat="1" ht="20.25" customHeight="1" spans="1:5">
      <c r="A59" s="22">
        <v>51002</v>
      </c>
      <c r="B59" s="23" t="s">
        <v>2469</v>
      </c>
      <c r="C59" s="24">
        <v>508</v>
      </c>
      <c r="D59" s="20">
        <v>0</v>
      </c>
      <c r="E59" s="24">
        <v>508</v>
      </c>
    </row>
    <row r="60" s="7" customFormat="1" ht="20.25" customHeight="1" spans="1:5">
      <c r="A60" s="22">
        <v>51003</v>
      </c>
      <c r="B60" s="23" t="s">
        <v>2470</v>
      </c>
      <c r="C60" s="24">
        <v>0</v>
      </c>
      <c r="D60" s="20">
        <v>0</v>
      </c>
      <c r="E60" s="24">
        <v>0</v>
      </c>
    </row>
    <row r="61" s="6" customFormat="1" ht="20.25" hidden="1" customHeight="1" spans="1:5">
      <c r="A61" s="21">
        <v>511</v>
      </c>
      <c r="B61" s="21" t="s">
        <v>2471</v>
      </c>
      <c r="C61" s="19">
        <f>SUM(C62:C65)</f>
        <v>0</v>
      </c>
      <c r="D61" s="25">
        <v>0</v>
      </c>
      <c r="E61" s="25"/>
    </row>
    <row r="62" s="7" customFormat="1" ht="20.25" hidden="1" customHeight="1" spans="1:5">
      <c r="A62" s="22">
        <v>51101</v>
      </c>
      <c r="B62" s="23" t="s">
        <v>2472</v>
      </c>
      <c r="C62" s="24">
        <v>0</v>
      </c>
      <c r="D62" s="25">
        <v>0</v>
      </c>
      <c r="E62" s="26"/>
    </row>
    <row r="63" s="7" customFormat="1" ht="20.25" hidden="1" customHeight="1" spans="1:5">
      <c r="A63" s="22">
        <v>51102</v>
      </c>
      <c r="B63" s="23" t="s">
        <v>2473</v>
      </c>
      <c r="C63" s="24">
        <v>0</v>
      </c>
      <c r="D63" s="25">
        <v>0</v>
      </c>
      <c r="E63" s="26"/>
    </row>
    <row r="64" s="7" customFormat="1" ht="20.25" hidden="1" customHeight="1" spans="1:5">
      <c r="A64" s="22">
        <v>51103</v>
      </c>
      <c r="B64" s="23" t="s">
        <v>2474</v>
      </c>
      <c r="C64" s="24">
        <v>0</v>
      </c>
      <c r="D64" s="25">
        <v>0</v>
      </c>
      <c r="E64" s="26"/>
    </row>
    <row r="65" s="7" customFormat="1" ht="20.25" hidden="1" customHeight="1" spans="1:5">
      <c r="A65" s="22">
        <v>51104</v>
      </c>
      <c r="B65" s="23" t="s">
        <v>2475</v>
      </c>
      <c r="C65" s="24">
        <v>0</v>
      </c>
      <c r="D65" s="25">
        <v>0</v>
      </c>
      <c r="E65" s="26"/>
    </row>
    <row r="66" s="6" customFormat="1" ht="20.25" hidden="1" customHeight="1" spans="1:5">
      <c r="A66" s="21">
        <v>514</v>
      </c>
      <c r="B66" s="21" t="s">
        <v>2476</v>
      </c>
      <c r="C66" s="19">
        <f>SUM(C67:C68)</f>
        <v>0</v>
      </c>
      <c r="D66" s="25">
        <v>0</v>
      </c>
      <c r="E66" s="25"/>
    </row>
    <row r="67" s="7" customFormat="1" ht="20.25" hidden="1" customHeight="1" spans="1:5">
      <c r="A67" s="22">
        <v>51401</v>
      </c>
      <c r="B67" s="23" t="s">
        <v>41</v>
      </c>
      <c r="C67" s="24">
        <v>0</v>
      </c>
      <c r="D67" s="25">
        <v>0</v>
      </c>
      <c r="E67" s="26"/>
    </row>
    <row r="68" s="7" customFormat="1" ht="20.25" hidden="1" customHeight="1" spans="1:5">
      <c r="A68" s="22">
        <v>51402</v>
      </c>
      <c r="B68" s="23" t="s">
        <v>2477</v>
      </c>
      <c r="C68" s="24">
        <v>0</v>
      </c>
      <c r="D68" s="25">
        <v>0</v>
      </c>
      <c r="E68" s="26"/>
    </row>
    <row r="69" s="6" customFormat="1" ht="20.25" hidden="1" customHeight="1" spans="1:5">
      <c r="A69" s="21">
        <v>599</v>
      </c>
      <c r="B69" s="21" t="s">
        <v>42</v>
      </c>
      <c r="C69" s="19">
        <f>SUM(C70:C73)</f>
        <v>0</v>
      </c>
      <c r="D69" s="25">
        <v>0</v>
      </c>
      <c r="E69" s="25"/>
    </row>
    <row r="70" s="7" customFormat="1" ht="20.25" hidden="1" customHeight="1" spans="1:5">
      <c r="A70" s="22">
        <v>59906</v>
      </c>
      <c r="B70" s="23" t="s">
        <v>2478</v>
      </c>
      <c r="C70" s="24">
        <v>0</v>
      </c>
      <c r="D70" s="25">
        <v>0</v>
      </c>
      <c r="E70" s="26"/>
    </row>
    <row r="71" s="7" customFormat="1" ht="20.25" hidden="1" customHeight="1" spans="1:5">
      <c r="A71" s="22">
        <v>59907</v>
      </c>
      <c r="B71" s="23" t="s">
        <v>493</v>
      </c>
      <c r="C71" s="24">
        <v>0</v>
      </c>
      <c r="D71" s="25">
        <v>0</v>
      </c>
      <c r="E71" s="26"/>
    </row>
    <row r="72" s="7" customFormat="1" ht="20.25" hidden="1" customHeight="1" spans="1:5">
      <c r="A72" s="22">
        <v>59908</v>
      </c>
      <c r="B72" s="23" t="s">
        <v>2479</v>
      </c>
      <c r="C72" s="24">
        <v>0</v>
      </c>
      <c r="D72" s="25">
        <v>0</v>
      </c>
      <c r="E72" s="26"/>
    </row>
    <row r="73" s="7" customFormat="1" ht="20.25" hidden="1" customHeight="1" spans="1:5">
      <c r="A73" s="22">
        <v>59999</v>
      </c>
      <c r="B73" s="23" t="s">
        <v>42</v>
      </c>
      <c r="C73" s="24">
        <v>0</v>
      </c>
      <c r="D73" s="25">
        <v>0</v>
      </c>
      <c r="E73" s="26"/>
    </row>
    <row r="74" s="6" customFormat="1" ht="20.25" customHeight="1" spans="1:5">
      <c r="A74" s="27" t="s">
        <v>45</v>
      </c>
      <c r="B74" s="28"/>
      <c r="C74" s="29">
        <f>C75+C76</f>
        <v>1984</v>
      </c>
      <c r="D74" s="29">
        <f>D75+D76</f>
        <v>4332</v>
      </c>
      <c r="E74" s="29">
        <f>E75+E76</f>
        <v>6316</v>
      </c>
    </row>
    <row r="75" s="6" customFormat="1" ht="20.25" customHeight="1" spans="1:5">
      <c r="A75" s="30" t="s">
        <v>2480</v>
      </c>
      <c r="B75" s="31" t="s">
        <v>2413</v>
      </c>
      <c r="C75" s="32">
        <v>0</v>
      </c>
      <c r="D75" s="33">
        <v>4332</v>
      </c>
      <c r="E75" s="33">
        <v>4332</v>
      </c>
    </row>
    <row r="76" ht="20.25" customHeight="1" spans="1:5">
      <c r="A76" s="30">
        <v>2300602</v>
      </c>
      <c r="B76" s="31" t="s">
        <v>2414</v>
      </c>
      <c r="C76" s="19">
        <f>'镇一般预算支出-功能'!C1328</f>
        <v>1984</v>
      </c>
      <c r="D76" s="34">
        <f>D77</f>
        <v>0</v>
      </c>
      <c r="E76" s="19">
        <f>'镇一般预算支出-功能'!E1328</f>
        <v>1984</v>
      </c>
    </row>
    <row r="77" ht="20.25" customHeight="1" spans="1:5">
      <c r="A77" s="27" t="s">
        <v>46</v>
      </c>
      <c r="B77" s="28"/>
      <c r="C77" s="34">
        <f>C78</f>
        <v>0</v>
      </c>
      <c r="D77" s="34">
        <f t="shared" ref="D77:D80" si="0">D78</f>
        <v>0</v>
      </c>
      <c r="E77" s="34">
        <f t="shared" ref="E77:E80" si="1">E78</f>
        <v>0</v>
      </c>
    </row>
    <row r="78" ht="20.25" hidden="1" customHeight="1" spans="1:5">
      <c r="A78" s="35">
        <v>23103</v>
      </c>
      <c r="B78" s="35" t="s">
        <v>2419</v>
      </c>
      <c r="C78" s="34">
        <f>C79</f>
        <v>0</v>
      </c>
      <c r="D78" s="34">
        <f t="shared" si="0"/>
        <v>0</v>
      </c>
      <c r="E78" s="34">
        <f t="shared" si="1"/>
        <v>0</v>
      </c>
    </row>
    <row r="79" s="8" customFormat="1" ht="20.25" hidden="1" customHeight="1" spans="1:5">
      <c r="A79" s="36">
        <v>2310301</v>
      </c>
      <c r="B79" s="37" t="s">
        <v>2420</v>
      </c>
      <c r="C79" s="34"/>
      <c r="D79" s="34"/>
      <c r="E79" s="34"/>
    </row>
    <row r="80" ht="20.25" customHeight="1" spans="1:5">
      <c r="A80" s="27" t="s">
        <v>47</v>
      </c>
      <c r="B80" s="28"/>
      <c r="C80" s="34">
        <f>C81</f>
        <v>0</v>
      </c>
      <c r="D80" s="34">
        <f t="shared" si="0"/>
        <v>0</v>
      </c>
      <c r="E80" s="34">
        <v>0</v>
      </c>
    </row>
    <row r="81" ht="20.25" hidden="1" customHeight="1" spans="1:5">
      <c r="A81" s="38">
        <v>23009</v>
      </c>
      <c r="B81" s="39" t="s">
        <v>2421</v>
      </c>
      <c r="C81" s="34">
        <f>ROUND(C83-C77-C74-C6,0)</f>
        <v>0</v>
      </c>
      <c r="D81" s="34">
        <f>ROUND(D83-D77-D74-D6,0)</f>
        <v>0</v>
      </c>
      <c r="E81" s="34">
        <f>ROUND(E83-E77-E74-E6,0)</f>
        <v>0</v>
      </c>
    </row>
    <row r="82" ht="20.25" customHeight="1" spans="1:5">
      <c r="A82" s="17" t="s">
        <v>48</v>
      </c>
      <c r="B82" s="18"/>
      <c r="C82" s="34">
        <v>0</v>
      </c>
      <c r="D82" s="34">
        <v>0</v>
      </c>
      <c r="E82" s="34">
        <v>0</v>
      </c>
    </row>
    <row r="83" ht="20.25" customHeight="1" spans="1:5">
      <c r="A83" s="40" t="s">
        <v>50</v>
      </c>
      <c r="B83" s="40"/>
      <c r="C83" s="19">
        <f>镇一般预算收入!C79</f>
        <v>18264.4727</v>
      </c>
      <c r="D83" s="19">
        <f>镇一般预算收入!D79</f>
        <v>4332</v>
      </c>
      <c r="E83" s="19">
        <f>镇一般预算收入!E79</f>
        <v>22596</v>
      </c>
    </row>
  </sheetData>
  <mergeCells count="8">
    <mergeCell ref="A2:E2"/>
    <mergeCell ref="A3:E3"/>
    <mergeCell ref="A6:B6"/>
    <mergeCell ref="A74:B74"/>
    <mergeCell ref="A77:B77"/>
    <mergeCell ref="A80:B80"/>
    <mergeCell ref="A82:B82"/>
    <mergeCell ref="A83:B8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06"/>
  <sheetViews>
    <sheetView workbookViewId="0">
      <selection activeCell="G25" sqref="G25"/>
    </sheetView>
  </sheetViews>
  <sheetFormatPr defaultColWidth="9" defaultRowHeight="13.5"/>
  <cols>
    <col min="2" max="2" width="17.5" customWidth="1"/>
    <col min="7" max="7" width="18.375" customWidth="1"/>
  </cols>
  <sheetData>
    <row r="2" spans="1:7">
      <c r="A2" t="s">
        <v>2481</v>
      </c>
      <c r="B2" t="s">
        <v>2482</v>
      </c>
      <c r="F2" t="s">
        <v>2481</v>
      </c>
      <c r="G2" t="s">
        <v>2482</v>
      </c>
    </row>
    <row r="3" ht="14.25" spans="1:9">
      <c r="A3" s="1" t="s">
        <v>123</v>
      </c>
      <c r="B3">
        <v>50000</v>
      </c>
      <c r="C3">
        <f>B3/10000</f>
        <v>5</v>
      </c>
      <c r="D3">
        <f>ROUND(C3,0)</f>
        <v>5</v>
      </c>
      <c r="F3" s="2">
        <v>50101</v>
      </c>
      <c r="G3">
        <v>16484120</v>
      </c>
      <c r="H3">
        <f>G3/10000</f>
        <v>1648.412</v>
      </c>
      <c r="I3" s="3">
        <v>1649</v>
      </c>
    </row>
    <row r="4" ht="14.25" spans="1:9">
      <c r="A4" s="1" t="s">
        <v>129</v>
      </c>
      <c r="B4">
        <v>150000</v>
      </c>
      <c r="C4">
        <f t="shared" ref="C4:C67" si="0">B4/10000</f>
        <v>15</v>
      </c>
      <c r="D4">
        <f t="shared" ref="D4:D67" si="1">ROUND(C4,0)</f>
        <v>15</v>
      </c>
      <c r="F4" s="2">
        <v>50102</v>
      </c>
      <c r="G4">
        <v>4525400</v>
      </c>
      <c r="H4">
        <f t="shared" ref="H4:H24" si="2">G4/10000</f>
        <v>452.54</v>
      </c>
      <c r="I4">
        <f t="shared" ref="I4:I24" si="3">ROUND(H4,0)</f>
        <v>453</v>
      </c>
    </row>
    <row r="5" ht="14.25" spans="1:9">
      <c r="A5" s="1" t="s">
        <v>137</v>
      </c>
      <c r="B5">
        <v>100000</v>
      </c>
      <c r="C5">
        <f t="shared" si="0"/>
        <v>10</v>
      </c>
      <c r="D5">
        <f t="shared" si="1"/>
        <v>10</v>
      </c>
      <c r="F5" s="2">
        <v>50103</v>
      </c>
      <c r="G5">
        <v>1650000</v>
      </c>
      <c r="H5">
        <f t="shared" si="2"/>
        <v>165</v>
      </c>
      <c r="I5">
        <f t="shared" si="3"/>
        <v>165</v>
      </c>
    </row>
    <row r="6" ht="14.25" spans="1:9">
      <c r="A6" s="1" t="s">
        <v>155</v>
      </c>
      <c r="B6">
        <v>10656920</v>
      </c>
      <c r="C6">
        <f t="shared" si="0"/>
        <v>1065.692</v>
      </c>
      <c r="D6" s="3">
        <v>1065</v>
      </c>
      <c r="F6" s="2">
        <v>50199</v>
      </c>
      <c r="G6">
        <v>8972533.64</v>
      </c>
      <c r="H6">
        <f t="shared" si="2"/>
        <v>897.253364</v>
      </c>
      <c r="I6">
        <f t="shared" si="3"/>
        <v>897</v>
      </c>
    </row>
    <row r="7" ht="14.25" spans="1:9">
      <c r="A7" s="1" t="s">
        <v>156</v>
      </c>
      <c r="B7">
        <v>2442750</v>
      </c>
      <c r="C7">
        <f t="shared" si="0"/>
        <v>244.275</v>
      </c>
      <c r="D7">
        <f t="shared" si="1"/>
        <v>244</v>
      </c>
      <c r="F7" s="2">
        <v>50201</v>
      </c>
      <c r="G7">
        <v>5866600</v>
      </c>
      <c r="H7">
        <f t="shared" si="2"/>
        <v>586.66</v>
      </c>
      <c r="I7">
        <f t="shared" si="3"/>
        <v>587</v>
      </c>
    </row>
    <row r="8" ht="14.25" spans="1:9">
      <c r="A8" s="1" t="s">
        <v>166</v>
      </c>
      <c r="B8">
        <v>3443000</v>
      </c>
      <c r="C8">
        <f t="shared" si="0"/>
        <v>344.3</v>
      </c>
      <c r="D8">
        <f t="shared" si="1"/>
        <v>344</v>
      </c>
      <c r="F8" s="2">
        <v>50202</v>
      </c>
      <c r="G8">
        <v>150000</v>
      </c>
      <c r="H8">
        <f t="shared" si="2"/>
        <v>15</v>
      </c>
      <c r="I8">
        <f t="shared" si="3"/>
        <v>15</v>
      </c>
    </row>
    <row r="9" ht="14.25" spans="1:9">
      <c r="A9" s="1" t="s">
        <v>207</v>
      </c>
      <c r="B9">
        <v>849000</v>
      </c>
      <c r="C9">
        <f t="shared" si="0"/>
        <v>84.9</v>
      </c>
      <c r="D9">
        <f t="shared" si="1"/>
        <v>85</v>
      </c>
      <c r="F9" s="2">
        <v>50203</v>
      </c>
      <c r="G9">
        <v>100000</v>
      </c>
      <c r="H9">
        <f t="shared" si="2"/>
        <v>10</v>
      </c>
      <c r="I9">
        <f t="shared" si="3"/>
        <v>10</v>
      </c>
    </row>
    <row r="10" ht="14.25" spans="1:9">
      <c r="A10" s="1" t="s">
        <v>280</v>
      </c>
      <c r="B10">
        <v>30000</v>
      </c>
      <c r="C10">
        <f t="shared" si="0"/>
        <v>3</v>
      </c>
      <c r="D10">
        <f t="shared" si="1"/>
        <v>3</v>
      </c>
      <c r="F10" s="2">
        <v>50205</v>
      </c>
      <c r="G10">
        <v>2290000</v>
      </c>
      <c r="H10">
        <f t="shared" si="2"/>
        <v>229</v>
      </c>
      <c r="I10">
        <f t="shared" si="3"/>
        <v>229</v>
      </c>
    </row>
    <row r="11" ht="14.25" spans="1:9">
      <c r="A11" s="1" t="s">
        <v>349</v>
      </c>
      <c r="B11">
        <v>20000</v>
      </c>
      <c r="C11">
        <f t="shared" si="0"/>
        <v>2</v>
      </c>
      <c r="D11">
        <f t="shared" si="1"/>
        <v>2</v>
      </c>
      <c r="F11" s="2">
        <v>50206</v>
      </c>
      <c r="G11">
        <v>292750</v>
      </c>
      <c r="H11">
        <f t="shared" si="2"/>
        <v>29.275</v>
      </c>
      <c r="I11">
        <f t="shared" si="3"/>
        <v>29</v>
      </c>
    </row>
    <row r="12" ht="14.25" spans="1:9">
      <c r="A12" s="1" t="s">
        <v>368</v>
      </c>
      <c r="B12">
        <v>20000</v>
      </c>
      <c r="C12">
        <f t="shared" si="0"/>
        <v>2</v>
      </c>
      <c r="D12">
        <f t="shared" si="1"/>
        <v>2</v>
      </c>
      <c r="F12" s="2">
        <v>50208</v>
      </c>
      <c r="G12">
        <v>225000</v>
      </c>
      <c r="H12">
        <f t="shared" si="2"/>
        <v>22.5</v>
      </c>
      <c r="I12">
        <f t="shared" si="3"/>
        <v>23</v>
      </c>
    </row>
    <row r="13" ht="14.25" spans="1:9">
      <c r="A13" s="1" t="s">
        <v>388</v>
      </c>
      <c r="B13">
        <v>200000</v>
      </c>
      <c r="C13">
        <f t="shared" si="0"/>
        <v>20</v>
      </c>
      <c r="D13">
        <f t="shared" si="1"/>
        <v>20</v>
      </c>
      <c r="F13" s="2">
        <v>50299</v>
      </c>
      <c r="G13">
        <v>572109</v>
      </c>
      <c r="H13">
        <f t="shared" si="2"/>
        <v>57.2109</v>
      </c>
      <c r="I13">
        <f t="shared" si="3"/>
        <v>57</v>
      </c>
    </row>
    <row r="14" ht="14.25" spans="1:9">
      <c r="A14" s="1" t="s">
        <v>410</v>
      </c>
      <c r="B14">
        <v>40000</v>
      </c>
      <c r="C14">
        <f t="shared" si="0"/>
        <v>4</v>
      </c>
      <c r="D14">
        <f t="shared" si="1"/>
        <v>4</v>
      </c>
      <c r="F14" s="2">
        <v>50306</v>
      </c>
      <c r="G14">
        <v>500000</v>
      </c>
      <c r="H14">
        <f t="shared" si="2"/>
        <v>50</v>
      </c>
      <c r="I14">
        <f t="shared" si="3"/>
        <v>50</v>
      </c>
    </row>
    <row r="15" ht="14.25" spans="1:9">
      <c r="A15" s="1" t="s">
        <v>585</v>
      </c>
      <c r="B15">
        <v>250000</v>
      </c>
      <c r="C15">
        <f t="shared" si="0"/>
        <v>25</v>
      </c>
      <c r="D15">
        <f t="shared" si="1"/>
        <v>25</v>
      </c>
      <c r="F15" s="2">
        <v>50399</v>
      </c>
      <c r="G15">
        <v>2500000</v>
      </c>
      <c r="H15">
        <f t="shared" si="2"/>
        <v>250</v>
      </c>
      <c r="I15">
        <f t="shared" si="3"/>
        <v>250</v>
      </c>
    </row>
    <row r="16" ht="14.25" spans="1:9">
      <c r="A16" s="1" t="s">
        <v>593</v>
      </c>
      <c r="B16">
        <v>160000</v>
      </c>
      <c r="C16">
        <f t="shared" si="0"/>
        <v>16</v>
      </c>
      <c r="D16">
        <f t="shared" si="1"/>
        <v>16</v>
      </c>
      <c r="F16" s="2">
        <v>50501</v>
      </c>
      <c r="G16">
        <v>68153144</v>
      </c>
      <c r="H16">
        <f t="shared" si="2"/>
        <v>6815.3144</v>
      </c>
      <c r="I16">
        <f t="shared" si="3"/>
        <v>6815</v>
      </c>
    </row>
    <row r="17" ht="14.25" spans="1:9">
      <c r="A17" s="1" t="s">
        <v>601</v>
      </c>
      <c r="B17">
        <v>200000</v>
      </c>
      <c r="C17">
        <f t="shared" si="0"/>
        <v>20</v>
      </c>
      <c r="D17">
        <f t="shared" si="1"/>
        <v>20</v>
      </c>
      <c r="F17" s="2">
        <v>50502</v>
      </c>
      <c r="G17">
        <v>9790541.77</v>
      </c>
      <c r="H17">
        <f t="shared" si="2"/>
        <v>979.054177</v>
      </c>
      <c r="I17">
        <f t="shared" si="3"/>
        <v>979</v>
      </c>
    </row>
    <row r="18" ht="14.25" spans="1:9">
      <c r="A18" s="1" t="s">
        <v>612</v>
      </c>
      <c r="B18">
        <v>4237400</v>
      </c>
      <c r="C18">
        <f t="shared" si="0"/>
        <v>423.74</v>
      </c>
      <c r="D18">
        <f t="shared" si="1"/>
        <v>424</v>
      </c>
      <c r="F18" s="2">
        <v>50601</v>
      </c>
      <c r="G18">
        <v>2203140</v>
      </c>
      <c r="H18">
        <f t="shared" si="2"/>
        <v>220.314</v>
      </c>
      <c r="I18">
        <f t="shared" si="3"/>
        <v>220</v>
      </c>
    </row>
    <row r="19" ht="14.25" spans="1:9">
      <c r="A19" s="1" t="s">
        <v>625</v>
      </c>
      <c r="B19">
        <v>600000</v>
      </c>
      <c r="C19">
        <f t="shared" si="0"/>
        <v>60</v>
      </c>
      <c r="D19">
        <f t="shared" si="1"/>
        <v>60</v>
      </c>
      <c r="F19" s="2">
        <v>50901</v>
      </c>
      <c r="G19">
        <v>17366199.39</v>
      </c>
      <c r="H19">
        <f t="shared" si="2"/>
        <v>1736.619939</v>
      </c>
      <c r="I19">
        <f t="shared" si="3"/>
        <v>1737</v>
      </c>
    </row>
    <row r="20" ht="14.25" spans="1:9">
      <c r="A20" s="1" t="s">
        <v>665</v>
      </c>
      <c r="B20">
        <v>445800</v>
      </c>
      <c r="C20">
        <f t="shared" si="0"/>
        <v>44.58</v>
      </c>
      <c r="D20">
        <f t="shared" si="1"/>
        <v>45</v>
      </c>
      <c r="F20" s="2">
        <v>50902</v>
      </c>
      <c r="G20">
        <v>260641.67</v>
      </c>
      <c r="H20">
        <f t="shared" si="2"/>
        <v>26.064167</v>
      </c>
      <c r="I20">
        <f t="shared" si="3"/>
        <v>26</v>
      </c>
    </row>
    <row r="21" ht="14.25" spans="1:9">
      <c r="A21" s="1" t="s">
        <v>668</v>
      </c>
      <c r="B21">
        <v>146000</v>
      </c>
      <c r="C21">
        <f t="shared" si="0"/>
        <v>14.6</v>
      </c>
      <c r="D21">
        <f t="shared" si="1"/>
        <v>15</v>
      </c>
      <c r="F21" s="2">
        <v>50903</v>
      </c>
      <c r="G21">
        <v>2984453.72</v>
      </c>
      <c r="H21">
        <f t="shared" si="2"/>
        <v>298.445372</v>
      </c>
      <c r="I21">
        <f t="shared" si="3"/>
        <v>298</v>
      </c>
    </row>
    <row r="22" ht="14.25" spans="1:9">
      <c r="A22" s="1" t="s">
        <v>678</v>
      </c>
      <c r="B22">
        <v>68363.64</v>
      </c>
      <c r="C22">
        <f t="shared" si="0"/>
        <v>6.836364</v>
      </c>
      <c r="D22">
        <f t="shared" si="1"/>
        <v>7</v>
      </c>
      <c r="F22" s="2">
        <v>50905</v>
      </c>
      <c r="G22">
        <v>9347740</v>
      </c>
      <c r="H22">
        <f t="shared" si="2"/>
        <v>934.774</v>
      </c>
      <c r="I22">
        <f t="shared" si="3"/>
        <v>935</v>
      </c>
    </row>
    <row r="23" ht="14.25" spans="1:9">
      <c r="A23" s="1" t="s">
        <v>682</v>
      </c>
      <c r="B23">
        <v>7200</v>
      </c>
      <c r="C23">
        <f t="shared" si="0"/>
        <v>0.72</v>
      </c>
      <c r="D23">
        <f t="shared" si="1"/>
        <v>1</v>
      </c>
      <c r="F23" s="2">
        <v>50999</v>
      </c>
      <c r="G23">
        <v>3484823</v>
      </c>
      <c r="H23">
        <f t="shared" si="2"/>
        <v>348.4823</v>
      </c>
      <c r="I23">
        <f t="shared" si="3"/>
        <v>348</v>
      </c>
    </row>
    <row r="24" ht="14.25" spans="1:9">
      <c r="A24" s="1" t="s">
        <v>684</v>
      </c>
      <c r="B24">
        <v>50000</v>
      </c>
      <c r="C24">
        <f t="shared" si="0"/>
        <v>5</v>
      </c>
      <c r="D24">
        <f t="shared" si="1"/>
        <v>5</v>
      </c>
      <c r="F24" s="2">
        <v>51002</v>
      </c>
      <c r="G24">
        <v>5081577.3</v>
      </c>
      <c r="H24">
        <f t="shared" si="2"/>
        <v>508.15773</v>
      </c>
      <c r="I24">
        <f t="shared" si="3"/>
        <v>508</v>
      </c>
    </row>
    <row r="25" ht="14.25" spans="1:6">
      <c r="A25" s="1" t="s">
        <v>741</v>
      </c>
      <c r="B25">
        <v>300000</v>
      </c>
      <c r="C25">
        <f t="shared" si="0"/>
        <v>30</v>
      </c>
      <c r="D25">
        <f t="shared" si="1"/>
        <v>30</v>
      </c>
      <c r="F25" s="2"/>
    </row>
    <row r="26" ht="14.25" spans="1:6">
      <c r="A26" s="1" t="s">
        <v>753</v>
      </c>
      <c r="B26">
        <v>1165650</v>
      </c>
      <c r="C26">
        <f t="shared" si="0"/>
        <v>116.565</v>
      </c>
      <c r="D26" s="3">
        <v>116</v>
      </c>
      <c r="F26" s="4"/>
    </row>
    <row r="27" ht="14.25" spans="1:6">
      <c r="A27" s="1" t="s">
        <v>755</v>
      </c>
      <c r="B27">
        <v>15452135</v>
      </c>
      <c r="C27">
        <f t="shared" si="0"/>
        <v>1545.2135</v>
      </c>
      <c r="D27">
        <f t="shared" si="1"/>
        <v>1545</v>
      </c>
      <c r="F27" s="4"/>
    </row>
    <row r="28" ht="14.25" spans="1:6">
      <c r="A28" s="1" t="s">
        <v>757</v>
      </c>
      <c r="B28">
        <v>12141497.39</v>
      </c>
      <c r="C28">
        <f t="shared" si="0"/>
        <v>1214.149739</v>
      </c>
      <c r="D28">
        <f t="shared" si="1"/>
        <v>1214</v>
      </c>
      <c r="F28" s="4"/>
    </row>
    <row r="29" ht="14.25" spans="1:6">
      <c r="A29" s="1" t="s">
        <v>759</v>
      </c>
      <c r="B29">
        <v>286556.67</v>
      </c>
      <c r="C29">
        <f t="shared" si="0"/>
        <v>28.655667</v>
      </c>
      <c r="D29">
        <f t="shared" si="1"/>
        <v>29</v>
      </c>
      <c r="F29" s="4"/>
    </row>
    <row r="30" ht="14.25" spans="1:6">
      <c r="A30" s="1" t="s">
        <v>763</v>
      </c>
      <c r="B30">
        <v>10925060</v>
      </c>
      <c r="C30">
        <f t="shared" si="0"/>
        <v>1092.506</v>
      </c>
      <c r="D30" s="3">
        <v>1092</v>
      </c>
      <c r="F30" s="4"/>
    </row>
    <row r="31" ht="14.25" spans="1:6">
      <c r="A31" s="1" t="s">
        <v>769</v>
      </c>
      <c r="B31">
        <v>338835</v>
      </c>
      <c r="C31">
        <f t="shared" si="0"/>
        <v>33.8835</v>
      </c>
      <c r="D31">
        <f t="shared" si="1"/>
        <v>34</v>
      </c>
      <c r="F31" s="4"/>
    </row>
    <row r="32" ht="14.25" spans="1:6">
      <c r="A32" s="1" t="s">
        <v>807</v>
      </c>
      <c r="B32">
        <v>55000</v>
      </c>
      <c r="C32">
        <f t="shared" si="0"/>
        <v>5.5</v>
      </c>
      <c r="D32">
        <f t="shared" si="1"/>
        <v>6</v>
      </c>
      <c r="F32" s="4"/>
    </row>
    <row r="33" ht="14.25" spans="1:4">
      <c r="A33" s="1" t="s">
        <v>827</v>
      </c>
      <c r="B33">
        <v>433140</v>
      </c>
      <c r="C33">
        <f t="shared" si="0"/>
        <v>43.314</v>
      </c>
      <c r="D33">
        <f t="shared" si="1"/>
        <v>43</v>
      </c>
    </row>
    <row r="34" ht="14.25" spans="1:4">
      <c r="A34" s="1" t="s">
        <v>837</v>
      </c>
      <c r="B34">
        <v>1960537.48</v>
      </c>
      <c r="C34">
        <f t="shared" si="0"/>
        <v>196.053748</v>
      </c>
      <c r="D34">
        <f t="shared" si="1"/>
        <v>196</v>
      </c>
    </row>
    <row r="35" ht="14.25" spans="1:4">
      <c r="A35" s="1" t="s">
        <v>841</v>
      </c>
      <c r="B35">
        <v>1170000</v>
      </c>
      <c r="C35">
        <f t="shared" si="0"/>
        <v>117</v>
      </c>
      <c r="D35">
        <f t="shared" si="1"/>
        <v>117</v>
      </c>
    </row>
    <row r="36" ht="14.25" spans="1:4">
      <c r="A36" s="1" t="s">
        <v>1041</v>
      </c>
      <c r="B36">
        <v>130000</v>
      </c>
      <c r="C36">
        <f t="shared" si="0"/>
        <v>13</v>
      </c>
      <c r="D36">
        <f t="shared" si="1"/>
        <v>13</v>
      </c>
    </row>
    <row r="37" ht="14.25" spans="1:4">
      <c r="A37" s="1" t="s">
        <v>1053</v>
      </c>
      <c r="B37">
        <v>20000</v>
      </c>
      <c r="C37">
        <f t="shared" si="0"/>
        <v>2</v>
      </c>
      <c r="D37">
        <f t="shared" si="1"/>
        <v>2</v>
      </c>
    </row>
    <row r="38" ht="14.25" spans="1:4">
      <c r="A38" s="1" t="s">
        <v>1088</v>
      </c>
      <c r="B38">
        <v>30000</v>
      </c>
      <c r="C38">
        <f t="shared" si="0"/>
        <v>3</v>
      </c>
      <c r="D38">
        <f t="shared" si="1"/>
        <v>3</v>
      </c>
    </row>
    <row r="39" ht="14.25" spans="1:4">
      <c r="A39" s="1" t="s">
        <v>1096</v>
      </c>
      <c r="B39">
        <v>1031000</v>
      </c>
      <c r="C39">
        <f t="shared" si="0"/>
        <v>103.1</v>
      </c>
      <c r="D39">
        <f t="shared" si="1"/>
        <v>103</v>
      </c>
    </row>
    <row r="40" ht="14.25" spans="1:4">
      <c r="A40" s="1" t="s">
        <v>1098</v>
      </c>
      <c r="B40">
        <v>7952000</v>
      </c>
      <c r="C40">
        <f t="shared" si="0"/>
        <v>795.2</v>
      </c>
      <c r="D40">
        <f t="shared" si="1"/>
        <v>795</v>
      </c>
    </row>
    <row r="41" ht="14.25" spans="1:4">
      <c r="A41" s="1" t="s">
        <v>1102</v>
      </c>
      <c r="B41">
        <v>7068500</v>
      </c>
      <c r="C41">
        <f t="shared" si="0"/>
        <v>706.85</v>
      </c>
      <c r="D41">
        <f t="shared" si="1"/>
        <v>707</v>
      </c>
    </row>
    <row r="42" ht="14.25" spans="1:4">
      <c r="A42" s="1" t="s">
        <v>1104</v>
      </c>
      <c r="B42">
        <v>3540000</v>
      </c>
      <c r="C42">
        <f t="shared" si="0"/>
        <v>354</v>
      </c>
      <c r="D42">
        <f t="shared" si="1"/>
        <v>354</v>
      </c>
    </row>
    <row r="43" ht="14.25" spans="1:4">
      <c r="A43" s="1" t="s">
        <v>1110</v>
      </c>
      <c r="B43">
        <v>22200</v>
      </c>
      <c r="C43">
        <f t="shared" si="0"/>
        <v>2.22</v>
      </c>
      <c r="D43">
        <f t="shared" si="1"/>
        <v>2</v>
      </c>
    </row>
    <row r="44" ht="14.25" spans="1:4">
      <c r="A44" s="1" t="s">
        <v>1148</v>
      </c>
      <c r="B44">
        <v>130000</v>
      </c>
      <c r="C44">
        <f t="shared" si="0"/>
        <v>13</v>
      </c>
      <c r="D44">
        <f t="shared" si="1"/>
        <v>13</v>
      </c>
    </row>
    <row r="45" ht="14.25" spans="1:4">
      <c r="A45" s="1" t="s">
        <v>1156</v>
      </c>
      <c r="B45">
        <v>1678719</v>
      </c>
      <c r="C45">
        <f t="shared" si="0"/>
        <v>167.8719</v>
      </c>
      <c r="D45">
        <f t="shared" si="1"/>
        <v>168</v>
      </c>
    </row>
    <row r="46" ht="14.25" spans="1:4">
      <c r="A46" s="1" t="s">
        <v>1174</v>
      </c>
      <c r="B46">
        <v>235480</v>
      </c>
      <c r="C46">
        <f t="shared" si="0"/>
        <v>23.548</v>
      </c>
      <c r="D46">
        <f t="shared" si="1"/>
        <v>24</v>
      </c>
    </row>
    <row r="47" ht="14.25" spans="1:4">
      <c r="A47" s="1" t="s">
        <v>1176</v>
      </c>
      <c r="B47">
        <v>1281509</v>
      </c>
      <c r="C47">
        <f t="shared" si="0"/>
        <v>128.1509</v>
      </c>
      <c r="D47">
        <f t="shared" si="1"/>
        <v>128</v>
      </c>
    </row>
    <row r="48" ht="14.25" spans="1:4">
      <c r="A48" s="1" t="s">
        <v>1180</v>
      </c>
      <c r="B48">
        <v>10000</v>
      </c>
      <c r="C48">
        <f t="shared" si="0"/>
        <v>1</v>
      </c>
      <c r="D48">
        <f t="shared" si="1"/>
        <v>1</v>
      </c>
    </row>
    <row r="49" ht="14.25" spans="1:4">
      <c r="A49" s="1" t="s">
        <v>1213</v>
      </c>
      <c r="B49">
        <v>30000</v>
      </c>
      <c r="C49">
        <f t="shared" si="0"/>
        <v>3</v>
      </c>
      <c r="D49">
        <f t="shared" si="1"/>
        <v>3</v>
      </c>
    </row>
    <row r="50" ht="14.25" spans="1:4">
      <c r="A50" s="1" t="s">
        <v>1215</v>
      </c>
      <c r="B50">
        <v>3930000</v>
      </c>
      <c r="C50">
        <f t="shared" si="0"/>
        <v>393</v>
      </c>
      <c r="D50">
        <f t="shared" si="1"/>
        <v>393</v>
      </c>
    </row>
    <row r="51" ht="14.25" spans="1:4">
      <c r="A51" s="1" t="s">
        <v>1219</v>
      </c>
      <c r="B51">
        <v>120900</v>
      </c>
      <c r="C51">
        <f t="shared" si="0"/>
        <v>12.09</v>
      </c>
      <c r="D51">
        <f t="shared" si="1"/>
        <v>12</v>
      </c>
    </row>
    <row r="52" ht="14.25" spans="1:4">
      <c r="A52" s="1" t="s">
        <v>1225</v>
      </c>
      <c r="B52">
        <v>130000</v>
      </c>
      <c r="C52">
        <f t="shared" si="0"/>
        <v>13</v>
      </c>
      <c r="D52">
        <f t="shared" si="1"/>
        <v>13</v>
      </c>
    </row>
    <row r="53" ht="14.25" spans="1:4">
      <c r="A53" s="1" t="s">
        <v>1227</v>
      </c>
      <c r="B53">
        <v>3880000</v>
      </c>
      <c r="C53">
        <f t="shared" si="0"/>
        <v>388</v>
      </c>
      <c r="D53">
        <f t="shared" si="1"/>
        <v>388</v>
      </c>
    </row>
    <row r="54" ht="14.25" spans="1:4">
      <c r="A54" s="1" t="s">
        <v>1239</v>
      </c>
      <c r="B54">
        <v>50000</v>
      </c>
      <c r="C54">
        <f t="shared" si="0"/>
        <v>5</v>
      </c>
      <c r="D54">
        <f t="shared" si="1"/>
        <v>5</v>
      </c>
    </row>
    <row r="55" ht="14.25" spans="1:4">
      <c r="A55" s="1" t="s">
        <v>1268</v>
      </c>
      <c r="B55">
        <v>50000</v>
      </c>
      <c r="C55">
        <f t="shared" si="0"/>
        <v>5</v>
      </c>
      <c r="D55">
        <f t="shared" si="1"/>
        <v>5</v>
      </c>
    </row>
    <row r="56" ht="14.25" spans="1:4">
      <c r="A56" s="1" t="s">
        <v>1278</v>
      </c>
      <c r="B56">
        <v>364740</v>
      </c>
      <c r="C56">
        <f t="shared" si="0"/>
        <v>36.474</v>
      </c>
      <c r="D56">
        <f t="shared" si="1"/>
        <v>36</v>
      </c>
    </row>
    <row r="57" ht="14.25" spans="1:4">
      <c r="A57" s="1" t="s">
        <v>1322</v>
      </c>
      <c r="B57">
        <v>10356200</v>
      </c>
      <c r="C57">
        <f t="shared" si="0"/>
        <v>1035.62</v>
      </c>
      <c r="D57">
        <f t="shared" si="1"/>
        <v>1036</v>
      </c>
    </row>
    <row r="58" ht="14.25" spans="1:4">
      <c r="A58" s="1" t="s">
        <v>1324</v>
      </c>
      <c r="B58">
        <v>506000</v>
      </c>
      <c r="C58">
        <f t="shared" si="0"/>
        <v>50.6</v>
      </c>
      <c r="D58">
        <f t="shared" si="1"/>
        <v>51</v>
      </c>
    </row>
    <row r="59" ht="14.25" spans="1:4">
      <c r="A59" s="1" t="s">
        <v>1342</v>
      </c>
      <c r="B59">
        <v>1158210.9</v>
      </c>
      <c r="C59">
        <f t="shared" si="0"/>
        <v>115.82109</v>
      </c>
      <c r="D59">
        <f t="shared" si="1"/>
        <v>116</v>
      </c>
    </row>
    <row r="60" ht="14.25" spans="1:4">
      <c r="A60" s="1" t="s">
        <v>1348</v>
      </c>
      <c r="B60">
        <v>84445</v>
      </c>
      <c r="C60">
        <f t="shared" si="0"/>
        <v>8.4445</v>
      </c>
      <c r="D60">
        <f t="shared" si="1"/>
        <v>8</v>
      </c>
    </row>
    <row r="61" ht="14.25" spans="1:4">
      <c r="A61" s="1" t="s">
        <v>1354</v>
      </c>
      <c r="B61">
        <v>3231790</v>
      </c>
      <c r="C61">
        <f t="shared" si="0"/>
        <v>323.179</v>
      </c>
      <c r="D61">
        <f t="shared" si="1"/>
        <v>323</v>
      </c>
    </row>
    <row r="62" ht="14.25" spans="1:4">
      <c r="A62" s="1" t="s">
        <v>1356</v>
      </c>
      <c r="B62">
        <v>100000</v>
      </c>
      <c r="C62">
        <f t="shared" si="0"/>
        <v>10</v>
      </c>
      <c r="D62">
        <f t="shared" si="1"/>
        <v>10</v>
      </c>
    </row>
    <row r="63" ht="14.25" spans="1:4">
      <c r="A63" s="1" t="s">
        <v>1360</v>
      </c>
      <c r="B63">
        <v>756000</v>
      </c>
      <c r="C63">
        <f t="shared" si="0"/>
        <v>75.6</v>
      </c>
      <c r="D63">
        <f t="shared" si="1"/>
        <v>76</v>
      </c>
    </row>
    <row r="64" ht="14.25" spans="1:4">
      <c r="A64" s="1" t="s">
        <v>1362</v>
      </c>
      <c r="B64">
        <v>1910000</v>
      </c>
      <c r="C64">
        <f t="shared" si="0"/>
        <v>191</v>
      </c>
      <c r="D64">
        <f t="shared" si="1"/>
        <v>191</v>
      </c>
    </row>
    <row r="65" ht="14.25" spans="1:4">
      <c r="A65" s="1" t="s">
        <v>1364</v>
      </c>
      <c r="B65">
        <v>3712500</v>
      </c>
      <c r="C65">
        <f t="shared" si="0"/>
        <v>371.25</v>
      </c>
      <c r="D65">
        <f t="shared" si="1"/>
        <v>371</v>
      </c>
    </row>
    <row r="66" ht="14.25" spans="1:4">
      <c r="A66" s="1" t="s">
        <v>1372</v>
      </c>
      <c r="B66">
        <v>5081577.3</v>
      </c>
      <c r="C66">
        <f t="shared" si="0"/>
        <v>508.15773</v>
      </c>
      <c r="D66">
        <f t="shared" si="1"/>
        <v>508</v>
      </c>
    </row>
    <row r="67" ht="14.25" spans="1:4">
      <c r="A67" s="1" t="s">
        <v>1382</v>
      </c>
      <c r="B67">
        <v>970524</v>
      </c>
      <c r="C67">
        <f t="shared" si="0"/>
        <v>97.0524</v>
      </c>
      <c r="D67">
        <f t="shared" si="1"/>
        <v>97</v>
      </c>
    </row>
    <row r="68" ht="14.25" spans="1:4">
      <c r="A68" s="1" t="s">
        <v>1422</v>
      </c>
      <c r="B68">
        <v>250000</v>
      </c>
      <c r="C68">
        <f t="shared" ref="C68:C82" si="4">B68/10000</f>
        <v>25</v>
      </c>
      <c r="D68">
        <f t="shared" ref="D68:D82" si="5">ROUND(C68,0)</f>
        <v>25</v>
      </c>
    </row>
    <row r="69" ht="14.25" spans="1:4">
      <c r="A69" s="1" t="s">
        <v>1563</v>
      </c>
      <c r="B69">
        <v>1300000</v>
      </c>
      <c r="C69">
        <f t="shared" si="4"/>
        <v>130</v>
      </c>
      <c r="D69">
        <f t="shared" si="5"/>
        <v>130</v>
      </c>
    </row>
    <row r="70" ht="14.25" spans="1:4">
      <c r="A70" s="1" t="s">
        <v>1564</v>
      </c>
      <c r="B70">
        <v>200000</v>
      </c>
      <c r="C70">
        <f t="shared" si="4"/>
        <v>20</v>
      </c>
      <c r="D70">
        <f t="shared" si="5"/>
        <v>20</v>
      </c>
    </row>
    <row r="71" ht="14.25" spans="1:4">
      <c r="A71" s="1" t="s">
        <v>1577</v>
      </c>
      <c r="B71">
        <v>70000</v>
      </c>
      <c r="C71">
        <f t="shared" si="4"/>
        <v>7</v>
      </c>
      <c r="D71">
        <f t="shared" si="5"/>
        <v>7</v>
      </c>
    </row>
    <row r="72" ht="14.25" spans="1:4">
      <c r="A72" s="1" t="s">
        <v>1604</v>
      </c>
      <c r="B72">
        <v>3857250</v>
      </c>
      <c r="C72">
        <f t="shared" si="4"/>
        <v>385.725</v>
      </c>
      <c r="D72">
        <f t="shared" si="5"/>
        <v>386</v>
      </c>
    </row>
    <row r="73" ht="14.25" spans="1:4">
      <c r="A73" s="1" t="s">
        <v>1606</v>
      </c>
      <c r="B73">
        <v>2716000</v>
      </c>
      <c r="C73">
        <f t="shared" si="4"/>
        <v>271.6</v>
      </c>
      <c r="D73">
        <f t="shared" si="5"/>
        <v>272</v>
      </c>
    </row>
    <row r="74" ht="14.25" spans="1:4">
      <c r="A74" s="1" t="s">
        <v>1636</v>
      </c>
      <c r="B74">
        <v>2126458.39</v>
      </c>
      <c r="C74">
        <f t="shared" si="4"/>
        <v>212.645839</v>
      </c>
      <c r="D74">
        <f t="shared" si="5"/>
        <v>213</v>
      </c>
    </row>
    <row r="75" ht="14.25" spans="1:4">
      <c r="A75" s="1" t="s">
        <v>1648</v>
      </c>
      <c r="B75">
        <v>5210051</v>
      </c>
      <c r="C75">
        <f t="shared" si="4"/>
        <v>521.0051</v>
      </c>
      <c r="D75">
        <f t="shared" si="5"/>
        <v>521</v>
      </c>
    </row>
    <row r="76" ht="14.25" spans="1:4">
      <c r="A76" s="1" t="s">
        <v>1663</v>
      </c>
      <c r="B76">
        <v>443070</v>
      </c>
      <c r="C76">
        <f t="shared" si="4"/>
        <v>44.307</v>
      </c>
      <c r="D76">
        <f t="shared" si="5"/>
        <v>44</v>
      </c>
    </row>
    <row r="77" ht="14.25" spans="1:4">
      <c r="A77" s="1" t="s">
        <v>1762</v>
      </c>
      <c r="B77">
        <v>4869420</v>
      </c>
      <c r="C77">
        <f t="shared" si="4"/>
        <v>486.942</v>
      </c>
      <c r="D77">
        <f t="shared" si="5"/>
        <v>487</v>
      </c>
    </row>
    <row r="78" ht="14.25" spans="1:4">
      <c r="A78" s="1" t="s">
        <v>1774</v>
      </c>
      <c r="B78">
        <v>2541383.72</v>
      </c>
      <c r="C78">
        <f t="shared" si="4"/>
        <v>254.138372</v>
      </c>
      <c r="D78">
        <f t="shared" si="5"/>
        <v>254</v>
      </c>
    </row>
    <row r="79" ht="14.25" spans="1:4">
      <c r="A79" s="1" t="s">
        <v>2200</v>
      </c>
      <c r="B79">
        <v>6100000</v>
      </c>
      <c r="C79">
        <f t="shared" si="4"/>
        <v>610</v>
      </c>
      <c r="D79">
        <f t="shared" si="5"/>
        <v>610</v>
      </c>
    </row>
    <row r="80" ht="14.25" spans="1:4">
      <c r="A80" s="1" t="s">
        <v>2204</v>
      </c>
      <c r="B80">
        <v>5070000</v>
      </c>
      <c r="C80">
        <f t="shared" si="4"/>
        <v>507</v>
      </c>
      <c r="D80">
        <f t="shared" si="5"/>
        <v>507</v>
      </c>
    </row>
    <row r="81" ht="14.25" spans="1:4">
      <c r="A81" s="1" t="s">
        <v>2316</v>
      </c>
      <c r="B81">
        <v>50000</v>
      </c>
      <c r="C81">
        <f t="shared" si="4"/>
        <v>5</v>
      </c>
      <c r="D81">
        <f t="shared" si="5"/>
        <v>5</v>
      </c>
    </row>
    <row r="82" ht="14.25" spans="1:4">
      <c r="A82" s="1" t="s">
        <v>2326</v>
      </c>
      <c r="B82">
        <v>50000</v>
      </c>
      <c r="C82">
        <f t="shared" si="4"/>
        <v>5</v>
      </c>
      <c r="D82">
        <f t="shared" si="5"/>
        <v>5</v>
      </c>
    </row>
    <row r="83" ht="14.25" spans="1:1">
      <c r="A83" s="1"/>
    </row>
    <row r="84" ht="14.25" spans="1:1">
      <c r="A84" s="1"/>
    </row>
    <row r="85" ht="14.25" spans="1:1">
      <c r="A85" s="1"/>
    </row>
    <row r="86" ht="14.25" spans="1:1">
      <c r="A86" s="1"/>
    </row>
    <row r="87" ht="14.25" spans="1:1">
      <c r="A87" s="1"/>
    </row>
    <row r="88" ht="14.25" spans="1:1">
      <c r="A88" s="1"/>
    </row>
    <row r="89" ht="14.25" spans="1:1">
      <c r="A89" s="1"/>
    </row>
    <row r="90" ht="14.25" spans="1:1">
      <c r="A90" s="1"/>
    </row>
    <row r="91" ht="14.25" spans="1:1">
      <c r="A91" s="1"/>
    </row>
    <row r="92" ht="14.25" spans="1:1">
      <c r="A92" s="1"/>
    </row>
    <row r="93" ht="14.25" spans="1:1">
      <c r="A93" s="1"/>
    </row>
    <row r="94" ht="14.25" spans="1:1">
      <c r="A94" s="1"/>
    </row>
    <row r="95" ht="14.25" spans="1:1">
      <c r="A95" s="1"/>
    </row>
    <row r="96" ht="14.25" spans="1:1">
      <c r="A96" s="1"/>
    </row>
    <row r="97" ht="14.25" spans="1:1">
      <c r="A97" s="1"/>
    </row>
    <row r="98" ht="14.25" spans="1:1">
      <c r="A98" s="1"/>
    </row>
    <row r="99" ht="14.25" spans="1:1">
      <c r="A99" s="1"/>
    </row>
    <row r="106" spans="4:4">
      <c r="D106" s="3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镇收支总表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junzhao</cp:lastModifiedBy>
  <dcterms:created xsi:type="dcterms:W3CDTF">2020-12-31T03:23:00Z</dcterms:created>
  <cp:lastPrinted>2021-12-14T01:36:00Z</cp:lastPrinted>
  <dcterms:modified xsi:type="dcterms:W3CDTF">2025-09-20T02:50:00Z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2052-11.1.0.9021</vt:lpwstr>
  </property>
</Properties>
</file>