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05" windowWidth="20730" windowHeight="11760" activeTab="3"/>
  </bookViews>
  <sheets>
    <sheet name="封面" sheetId="4" r:id="rId1"/>
    <sheet name="总表" sheetId="1" r:id="rId2"/>
    <sheet name="本级政府性基金收入" sheetId="2" r:id="rId3"/>
    <sheet name="本级政府性基金支出" sheetId="3" r:id="rId4"/>
  </sheets>
  <definedNames>
    <definedName name="_xlnm.Print_Titles" localSheetId="3">本级政府性基金支出!$4:$4</definedName>
  </definedNames>
  <calcPr calcId="144525"/>
</workbook>
</file>

<file path=xl/calcChain.xml><?xml version="1.0" encoding="utf-8"?>
<calcChain xmlns="http://schemas.openxmlformats.org/spreadsheetml/2006/main">
  <c r="E58" i="3"/>
  <c r="E57"/>
  <c r="C57"/>
  <c r="D59"/>
  <c r="E6"/>
  <c r="E7"/>
  <c r="C7"/>
  <c r="E23" i="2"/>
  <c r="D18" i="3" l="1"/>
  <c r="H7" i="1" l="1"/>
  <c r="E28" i="3" l="1"/>
  <c r="D81"/>
  <c r="E77"/>
  <c r="C77"/>
  <c r="D14"/>
  <c r="E13"/>
  <c r="D13" s="1"/>
  <c r="C13"/>
  <c r="D8"/>
  <c r="D7"/>
  <c r="E14" i="1"/>
  <c r="D14" s="1"/>
  <c r="D24" i="2"/>
  <c r="D6" i="3" l="1"/>
  <c r="J7" i="1"/>
  <c r="D58" i="3"/>
  <c r="D19"/>
  <c r="D20"/>
  <c r="D21"/>
  <c r="D22"/>
  <c r="D23"/>
  <c r="D24"/>
  <c r="D25"/>
  <c r="D26"/>
  <c r="D27"/>
  <c r="D29"/>
  <c r="D30"/>
  <c r="D31"/>
  <c r="D33"/>
  <c r="D34"/>
  <c r="D35"/>
  <c r="D38"/>
  <c r="D39"/>
  <c r="D41"/>
  <c r="D43"/>
  <c r="D44"/>
  <c r="D45"/>
  <c r="D47"/>
  <c r="D48"/>
  <c r="D49"/>
  <c r="D51"/>
  <c r="D52"/>
  <c r="D55"/>
  <c r="D61"/>
  <c r="D62"/>
  <c r="D64"/>
  <c r="D65"/>
  <c r="D66"/>
  <c r="D67"/>
  <c r="D68"/>
  <c r="D69"/>
  <c r="D72"/>
  <c r="D73"/>
  <c r="D74"/>
  <c r="D75"/>
  <c r="D78"/>
  <c r="D79"/>
  <c r="D80"/>
  <c r="D83"/>
  <c r="D85"/>
  <c r="D87"/>
  <c r="D89"/>
  <c r="E88"/>
  <c r="J17" i="1" s="1"/>
  <c r="E86" i="3"/>
  <c r="J16" i="1" s="1"/>
  <c r="E84" i="3"/>
  <c r="J15" i="1" s="1"/>
  <c r="E82" i="3"/>
  <c r="J14" i="1" s="1"/>
  <c r="E76" i="3"/>
  <c r="J13" i="1" s="1"/>
  <c r="E71" i="3"/>
  <c r="E70" s="1"/>
  <c r="J12" i="1" s="1"/>
  <c r="E63" i="3"/>
  <c r="E60"/>
  <c r="E54"/>
  <c r="E53" s="1"/>
  <c r="E50"/>
  <c r="E46"/>
  <c r="E42"/>
  <c r="E40"/>
  <c r="E37"/>
  <c r="E32"/>
  <c r="E16"/>
  <c r="E10" i="1"/>
  <c r="E9"/>
  <c r="C10"/>
  <c r="C9"/>
  <c r="D6" i="2"/>
  <c r="D8"/>
  <c r="D9"/>
  <c r="D10"/>
  <c r="D11"/>
  <c r="D12"/>
  <c r="D14"/>
  <c r="D15"/>
  <c r="D16"/>
  <c r="D17"/>
  <c r="D19"/>
  <c r="D21"/>
  <c r="E22"/>
  <c r="E20"/>
  <c r="E12" i="1" s="1"/>
  <c r="E18" i="2"/>
  <c r="E11" i="1" s="1"/>
  <c r="E13" i="2"/>
  <c r="E7"/>
  <c r="C88" i="3"/>
  <c r="H17" i="1" s="1"/>
  <c r="C86" i="3"/>
  <c r="H16" i="1" s="1"/>
  <c r="C84" i="3"/>
  <c r="H15" i="1" s="1"/>
  <c r="C82" i="3"/>
  <c r="H14" i="1" s="1"/>
  <c r="D77" i="3"/>
  <c r="C71"/>
  <c r="C70" s="1"/>
  <c r="H12" i="1" s="1"/>
  <c r="C63" i="3"/>
  <c r="C60"/>
  <c r="C54"/>
  <c r="C50"/>
  <c r="C46"/>
  <c r="C42"/>
  <c r="C40"/>
  <c r="C37"/>
  <c r="C32"/>
  <c r="C28"/>
  <c r="C10"/>
  <c r="C9" s="1"/>
  <c r="C22" i="2"/>
  <c r="C13" i="1" s="1"/>
  <c r="C20" i="2"/>
  <c r="C18"/>
  <c r="C11" i="1" s="1"/>
  <c r="C13" i="2"/>
  <c r="C8" i="1" s="1"/>
  <c r="D20" i="2" l="1"/>
  <c r="E13" i="1"/>
  <c r="D13" s="1"/>
  <c r="I12"/>
  <c r="I16"/>
  <c r="H8"/>
  <c r="I17"/>
  <c r="D42" i="3"/>
  <c r="I14" i="1"/>
  <c r="I15"/>
  <c r="D9"/>
  <c r="D10"/>
  <c r="E5" i="2"/>
  <c r="D54" i="3"/>
  <c r="D46"/>
  <c r="D32"/>
  <c r="E56"/>
  <c r="J11" i="1" s="1"/>
  <c r="D88" i="3"/>
  <c r="D37"/>
  <c r="D50"/>
  <c r="D60"/>
  <c r="D40"/>
  <c r="D63"/>
  <c r="D84"/>
  <c r="D28"/>
  <c r="D70"/>
  <c r="D86"/>
  <c r="E15"/>
  <c r="J9" i="1" s="1"/>
  <c r="D71" i="3"/>
  <c r="D17"/>
  <c r="E36"/>
  <c r="J10" i="1" s="1"/>
  <c r="D57" i="3"/>
  <c r="D82"/>
  <c r="C53"/>
  <c r="D53" s="1"/>
  <c r="E7" i="1"/>
  <c r="D13" i="2"/>
  <c r="D18"/>
  <c r="C12" i="1"/>
  <c r="D12" s="1"/>
  <c r="E8"/>
  <c r="D8" s="1"/>
  <c r="D11"/>
  <c r="D22" i="2"/>
  <c r="D23"/>
  <c r="C56" i="3"/>
  <c r="H11" i="1" s="1"/>
  <c r="C16" i="3"/>
  <c r="D16" s="1"/>
  <c r="C36"/>
  <c r="H10" i="1" s="1"/>
  <c r="C76" i="3"/>
  <c r="C7" i="2"/>
  <c r="E25" l="1"/>
  <c r="E92" i="3" s="1"/>
  <c r="I11" i="1"/>
  <c r="D76" i="3"/>
  <c r="H13" i="1"/>
  <c r="I13" s="1"/>
  <c r="I10"/>
  <c r="D56" i="3"/>
  <c r="D36"/>
  <c r="D7" i="2"/>
  <c r="C7" i="1"/>
  <c r="E6"/>
  <c r="E19" s="1"/>
  <c r="C15" i="3"/>
  <c r="C5" s="1"/>
  <c r="C5" i="2"/>
  <c r="D5" l="1"/>
  <c r="C25"/>
  <c r="D15" i="3"/>
  <c r="H9" i="1"/>
  <c r="H6" s="1"/>
  <c r="C6"/>
  <c r="C19" s="1"/>
  <c r="D7"/>
  <c r="I9" l="1"/>
  <c r="D25" i="2"/>
  <c r="C92" i="3"/>
  <c r="D92" s="1"/>
  <c r="D6" i="1"/>
  <c r="D19"/>
  <c r="H19" l="1"/>
  <c r="C91" i="3"/>
  <c r="C90" l="1"/>
  <c r="H18" i="1" l="1"/>
  <c r="D10" i="3"/>
  <c r="D12"/>
  <c r="D11"/>
  <c r="E10"/>
  <c r="E9" s="1"/>
  <c r="J8" i="1" s="1"/>
  <c r="E5" i="3"/>
  <c r="D9" l="1"/>
  <c r="I8" i="1"/>
  <c r="J6"/>
  <c r="J19" s="1"/>
  <c r="I19" s="1"/>
  <c r="D5" i="3"/>
  <c r="E91"/>
  <c r="I6" i="1" l="1"/>
  <c r="E90" i="3"/>
  <c r="D91"/>
  <c r="J18" i="1" l="1"/>
  <c r="I18" s="1"/>
  <c r="D90" i="3"/>
</calcChain>
</file>

<file path=xl/sharedStrings.xml><?xml version="1.0" encoding="utf-8"?>
<sst xmlns="http://schemas.openxmlformats.org/spreadsheetml/2006/main" count="171" uniqueCount="152">
  <si>
    <t>单位：万元</t>
  </si>
  <si>
    <t>收入项目</t>
    <phoneticPr fontId="3" type="noConversion"/>
  </si>
  <si>
    <t>支出项目</t>
    <phoneticPr fontId="3" type="noConversion"/>
  </si>
  <si>
    <t>科目号</t>
  </si>
  <si>
    <t>科目名称</t>
  </si>
  <si>
    <t>一、政府性基金预算收入</t>
  </si>
  <si>
    <t>一、政府性基金预算支出</t>
  </si>
  <si>
    <t>文化旅游体育与传媒支出</t>
  </si>
  <si>
    <t>国有土地使用权出让收入</t>
  </si>
  <si>
    <t>城乡社区支出</t>
  </si>
  <si>
    <t>彩票公益金收入</t>
  </si>
  <si>
    <t>农林水支出</t>
  </si>
  <si>
    <t>城市基础设施配套费收入</t>
  </si>
  <si>
    <t>其他支出</t>
  </si>
  <si>
    <t>污水处理费收入</t>
  </si>
  <si>
    <t>债务付息支出</t>
  </si>
  <si>
    <t>二、上级补助收入</t>
    <phoneticPr fontId="2" type="noConversion"/>
  </si>
  <si>
    <t>债务发行费用支出</t>
  </si>
  <si>
    <t>三、上年结转收入</t>
    <phoneticPr fontId="2" type="noConversion"/>
  </si>
  <si>
    <t>二、上解支出</t>
  </si>
  <si>
    <t>四、债务转贷收入</t>
  </si>
  <si>
    <t>三、县对镇的补助支出</t>
    <phoneticPr fontId="13" type="noConversion"/>
  </si>
  <si>
    <t>四、债务还本支出</t>
    <phoneticPr fontId="2" type="noConversion"/>
  </si>
  <si>
    <t>五、调出资金</t>
    <phoneticPr fontId="2" type="noConversion"/>
  </si>
  <si>
    <t>六、结转下年</t>
    <phoneticPr fontId="2" type="noConversion"/>
  </si>
  <si>
    <t>收入合计</t>
  </si>
  <si>
    <t>支出合计</t>
  </si>
  <si>
    <t>单位:万元</t>
  </si>
  <si>
    <t>一、政府性基金预算收入</t>
    <phoneticPr fontId="13" type="noConversion"/>
  </si>
  <si>
    <t>农业土地开发资金收入</t>
    <phoneticPr fontId="13" type="noConversion"/>
  </si>
  <si>
    <t>国有土地使用权出让收入</t>
    <phoneticPr fontId="13" type="noConversion"/>
  </si>
  <si>
    <t xml:space="preserve">  土地出让价款收入</t>
    <phoneticPr fontId="13" type="noConversion"/>
  </si>
  <si>
    <t xml:space="preserve">  补缴的土地价款</t>
    <phoneticPr fontId="13" type="noConversion"/>
  </si>
  <si>
    <t xml:space="preserve">  划拨土地收入</t>
    <phoneticPr fontId="13" type="noConversion"/>
  </si>
  <si>
    <t xml:space="preserve">  缴纳新增建设用地土地有偿使用费</t>
    <phoneticPr fontId="13" type="noConversion"/>
  </si>
  <si>
    <t xml:space="preserve">  其他土地出让收入</t>
    <phoneticPr fontId="13" type="noConversion"/>
  </si>
  <si>
    <t>彩票公益金收入</t>
    <phoneticPr fontId="13" type="noConversion"/>
  </si>
  <si>
    <t xml:space="preserve">  福利彩票公益金收入</t>
    <phoneticPr fontId="13" type="noConversion"/>
  </si>
  <si>
    <t xml:space="preserve">  体育彩票公益金收入</t>
    <phoneticPr fontId="13" type="noConversion"/>
  </si>
  <si>
    <t>城市基础设施配套费收入</t>
    <phoneticPr fontId="13" type="noConversion"/>
  </si>
  <si>
    <t>污水处理费收入</t>
    <phoneticPr fontId="13" type="noConversion"/>
  </si>
  <si>
    <t>二、上级补助收入</t>
    <phoneticPr fontId="13" type="noConversion"/>
  </si>
  <si>
    <t>政府性基金转移支付收入</t>
    <phoneticPr fontId="2" type="noConversion"/>
  </si>
  <si>
    <t>三、上年结转收入</t>
    <phoneticPr fontId="13" type="noConversion"/>
  </si>
  <si>
    <t>政府性基金预算上年结转收入</t>
    <phoneticPr fontId="13" type="noConversion"/>
  </si>
  <si>
    <t>四、债务转贷收入</t>
    <phoneticPr fontId="13" type="noConversion"/>
  </si>
  <si>
    <t>地方政府专项债务转贷收入</t>
    <phoneticPr fontId="13" type="noConversion"/>
  </si>
  <si>
    <t>收入合计</t>
    <phoneticPr fontId="13" type="noConversion"/>
  </si>
  <si>
    <t>一、政府性基金预算支出</t>
    <phoneticPr fontId="13" type="noConversion"/>
  </si>
  <si>
    <t>文化旅游体育与传媒支出</t>
    <phoneticPr fontId="13" type="noConversion"/>
  </si>
  <si>
    <t xml:space="preserve">  国家电影事业发展专项资金安排的支出</t>
    <phoneticPr fontId="13" type="noConversion"/>
  </si>
  <si>
    <t xml:space="preserve">    资助影院建设</t>
    <phoneticPr fontId="13" type="noConversion"/>
  </si>
  <si>
    <t xml:space="preserve">    其他国家电影事业发展专项资金支出</t>
    <phoneticPr fontId="13" type="noConversion"/>
  </si>
  <si>
    <t>城乡社区支出</t>
    <phoneticPr fontId="13" type="noConversion"/>
  </si>
  <si>
    <t xml:space="preserve">  国有土地使用权出让收入安排的支出</t>
    <phoneticPr fontId="13" type="noConversion"/>
  </si>
  <si>
    <t xml:space="preserve">    征地和拆迁补偿支出</t>
    <phoneticPr fontId="13" type="noConversion"/>
  </si>
  <si>
    <t xml:space="preserve">    土地开发支出</t>
    <phoneticPr fontId="13" type="noConversion"/>
  </si>
  <si>
    <t xml:space="preserve">    城市建设支出</t>
    <phoneticPr fontId="13" type="noConversion"/>
  </si>
  <si>
    <t xml:space="preserve">    农村基础设施建设支出</t>
    <phoneticPr fontId="13" type="noConversion"/>
  </si>
  <si>
    <t xml:space="preserve">    补助被征地农民支出</t>
    <phoneticPr fontId="13" type="noConversion"/>
  </si>
  <si>
    <t xml:space="preserve">    土地出让业务支出</t>
    <phoneticPr fontId="13" type="noConversion"/>
  </si>
  <si>
    <t xml:space="preserve">    农业生产发展支出</t>
    <phoneticPr fontId="2" type="noConversion"/>
  </si>
  <si>
    <t xml:space="preserve">    农村社会事业支出</t>
  </si>
  <si>
    <t xml:space="preserve">    农业农村生态环境支出</t>
    <phoneticPr fontId="2" type="noConversion"/>
  </si>
  <si>
    <t xml:space="preserve">    其他国有土地使用权出让收入安排的支出</t>
    <phoneticPr fontId="13" type="noConversion"/>
  </si>
  <si>
    <t xml:space="preserve">  农业土地开发资金安排的支出</t>
    <phoneticPr fontId="13" type="noConversion"/>
  </si>
  <si>
    <t xml:space="preserve">  城市基础设施配套费安排的支出</t>
    <phoneticPr fontId="13" type="noConversion"/>
  </si>
  <si>
    <t xml:space="preserve">    城市公共设施</t>
    <phoneticPr fontId="13" type="noConversion"/>
  </si>
  <si>
    <t xml:space="preserve">    城市环境卫生</t>
    <phoneticPr fontId="13" type="noConversion"/>
  </si>
  <si>
    <t xml:space="preserve">    其他城市基础设施配套费安排的支出</t>
    <phoneticPr fontId="13" type="noConversion"/>
  </si>
  <si>
    <t xml:space="preserve">  污水处理费安排的支出</t>
    <phoneticPr fontId="13" type="noConversion"/>
  </si>
  <si>
    <t xml:space="preserve">    污水处理设施建设和运营</t>
    <phoneticPr fontId="13" type="noConversion"/>
  </si>
  <si>
    <t xml:space="preserve">    代征手续费</t>
    <phoneticPr fontId="13" type="noConversion"/>
  </si>
  <si>
    <t xml:space="preserve">    其他污水处理费安排的支出</t>
    <phoneticPr fontId="13" type="noConversion"/>
  </si>
  <si>
    <t>农林水支出</t>
    <phoneticPr fontId="13" type="noConversion"/>
  </si>
  <si>
    <t xml:space="preserve">  大中型水库库区基金安排的支出</t>
    <phoneticPr fontId="13" type="noConversion"/>
  </si>
  <si>
    <t xml:space="preserve">    基础设施建设和经济发展</t>
    <phoneticPr fontId="13" type="noConversion"/>
  </si>
  <si>
    <t xml:space="preserve">    其他大中型水库库区基金支出</t>
    <phoneticPr fontId="13" type="noConversion"/>
  </si>
  <si>
    <t xml:space="preserve">  国家重大水利工程建设基金安排的支出</t>
    <phoneticPr fontId="2" type="noConversion"/>
  </si>
  <si>
    <t xml:space="preserve">    三峡工程后续工作</t>
  </si>
  <si>
    <t xml:space="preserve">  大中型水库移民后期扶持基金支出</t>
    <phoneticPr fontId="2" type="noConversion"/>
  </si>
  <si>
    <t xml:space="preserve">    移民补助</t>
    <phoneticPr fontId="2" type="noConversion"/>
  </si>
  <si>
    <t xml:space="preserve">    基础设施建设和经济发展</t>
    <phoneticPr fontId="2" type="noConversion"/>
  </si>
  <si>
    <t xml:space="preserve">    其他大中型水库移民后期扶持基金支出</t>
    <phoneticPr fontId="2" type="noConversion"/>
  </si>
  <si>
    <t xml:space="preserve">  小型水库移民扶助基金安排的支出</t>
    <phoneticPr fontId="2" type="noConversion"/>
  </si>
  <si>
    <t xml:space="preserve">    其他小型水库移民扶助基金支出</t>
    <phoneticPr fontId="2" type="noConversion"/>
  </si>
  <si>
    <t xml:space="preserve">  小型水库移民扶助基金对应专项债务收入安排的支出</t>
    <phoneticPr fontId="2" type="noConversion"/>
  </si>
  <si>
    <t xml:space="preserve">    其他小型水库移民扶助基金对应专项债务收入安排的支出</t>
    <phoneticPr fontId="2" type="noConversion"/>
  </si>
  <si>
    <t>交通运输支出</t>
  </si>
  <si>
    <t xml:space="preserve">  车辆通行费安排的支出</t>
  </si>
  <si>
    <t xml:space="preserve">    其他车辆通行费安排的支出</t>
  </si>
  <si>
    <t>其他支出</t>
    <phoneticPr fontId="13" type="noConversion"/>
  </si>
  <si>
    <t xml:space="preserve">  其他政府性基金安排的支出</t>
    <phoneticPr fontId="13" type="noConversion"/>
  </si>
  <si>
    <t xml:space="preserve">   其他地方自行试点项目收益专项债券收入安排的支出</t>
    <phoneticPr fontId="2" type="noConversion"/>
  </si>
  <si>
    <t xml:space="preserve">  彩票发行销售机构业务费安排的支出</t>
    <phoneticPr fontId="13" type="noConversion"/>
  </si>
  <si>
    <t xml:space="preserve">    福利彩票销售机构的业务费支出</t>
    <phoneticPr fontId="13" type="noConversion"/>
  </si>
  <si>
    <t xml:space="preserve">    体育彩票销售机构的业务费支出</t>
  </si>
  <si>
    <t xml:space="preserve">  彩票公益金安排的支出</t>
    <phoneticPr fontId="13" type="noConversion"/>
  </si>
  <si>
    <t xml:space="preserve">    用于社会福利的彩票公益金支出</t>
    <phoneticPr fontId="13" type="noConversion"/>
  </si>
  <si>
    <t xml:space="preserve">    用于体育事业的彩票公益金支出</t>
    <phoneticPr fontId="13" type="noConversion"/>
  </si>
  <si>
    <t xml:space="preserve">    用于教育事业的彩票公益金支出</t>
    <phoneticPr fontId="13" type="noConversion"/>
  </si>
  <si>
    <t xml:space="preserve">    用于残疾人事业的彩票公益金支出</t>
    <phoneticPr fontId="13" type="noConversion"/>
  </si>
  <si>
    <t xml:space="preserve">    用于城乡医疗救助的彩票公益金支出</t>
    <phoneticPr fontId="2" type="noConversion"/>
  </si>
  <si>
    <t xml:space="preserve">    用于其他社会公益事业的彩票公益金支出</t>
  </si>
  <si>
    <t>债务付息支出</t>
    <phoneticPr fontId="13" type="noConversion"/>
  </si>
  <si>
    <t xml:space="preserve">  地方政府专项债务付息支出</t>
    <phoneticPr fontId="13" type="noConversion"/>
  </si>
  <si>
    <t xml:space="preserve">    国有土地使用权出让金债务付息支出</t>
    <phoneticPr fontId="13" type="noConversion"/>
  </si>
  <si>
    <t xml:space="preserve">    土地储备专项债券付息支出</t>
  </si>
  <si>
    <t xml:space="preserve">    其他地方自行试点项目收益专项债券付息支出</t>
    <phoneticPr fontId="3" type="noConversion"/>
  </si>
  <si>
    <t xml:space="preserve">    其他政府性基金债务付息支出</t>
    <phoneticPr fontId="2" type="noConversion"/>
  </si>
  <si>
    <t>债务发行费用支出</t>
    <phoneticPr fontId="13" type="noConversion"/>
  </si>
  <si>
    <t xml:space="preserve">  地方政府专项债务发行费用支出</t>
    <phoneticPr fontId="13" type="noConversion"/>
  </si>
  <si>
    <t xml:space="preserve">    国有土地使用权出让金债务发行费用支出</t>
    <phoneticPr fontId="13" type="noConversion"/>
  </si>
  <si>
    <t xml:space="preserve">    土地储备专项债券发行费用支出</t>
    <phoneticPr fontId="2" type="noConversion"/>
  </si>
  <si>
    <t xml:space="preserve">    其他地方自行试点项目收益专项债券发行费用支出</t>
    <phoneticPr fontId="2" type="noConversion"/>
  </si>
  <si>
    <t>二、上解上级支出</t>
    <phoneticPr fontId="13" type="noConversion"/>
  </si>
  <si>
    <t xml:space="preserve">    政府性基金上解支出</t>
  </si>
  <si>
    <t>三、县对镇的补助支出</t>
    <phoneticPr fontId="13" type="noConversion"/>
  </si>
  <si>
    <t xml:space="preserve">    政府性基金补助支出</t>
    <phoneticPr fontId="13" type="noConversion"/>
  </si>
  <si>
    <t>四、债务还本支出</t>
    <phoneticPr fontId="13" type="noConversion"/>
  </si>
  <si>
    <t xml:space="preserve">  地方政府专项债务还本支出</t>
    <phoneticPr fontId="13" type="noConversion"/>
  </si>
  <si>
    <t>五、调出资金</t>
    <phoneticPr fontId="13" type="noConversion"/>
  </si>
  <si>
    <t xml:space="preserve">    政府性基金预算调出资金</t>
    <phoneticPr fontId="13" type="noConversion"/>
  </si>
  <si>
    <t>六、结转下年</t>
    <phoneticPr fontId="13" type="noConversion"/>
  </si>
  <si>
    <t xml:space="preserve">   政府性基金结转下年</t>
    <phoneticPr fontId="13" type="noConversion"/>
  </si>
  <si>
    <t>支出合计</t>
    <phoneticPr fontId="13" type="noConversion"/>
  </si>
  <si>
    <t>编制单位：鹤山市财政局</t>
  </si>
  <si>
    <t>调整金额</t>
    <phoneticPr fontId="2" type="noConversion"/>
  </si>
  <si>
    <t>调整后
预算数</t>
    <phoneticPr fontId="2" type="noConversion"/>
  </si>
  <si>
    <t>2025年鹤山市本级政府性基金预算
调整表</t>
    <phoneticPr fontId="13" type="noConversion"/>
  </si>
  <si>
    <t>附件</t>
    <phoneticPr fontId="13" type="noConversion"/>
  </si>
  <si>
    <t>编制日期：2025年 月   日</t>
    <phoneticPr fontId="13" type="noConversion"/>
  </si>
  <si>
    <t>2025年鹤山市本级政府性预算调整情况表</t>
  </si>
  <si>
    <t>2025年预算</t>
  </si>
  <si>
    <t>2025年鹤山市本级政府性基金预算收入调整表</t>
  </si>
  <si>
    <t>2025年预算数</t>
  </si>
  <si>
    <t>2025年鹤山市本级政府性基金预算支出调整表</t>
  </si>
  <si>
    <t>五、镇上解县收入</t>
    <phoneticPr fontId="2" type="noConversion"/>
  </si>
  <si>
    <t>五、镇上解县收入</t>
  </si>
  <si>
    <t>教育支出</t>
    <phoneticPr fontId="3" type="noConversion"/>
  </si>
  <si>
    <t xml:space="preserve">  超长期特别国债安排的支出</t>
    <phoneticPr fontId="3" type="noConversion"/>
  </si>
  <si>
    <t xml:space="preserve">    基础教育</t>
    <phoneticPr fontId="3" type="noConversion"/>
  </si>
  <si>
    <t>20709</t>
    <phoneticPr fontId="3" type="noConversion"/>
  </si>
  <si>
    <t xml:space="preserve">  旅游发展基金支出</t>
    <phoneticPr fontId="3" type="noConversion"/>
  </si>
  <si>
    <t>2070904</t>
    <phoneticPr fontId="3" type="noConversion"/>
  </si>
  <si>
    <t xml:space="preserve">    地方旅游开发项目补助</t>
    <phoneticPr fontId="3" type="noConversion"/>
  </si>
  <si>
    <t>2330499</t>
  </si>
  <si>
    <t xml:space="preserve">    其他政府性基金债务发行费用支出</t>
    <phoneticPr fontId="2" type="noConversion"/>
  </si>
  <si>
    <t xml:space="preserve">   其他政府性基金债券收入安排的支出</t>
    <phoneticPr fontId="2" type="noConversion"/>
  </si>
  <si>
    <t>附件1</t>
    <phoneticPr fontId="3" type="noConversion"/>
  </si>
  <si>
    <t>附件2</t>
    <phoneticPr fontId="3" type="noConversion"/>
  </si>
  <si>
    <t>附件3</t>
    <phoneticPr fontId="3" type="noConversion"/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</si>
</sst>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  <numFmt numFmtId="178" formatCode="0.0_);[Red]\(0.0\)"/>
    <numFmt numFmtId="179" formatCode="_ * #,##0_ ;_ * \-#,##0_ ;_ * &quot;-&quot;??_ ;_ @_ "/>
  </numFmts>
  <fonts count="2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.5"/>
      <name val="宋体"/>
      <family val="3"/>
      <charset val="134"/>
    </font>
    <font>
      <sz val="11"/>
      <name val="宋体"/>
      <family val="2"/>
      <charset val="134"/>
      <scheme val="minor"/>
    </font>
    <font>
      <b/>
      <sz val="18"/>
      <name val="黑体"/>
      <family val="3"/>
      <charset val="134"/>
    </font>
    <font>
      <b/>
      <sz val="12"/>
      <name val="宋体"/>
      <family val="3"/>
      <charset val="134"/>
    </font>
    <font>
      <b/>
      <sz val="11.5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.5"/>
      <name val="宋体"/>
      <family val="3"/>
      <charset val="134"/>
      <scheme val="minor"/>
    </font>
    <font>
      <sz val="11.5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0"/>
      <name val="黑体"/>
      <family val="3"/>
      <charset val="134"/>
    </font>
    <font>
      <b/>
      <sz val="11.5"/>
      <name val="黑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方正黑体_GBK"/>
      <family val="4"/>
      <charset val="134"/>
    </font>
    <font>
      <sz val="11"/>
      <color theme="1"/>
      <name val="宋体"/>
      <family val="3"/>
      <charset val="134"/>
      <scheme val="minor"/>
    </font>
    <font>
      <sz val="12"/>
      <name val="仿宋_GB2312"/>
      <family val="3"/>
      <charset val="134"/>
    </font>
    <font>
      <sz val="12"/>
      <name val="Times New Roman"/>
      <family val="1"/>
    </font>
    <font>
      <sz val="26"/>
      <name val="方正小标宋简体"/>
      <family val="4"/>
      <charset val="134"/>
    </font>
    <font>
      <b/>
      <sz val="26"/>
      <name val="黑体"/>
      <family val="3"/>
      <charset val="134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方正黑体_GBK"/>
      <family val="4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0" xfId="0" applyFont="1" applyAlignment="1"/>
    <xf numFmtId="176" fontId="5" fillId="0" borderId="0" xfId="0" applyNumberFormat="1" applyFont="1" applyAlignment="1"/>
    <xf numFmtId="0" fontId="6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>
      <alignment vertical="center"/>
    </xf>
    <xf numFmtId="177" fontId="10" fillId="0" borderId="1" xfId="0" applyNumberFormat="1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41" fontId="12" fillId="0" borderId="1" xfId="0" applyNumberFormat="1" applyFont="1" applyBorder="1">
      <alignment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 wrapText="1"/>
    </xf>
    <xf numFmtId="177" fontId="6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5" fillId="0" borderId="1" xfId="0" applyNumberFormat="1" applyFont="1" applyBorder="1" applyAlignment="1">
      <alignment horizontal="left" vertical="center"/>
    </xf>
    <xf numFmtId="41" fontId="11" fillId="0" borderId="1" xfId="0" applyNumberFormat="1" applyFont="1" applyBorder="1">
      <alignment vertical="center"/>
    </xf>
    <xf numFmtId="0" fontId="8" fillId="0" borderId="0" xfId="0" applyFont="1" applyFill="1" applyAlignment="1">
      <alignment vertical="center"/>
    </xf>
    <xf numFmtId="41" fontId="6" fillId="0" borderId="0" xfId="2" applyFont="1" applyFill="1">
      <alignment vertical="center"/>
    </xf>
    <xf numFmtId="178" fontId="4" fillId="0" borderId="0" xfId="0" applyNumberFormat="1" applyFont="1" applyFill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176" fontId="9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horizontal="right" vertical="center" wrapText="1"/>
    </xf>
    <xf numFmtId="0" fontId="6" fillId="0" borderId="0" xfId="0" applyFont="1" applyFill="1">
      <alignment vertical="center"/>
    </xf>
    <xf numFmtId="0" fontId="16" fillId="0" borderId="0" xfId="0" applyFont="1" applyFill="1" applyAlignment="1">
      <alignment vertical="center" wrapText="1"/>
    </xf>
    <xf numFmtId="176" fontId="11" fillId="0" borderId="1" xfId="1" applyNumberFormat="1" applyFont="1" applyFill="1" applyBorder="1" applyAlignment="1">
      <alignment horizontal="right" vertical="center"/>
    </xf>
    <xf numFmtId="176" fontId="10" fillId="0" borderId="0" xfId="0" applyNumberFormat="1" applyFo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176" fontId="12" fillId="0" borderId="1" xfId="1" applyNumberFormat="1" applyFont="1" applyFill="1" applyBorder="1" applyAlignment="1">
      <alignment horizontal="right" vertical="center"/>
    </xf>
    <xf numFmtId="41" fontId="12" fillId="0" borderId="1" xfId="0" applyNumberFormat="1" applyFont="1" applyFill="1" applyBorder="1">
      <alignment vertical="center"/>
    </xf>
    <xf numFmtId="0" fontId="11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left" vertical="center"/>
    </xf>
    <xf numFmtId="41" fontId="11" fillId="0" borderId="1" xfId="0" applyNumberFormat="1" applyFont="1" applyFill="1" applyBorder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49" fontId="19" fillId="0" borderId="0" xfId="3" applyNumberFormat="1" applyFont="1" applyAlignment="1">
      <alignment horizontal="center" vertical="center" wrapText="1"/>
    </xf>
    <xf numFmtId="49" fontId="19" fillId="0" borderId="0" xfId="3" applyNumberFormat="1" applyFont="1" applyAlignment="1">
      <alignment vertical="center" wrapText="1"/>
    </xf>
    <xf numFmtId="0" fontId="18" fillId="0" borderId="0" xfId="3" applyAlignment="1">
      <alignment vertical="center"/>
    </xf>
    <xf numFmtId="0" fontId="4" fillId="0" borderId="0" xfId="3" applyFont="1" applyAlignment="1">
      <alignment horizontal="left" vertical="center"/>
    </xf>
    <xf numFmtId="49" fontId="20" fillId="0" borderId="0" xfId="3" applyNumberFormat="1" applyFont="1" applyAlignment="1">
      <alignment horizontal="center" vertical="center" wrapText="1"/>
    </xf>
    <xf numFmtId="0" fontId="22" fillId="0" borderId="0" xfId="3" applyFont="1" applyAlignment="1">
      <alignment vertical="center" wrapText="1"/>
    </xf>
    <xf numFmtId="0" fontId="23" fillId="0" borderId="0" xfId="3" applyFont="1" applyAlignment="1">
      <alignment vertical="center"/>
    </xf>
    <xf numFmtId="0" fontId="24" fillId="0" borderId="0" xfId="3" applyFont="1" applyAlignment="1">
      <alignment horizontal="left" vertical="center"/>
    </xf>
    <xf numFmtId="0" fontId="24" fillId="0" borderId="0" xfId="3" applyFont="1" applyAlignment="1">
      <alignment horizontal="left" vertical="center" shrinkToFit="1"/>
    </xf>
    <xf numFmtId="0" fontId="24" fillId="0" borderId="0" xfId="3" applyFont="1" applyAlignment="1">
      <alignment horizontal="right" vertical="center"/>
    </xf>
    <xf numFmtId="176" fontId="10" fillId="0" borderId="2" xfId="0" applyNumberFormat="1" applyFont="1" applyBorder="1">
      <alignment vertical="center"/>
    </xf>
    <xf numFmtId="41" fontId="0" fillId="0" borderId="1" xfId="0" applyNumberFormat="1" applyBorder="1">
      <alignment vertical="center"/>
    </xf>
    <xf numFmtId="41" fontId="25" fillId="0" borderId="1" xfId="0" applyNumberFormat="1" applyFont="1" applyBorder="1">
      <alignment vertical="center"/>
    </xf>
    <xf numFmtId="176" fontId="16" fillId="0" borderId="2" xfId="0" applyNumberFormat="1" applyFont="1" applyBorder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/>
    <xf numFmtId="0" fontId="4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/>
    </xf>
    <xf numFmtId="179" fontId="8" fillId="0" borderId="1" xfId="1" applyNumberFormat="1" applyFont="1" applyFill="1" applyBorder="1" applyAlignment="1">
      <alignment vertical="center"/>
    </xf>
    <xf numFmtId="177" fontId="16" fillId="0" borderId="1" xfId="0" applyNumberFormat="1" applyFont="1" applyBorder="1">
      <alignment vertical="center"/>
    </xf>
    <xf numFmtId="0" fontId="21" fillId="0" borderId="0" xfId="3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7" fillId="0" borderId="0" xfId="0" applyNumberFormat="1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3"/>
    <cellStyle name="千位分隔" xfId="1" builtinId="3"/>
    <cellStyle name="千位分隔[0]" xfId="2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workbookViewId="0">
      <selection activeCell="L9" sqref="L9"/>
    </sheetView>
  </sheetViews>
  <sheetFormatPr defaultRowHeight="13.5"/>
  <cols>
    <col min="1" max="1" width="9" style="46"/>
    <col min="2" max="2" width="10.375" style="46" customWidth="1"/>
    <col min="3" max="3" width="9.625" style="46" customWidth="1"/>
    <col min="4" max="11" width="9" style="46"/>
    <col min="12" max="12" width="10" style="46" customWidth="1"/>
    <col min="13" max="257" width="9" style="46"/>
    <col min="258" max="258" width="10.375" style="46" customWidth="1"/>
    <col min="259" max="259" width="9.625" style="46" customWidth="1"/>
    <col min="260" max="267" width="9" style="46"/>
    <col min="268" max="268" width="10" style="46" customWidth="1"/>
    <col min="269" max="513" width="9" style="46"/>
    <col min="514" max="514" width="10.375" style="46" customWidth="1"/>
    <col min="515" max="515" width="9.625" style="46" customWidth="1"/>
    <col min="516" max="523" width="9" style="46"/>
    <col min="524" max="524" width="10" style="46" customWidth="1"/>
    <col min="525" max="769" width="9" style="46"/>
    <col min="770" max="770" width="10.375" style="46" customWidth="1"/>
    <col min="771" max="771" width="9.625" style="46" customWidth="1"/>
    <col min="772" max="779" width="9" style="46"/>
    <col min="780" max="780" width="10" style="46" customWidth="1"/>
    <col min="781" max="1025" width="9" style="46"/>
    <col min="1026" max="1026" width="10.375" style="46" customWidth="1"/>
    <col min="1027" max="1027" width="9.625" style="46" customWidth="1"/>
    <col min="1028" max="1035" width="9" style="46"/>
    <col min="1036" max="1036" width="10" style="46" customWidth="1"/>
    <col min="1037" max="1281" width="9" style="46"/>
    <col min="1282" max="1282" width="10.375" style="46" customWidth="1"/>
    <col min="1283" max="1283" width="9.625" style="46" customWidth="1"/>
    <col min="1284" max="1291" width="9" style="46"/>
    <col min="1292" max="1292" width="10" style="46" customWidth="1"/>
    <col min="1293" max="1537" width="9" style="46"/>
    <col min="1538" max="1538" width="10.375" style="46" customWidth="1"/>
    <col min="1539" max="1539" width="9.625" style="46" customWidth="1"/>
    <col min="1540" max="1547" width="9" style="46"/>
    <col min="1548" max="1548" width="10" style="46" customWidth="1"/>
    <col min="1549" max="1793" width="9" style="46"/>
    <col min="1794" max="1794" width="10.375" style="46" customWidth="1"/>
    <col min="1795" max="1795" width="9.625" style="46" customWidth="1"/>
    <col min="1796" max="1803" width="9" style="46"/>
    <col min="1804" max="1804" width="10" style="46" customWidth="1"/>
    <col min="1805" max="2049" width="9" style="46"/>
    <col min="2050" max="2050" width="10.375" style="46" customWidth="1"/>
    <col min="2051" max="2051" width="9.625" style="46" customWidth="1"/>
    <col min="2052" max="2059" width="9" style="46"/>
    <col min="2060" max="2060" width="10" style="46" customWidth="1"/>
    <col min="2061" max="2305" width="9" style="46"/>
    <col min="2306" max="2306" width="10.375" style="46" customWidth="1"/>
    <col min="2307" max="2307" width="9.625" style="46" customWidth="1"/>
    <col min="2308" max="2315" width="9" style="46"/>
    <col min="2316" max="2316" width="10" style="46" customWidth="1"/>
    <col min="2317" max="2561" width="9" style="46"/>
    <col min="2562" max="2562" width="10.375" style="46" customWidth="1"/>
    <col min="2563" max="2563" width="9.625" style="46" customWidth="1"/>
    <col min="2564" max="2571" width="9" style="46"/>
    <col min="2572" max="2572" width="10" style="46" customWidth="1"/>
    <col min="2573" max="2817" width="9" style="46"/>
    <col min="2818" max="2818" width="10.375" style="46" customWidth="1"/>
    <col min="2819" max="2819" width="9.625" style="46" customWidth="1"/>
    <col min="2820" max="2827" width="9" style="46"/>
    <col min="2828" max="2828" width="10" style="46" customWidth="1"/>
    <col min="2829" max="3073" width="9" style="46"/>
    <col min="3074" max="3074" width="10.375" style="46" customWidth="1"/>
    <col min="3075" max="3075" width="9.625" style="46" customWidth="1"/>
    <col min="3076" max="3083" width="9" style="46"/>
    <col min="3084" max="3084" width="10" style="46" customWidth="1"/>
    <col min="3085" max="3329" width="9" style="46"/>
    <col min="3330" max="3330" width="10.375" style="46" customWidth="1"/>
    <col min="3331" max="3331" width="9.625" style="46" customWidth="1"/>
    <col min="3332" max="3339" width="9" style="46"/>
    <col min="3340" max="3340" width="10" style="46" customWidth="1"/>
    <col min="3341" max="3585" width="9" style="46"/>
    <col min="3586" max="3586" width="10.375" style="46" customWidth="1"/>
    <col min="3587" max="3587" width="9.625" style="46" customWidth="1"/>
    <col min="3588" max="3595" width="9" style="46"/>
    <col min="3596" max="3596" width="10" style="46" customWidth="1"/>
    <col min="3597" max="3841" width="9" style="46"/>
    <col min="3842" max="3842" width="10.375" style="46" customWidth="1"/>
    <col min="3843" max="3843" width="9.625" style="46" customWidth="1"/>
    <col min="3844" max="3851" width="9" style="46"/>
    <col min="3852" max="3852" width="10" style="46" customWidth="1"/>
    <col min="3853" max="4097" width="9" style="46"/>
    <col min="4098" max="4098" width="10.375" style="46" customWidth="1"/>
    <col min="4099" max="4099" width="9.625" style="46" customWidth="1"/>
    <col min="4100" max="4107" width="9" style="46"/>
    <col min="4108" max="4108" width="10" style="46" customWidth="1"/>
    <col min="4109" max="4353" width="9" style="46"/>
    <col min="4354" max="4354" width="10.375" style="46" customWidth="1"/>
    <col min="4355" max="4355" width="9.625" style="46" customWidth="1"/>
    <col min="4356" max="4363" width="9" style="46"/>
    <col min="4364" max="4364" width="10" style="46" customWidth="1"/>
    <col min="4365" max="4609" width="9" style="46"/>
    <col min="4610" max="4610" width="10.375" style="46" customWidth="1"/>
    <col min="4611" max="4611" width="9.625" style="46" customWidth="1"/>
    <col min="4612" max="4619" width="9" style="46"/>
    <col min="4620" max="4620" width="10" style="46" customWidth="1"/>
    <col min="4621" max="4865" width="9" style="46"/>
    <col min="4866" max="4866" width="10.375" style="46" customWidth="1"/>
    <col min="4867" max="4867" width="9.625" style="46" customWidth="1"/>
    <col min="4868" max="4875" width="9" style="46"/>
    <col min="4876" max="4876" width="10" style="46" customWidth="1"/>
    <col min="4877" max="5121" width="9" style="46"/>
    <col min="5122" max="5122" width="10.375" style="46" customWidth="1"/>
    <col min="5123" max="5123" width="9.625" style="46" customWidth="1"/>
    <col min="5124" max="5131" width="9" style="46"/>
    <col min="5132" max="5132" width="10" style="46" customWidth="1"/>
    <col min="5133" max="5377" width="9" style="46"/>
    <col min="5378" max="5378" width="10.375" style="46" customWidth="1"/>
    <col min="5379" max="5379" width="9.625" style="46" customWidth="1"/>
    <col min="5380" max="5387" width="9" style="46"/>
    <col min="5388" max="5388" width="10" style="46" customWidth="1"/>
    <col min="5389" max="5633" width="9" style="46"/>
    <col min="5634" max="5634" width="10.375" style="46" customWidth="1"/>
    <col min="5635" max="5635" width="9.625" style="46" customWidth="1"/>
    <col min="5636" max="5643" width="9" style="46"/>
    <col min="5644" max="5644" width="10" style="46" customWidth="1"/>
    <col min="5645" max="5889" width="9" style="46"/>
    <col min="5890" max="5890" width="10.375" style="46" customWidth="1"/>
    <col min="5891" max="5891" width="9.625" style="46" customWidth="1"/>
    <col min="5892" max="5899" width="9" style="46"/>
    <col min="5900" max="5900" width="10" style="46" customWidth="1"/>
    <col min="5901" max="6145" width="9" style="46"/>
    <col min="6146" max="6146" width="10.375" style="46" customWidth="1"/>
    <col min="6147" max="6147" width="9.625" style="46" customWidth="1"/>
    <col min="6148" max="6155" width="9" style="46"/>
    <col min="6156" max="6156" width="10" style="46" customWidth="1"/>
    <col min="6157" max="6401" width="9" style="46"/>
    <col min="6402" max="6402" width="10.375" style="46" customWidth="1"/>
    <col min="6403" max="6403" width="9.625" style="46" customWidth="1"/>
    <col min="6404" max="6411" width="9" style="46"/>
    <col min="6412" max="6412" width="10" style="46" customWidth="1"/>
    <col min="6413" max="6657" width="9" style="46"/>
    <col min="6658" max="6658" width="10.375" style="46" customWidth="1"/>
    <col min="6659" max="6659" width="9.625" style="46" customWidth="1"/>
    <col min="6660" max="6667" width="9" style="46"/>
    <col min="6668" max="6668" width="10" style="46" customWidth="1"/>
    <col min="6669" max="6913" width="9" style="46"/>
    <col min="6914" max="6914" width="10.375" style="46" customWidth="1"/>
    <col min="6915" max="6915" width="9.625" style="46" customWidth="1"/>
    <col min="6916" max="6923" width="9" style="46"/>
    <col min="6924" max="6924" width="10" style="46" customWidth="1"/>
    <col min="6925" max="7169" width="9" style="46"/>
    <col min="7170" max="7170" width="10.375" style="46" customWidth="1"/>
    <col min="7171" max="7171" width="9.625" style="46" customWidth="1"/>
    <col min="7172" max="7179" width="9" style="46"/>
    <col min="7180" max="7180" width="10" style="46" customWidth="1"/>
    <col min="7181" max="7425" width="9" style="46"/>
    <col min="7426" max="7426" width="10.375" style="46" customWidth="1"/>
    <col min="7427" max="7427" width="9.625" style="46" customWidth="1"/>
    <col min="7428" max="7435" width="9" style="46"/>
    <col min="7436" max="7436" width="10" style="46" customWidth="1"/>
    <col min="7437" max="7681" width="9" style="46"/>
    <col min="7682" max="7682" width="10.375" style="46" customWidth="1"/>
    <col min="7683" max="7683" width="9.625" style="46" customWidth="1"/>
    <col min="7684" max="7691" width="9" style="46"/>
    <col min="7692" max="7692" width="10" style="46" customWidth="1"/>
    <col min="7693" max="7937" width="9" style="46"/>
    <col min="7938" max="7938" width="10.375" style="46" customWidth="1"/>
    <col min="7939" max="7939" width="9.625" style="46" customWidth="1"/>
    <col min="7940" max="7947" width="9" style="46"/>
    <col min="7948" max="7948" width="10" style="46" customWidth="1"/>
    <col min="7949" max="8193" width="9" style="46"/>
    <col min="8194" max="8194" width="10.375" style="46" customWidth="1"/>
    <col min="8195" max="8195" width="9.625" style="46" customWidth="1"/>
    <col min="8196" max="8203" width="9" style="46"/>
    <col min="8204" max="8204" width="10" style="46" customWidth="1"/>
    <col min="8205" max="8449" width="9" style="46"/>
    <col min="8450" max="8450" width="10.375" style="46" customWidth="1"/>
    <col min="8451" max="8451" width="9.625" style="46" customWidth="1"/>
    <col min="8452" max="8459" width="9" style="46"/>
    <col min="8460" max="8460" width="10" style="46" customWidth="1"/>
    <col min="8461" max="8705" width="9" style="46"/>
    <col min="8706" max="8706" width="10.375" style="46" customWidth="1"/>
    <col min="8707" max="8707" width="9.625" style="46" customWidth="1"/>
    <col min="8708" max="8715" width="9" style="46"/>
    <col min="8716" max="8716" width="10" style="46" customWidth="1"/>
    <col min="8717" max="8961" width="9" style="46"/>
    <col min="8962" max="8962" width="10.375" style="46" customWidth="1"/>
    <col min="8963" max="8963" width="9.625" style="46" customWidth="1"/>
    <col min="8964" max="8971" width="9" style="46"/>
    <col min="8972" max="8972" width="10" style="46" customWidth="1"/>
    <col min="8973" max="9217" width="9" style="46"/>
    <col min="9218" max="9218" width="10.375" style="46" customWidth="1"/>
    <col min="9219" max="9219" width="9.625" style="46" customWidth="1"/>
    <col min="9220" max="9227" width="9" style="46"/>
    <col min="9228" max="9228" width="10" style="46" customWidth="1"/>
    <col min="9229" max="9473" width="9" style="46"/>
    <col min="9474" max="9474" width="10.375" style="46" customWidth="1"/>
    <col min="9475" max="9475" width="9.625" style="46" customWidth="1"/>
    <col min="9476" max="9483" width="9" style="46"/>
    <col min="9484" max="9484" width="10" style="46" customWidth="1"/>
    <col min="9485" max="9729" width="9" style="46"/>
    <col min="9730" max="9730" width="10.375" style="46" customWidth="1"/>
    <col min="9731" max="9731" width="9.625" style="46" customWidth="1"/>
    <col min="9732" max="9739" width="9" style="46"/>
    <col min="9740" max="9740" width="10" style="46" customWidth="1"/>
    <col min="9741" max="9985" width="9" style="46"/>
    <col min="9986" max="9986" width="10.375" style="46" customWidth="1"/>
    <col min="9987" max="9987" width="9.625" style="46" customWidth="1"/>
    <col min="9988" max="9995" width="9" style="46"/>
    <col min="9996" max="9996" width="10" style="46" customWidth="1"/>
    <col min="9997" max="10241" width="9" style="46"/>
    <col min="10242" max="10242" width="10.375" style="46" customWidth="1"/>
    <col min="10243" max="10243" width="9.625" style="46" customWidth="1"/>
    <col min="10244" max="10251" width="9" style="46"/>
    <col min="10252" max="10252" width="10" style="46" customWidth="1"/>
    <col min="10253" max="10497" width="9" style="46"/>
    <col min="10498" max="10498" width="10.375" style="46" customWidth="1"/>
    <col min="10499" max="10499" width="9.625" style="46" customWidth="1"/>
    <col min="10500" max="10507" width="9" style="46"/>
    <col min="10508" max="10508" width="10" style="46" customWidth="1"/>
    <col min="10509" max="10753" width="9" style="46"/>
    <col min="10754" max="10754" width="10.375" style="46" customWidth="1"/>
    <col min="10755" max="10755" width="9.625" style="46" customWidth="1"/>
    <col min="10756" max="10763" width="9" style="46"/>
    <col min="10764" max="10764" width="10" style="46" customWidth="1"/>
    <col min="10765" max="11009" width="9" style="46"/>
    <col min="11010" max="11010" width="10.375" style="46" customWidth="1"/>
    <col min="11011" max="11011" width="9.625" style="46" customWidth="1"/>
    <col min="11012" max="11019" width="9" style="46"/>
    <col min="11020" max="11020" width="10" style="46" customWidth="1"/>
    <col min="11021" max="11265" width="9" style="46"/>
    <col min="11266" max="11266" width="10.375" style="46" customWidth="1"/>
    <col min="11267" max="11267" width="9.625" style="46" customWidth="1"/>
    <col min="11268" max="11275" width="9" style="46"/>
    <col min="11276" max="11276" width="10" style="46" customWidth="1"/>
    <col min="11277" max="11521" width="9" style="46"/>
    <col min="11522" max="11522" width="10.375" style="46" customWidth="1"/>
    <col min="11523" max="11523" width="9.625" style="46" customWidth="1"/>
    <col min="11524" max="11531" width="9" style="46"/>
    <col min="11532" max="11532" width="10" style="46" customWidth="1"/>
    <col min="11533" max="11777" width="9" style="46"/>
    <col min="11778" max="11778" width="10.375" style="46" customWidth="1"/>
    <col min="11779" max="11779" width="9.625" style="46" customWidth="1"/>
    <col min="11780" max="11787" width="9" style="46"/>
    <col min="11788" max="11788" width="10" style="46" customWidth="1"/>
    <col min="11789" max="12033" width="9" style="46"/>
    <col min="12034" max="12034" width="10.375" style="46" customWidth="1"/>
    <col min="12035" max="12035" width="9.625" style="46" customWidth="1"/>
    <col min="12036" max="12043" width="9" style="46"/>
    <col min="12044" max="12044" width="10" style="46" customWidth="1"/>
    <col min="12045" max="12289" width="9" style="46"/>
    <col min="12290" max="12290" width="10.375" style="46" customWidth="1"/>
    <col min="12291" max="12291" width="9.625" style="46" customWidth="1"/>
    <col min="12292" max="12299" width="9" style="46"/>
    <col min="12300" max="12300" width="10" style="46" customWidth="1"/>
    <col min="12301" max="12545" width="9" style="46"/>
    <col min="12546" max="12546" width="10.375" style="46" customWidth="1"/>
    <col min="12547" max="12547" width="9.625" style="46" customWidth="1"/>
    <col min="12548" max="12555" width="9" style="46"/>
    <col min="12556" max="12556" width="10" style="46" customWidth="1"/>
    <col min="12557" max="12801" width="9" style="46"/>
    <col min="12802" max="12802" width="10.375" style="46" customWidth="1"/>
    <col min="12803" max="12803" width="9.625" style="46" customWidth="1"/>
    <col min="12804" max="12811" width="9" style="46"/>
    <col min="12812" max="12812" width="10" style="46" customWidth="1"/>
    <col min="12813" max="13057" width="9" style="46"/>
    <col min="13058" max="13058" width="10.375" style="46" customWidth="1"/>
    <col min="13059" max="13059" width="9.625" style="46" customWidth="1"/>
    <col min="13060" max="13067" width="9" style="46"/>
    <col min="13068" max="13068" width="10" style="46" customWidth="1"/>
    <col min="13069" max="13313" width="9" style="46"/>
    <col min="13314" max="13314" width="10.375" style="46" customWidth="1"/>
    <col min="13315" max="13315" width="9.625" style="46" customWidth="1"/>
    <col min="13316" max="13323" width="9" style="46"/>
    <col min="13324" max="13324" width="10" style="46" customWidth="1"/>
    <col min="13325" max="13569" width="9" style="46"/>
    <col min="13570" max="13570" width="10.375" style="46" customWidth="1"/>
    <col min="13571" max="13571" width="9.625" style="46" customWidth="1"/>
    <col min="13572" max="13579" width="9" style="46"/>
    <col min="13580" max="13580" width="10" style="46" customWidth="1"/>
    <col min="13581" max="13825" width="9" style="46"/>
    <col min="13826" max="13826" width="10.375" style="46" customWidth="1"/>
    <col min="13827" max="13827" width="9.625" style="46" customWidth="1"/>
    <col min="13828" max="13835" width="9" style="46"/>
    <col min="13836" max="13836" width="10" style="46" customWidth="1"/>
    <col min="13837" max="14081" width="9" style="46"/>
    <col min="14082" max="14082" width="10.375" style="46" customWidth="1"/>
    <col min="14083" max="14083" width="9.625" style="46" customWidth="1"/>
    <col min="14084" max="14091" width="9" style="46"/>
    <col min="14092" max="14092" width="10" style="46" customWidth="1"/>
    <col min="14093" max="14337" width="9" style="46"/>
    <col min="14338" max="14338" width="10.375" style="46" customWidth="1"/>
    <col min="14339" max="14339" width="9.625" style="46" customWidth="1"/>
    <col min="14340" max="14347" width="9" style="46"/>
    <col min="14348" max="14348" width="10" style="46" customWidth="1"/>
    <col min="14349" max="14593" width="9" style="46"/>
    <col min="14594" max="14594" width="10.375" style="46" customWidth="1"/>
    <col min="14595" max="14595" width="9.625" style="46" customWidth="1"/>
    <col min="14596" max="14603" width="9" style="46"/>
    <col min="14604" max="14604" width="10" style="46" customWidth="1"/>
    <col min="14605" max="14849" width="9" style="46"/>
    <col min="14850" max="14850" width="10.375" style="46" customWidth="1"/>
    <col min="14851" max="14851" width="9.625" style="46" customWidth="1"/>
    <col min="14852" max="14859" width="9" style="46"/>
    <col min="14860" max="14860" width="10" style="46" customWidth="1"/>
    <col min="14861" max="15105" width="9" style="46"/>
    <col min="15106" max="15106" width="10.375" style="46" customWidth="1"/>
    <col min="15107" max="15107" width="9.625" style="46" customWidth="1"/>
    <col min="15108" max="15115" width="9" style="46"/>
    <col min="15116" max="15116" width="10" style="46" customWidth="1"/>
    <col min="15117" max="15361" width="9" style="46"/>
    <col min="15362" max="15362" width="10.375" style="46" customWidth="1"/>
    <col min="15363" max="15363" width="9.625" style="46" customWidth="1"/>
    <col min="15364" max="15371" width="9" style="46"/>
    <col min="15372" max="15372" width="10" style="46" customWidth="1"/>
    <col min="15373" max="15617" width="9" style="46"/>
    <col min="15618" max="15618" width="10.375" style="46" customWidth="1"/>
    <col min="15619" max="15619" width="9.625" style="46" customWidth="1"/>
    <col min="15620" max="15627" width="9" style="46"/>
    <col min="15628" max="15628" width="10" style="46" customWidth="1"/>
    <col min="15629" max="15873" width="9" style="46"/>
    <col min="15874" max="15874" width="10.375" style="46" customWidth="1"/>
    <col min="15875" max="15875" width="9.625" style="46" customWidth="1"/>
    <col min="15876" max="15883" width="9" style="46"/>
    <col min="15884" max="15884" width="10" style="46" customWidth="1"/>
    <col min="15885" max="16129" width="9" style="46"/>
    <col min="16130" max="16130" width="10.375" style="46" customWidth="1"/>
    <col min="16131" max="16131" width="9.625" style="46" customWidth="1"/>
    <col min="16132" max="16139" width="9" style="46"/>
    <col min="16140" max="16140" width="10" style="46" customWidth="1"/>
    <col min="16141" max="16384" width="9" style="46"/>
  </cols>
  <sheetData>
    <row r="1" spans="1:14" ht="14.25">
      <c r="A1" s="58" t="s">
        <v>130</v>
      </c>
      <c r="B1" s="44"/>
      <c r="C1" s="44"/>
      <c r="D1" s="45"/>
      <c r="E1" s="44"/>
      <c r="F1" s="44"/>
    </row>
    <row r="2" spans="1:14" ht="14.25">
      <c r="A2" s="45"/>
      <c r="D2" s="45"/>
    </row>
    <row r="3" spans="1:14" ht="14.25">
      <c r="A3" s="47"/>
      <c r="B3" s="47"/>
      <c r="C3" s="47"/>
      <c r="D3" s="45"/>
    </row>
    <row r="4" spans="1:14" ht="14.25">
      <c r="A4" s="47"/>
      <c r="B4" s="47"/>
      <c r="C4" s="47"/>
      <c r="D4" s="45"/>
    </row>
    <row r="5" spans="1:14" ht="14.25">
      <c r="A5" s="47"/>
      <c r="B5" s="47"/>
      <c r="C5" s="47"/>
      <c r="D5" s="45"/>
    </row>
    <row r="6" spans="1:14" ht="15.75">
      <c r="A6" s="48"/>
      <c r="B6" s="48"/>
      <c r="C6" s="48"/>
    </row>
    <row r="7" spans="1:14" ht="15.75">
      <c r="A7" s="43"/>
      <c r="B7" s="48"/>
      <c r="C7" s="48"/>
    </row>
    <row r="8" spans="1:14" ht="15.75">
      <c r="A8" s="48"/>
      <c r="B8" s="48"/>
      <c r="C8" s="48"/>
    </row>
    <row r="9" spans="1:14" ht="78.75" customHeight="1">
      <c r="A9" s="69" t="s">
        <v>129</v>
      </c>
      <c r="B9" s="69"/>
      <c r="C9" s="69"/>
      <c r="D9" s="69"/>
      <c r="E9" s="69"/>
      <c r="F9" s="69"/>
      <c r="G9" s="69"/>
      <c r="H9" s="69"/>
      <c r="I9" s="69"/>
      <c r="J9" s="49"/>
      <c r="K9" s="49"/>
      <c r="L9" s="49"/>
      <c r="M9" s="49"/>
      <c r="N9" s="49"/>
    </row>
    <row r="17" spans="1:13" ht="18.75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</row>
    <row r="18" spans="1:13" ht="18.75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</row>
    <row r="19" spans="1:13" ht="18.75">
      <c r="A19" s="50"/>
      <c r="B19" s="50"/>
      <c r="C19" s="50"/>
      <c r="D19" s="50"/>
      <c r="E19" s="51"/>
      <c r="F19" s="50"/>
      <c r="G19" s="52"/>
      <c r="H19" s="52"/>
      <c r="I19" s="52"/>
      <c r="J19" s="50"/>
      <c r="K19" s="50"/>
      <c r="L19" s="50"/>
      <c r="M19" s="50"/>
    </row>
    <row r="20" spans="1:13" ht="18.75">
      <c r="A20" s="50"/>
      <c r="B20" s="50"/>
      <c r="C20" s="50"/>
      <c r="D20" s="50"/>
      <c r="E20" s="51"/>
      <c r="F20" s="50"/>
      <c r="G20" s="52"/>
      <c r="H20" s="52"/>
      <c r="I20" s="52"/>
      <c r="J20" s="50"/>
      <c r="K20" s="50"/>
      <c r="L20" s="50"/>
      <c r="M20" s="50"/>
    </row>
    <row r="21" spans="1:13" ht="18.75">
      <c r="A21" s="51" t="s">
        <v>126</v>
      </c>
      <c r="B21" s="51"/>
      <c r="C21" s="50"/>
      <c r="D21" s="50"/>
      <c r="F21" s="50"/>
      <c r="G21" s="50"/>
      <c r="H21" s="53"/>
      <c r="I21" s="53" t="s">
        <v>131</v>
      </c>
      <c r="J21" s="53"/>
      <c r="K21" s="50"/>
      <c r="L21" s="50"/>
      <c r="M21" s="53"/>
    </row>
    <row r="22" spans="1:13" ht="18.75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</row>
    <row r="23" spans="1:13" ht="18.7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</row>
    <row r="24" spans="1:13" ht="18.75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</row>
    <row r="25" spans="1:13" ht="18.75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</row>
    <row r="26" spans="1:13" ht="18.75">
      <c r="A26" s="50"/>
      <c r="C26" s="50"/>
      <c r="E26" s="50"/>
      <c r="F26" s="50"/>
      <c r="G26" s="50"/>
      <c r="H26" s="50"/>
      <c r="I26" s="50"/>
      <c r="J26" s="50"/>
      <c r="K26" s="50"/>
      <c r="L26" s="53"/>
      <c r="M26" s="50"/>
    </row>
  </sheetData>
  <mergeCells count="1">
    <mergeCell ref="A9:I9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workbookViewId="0"/>
  </sheetViews>
  <sheetFormatPr defaultColWidth="9" defaultRowHeight="13.5"/>
  <cols>
    <col min="1" max="1" width="9" style="3"/>
    <col min="2" max="2" width="23.5" style="3" bestFit="1" customWidth="1"/>
    <col min="3" max="5" width="11.5" style="3" customWidth="1"/>
    <col min="6" max="6" width="9" style="3"/>
    <col min="7" max="7" width="24" style="3" customWidth="1"/>
    <col min="8" max="10" width="11.5" style="3" customWidth="1"/>
    <col min="11" max="16384" width="9" style="3"/>
  </cols>
  <sheetData>
    <row r="1" spans="1:10" ht="14.25">
      <c r="A1" s="59" t="s">
        <v>149</v>
      </c>
      <c r="B1" s="1"/>
      <c r="C1" s="2"/>
      <c r="D1" s="2"/>
      <c r="E1" s="2"/>
      <c r="F1" s="1"/>
      <c r="G1" s="1"/>
      <c r="H1" s="2"/>
    </row>
    <row r="2" spans="1:10" ht="27" customHeight="1">
      <c r="A2" s="75" t="s">
        <v>132</v>
      </c>
      <c r="B2" s="75"/>
      <c r="C2" s="75"/>
      <c r="D2" s="75"/>
      <c r="E2" s="75"/>
      <c r="F2" s="75"/>
      <c r="G2" s="75"/>
      <c r="H2" s="75"/>
      <c r="I2" s="75"/>
      <c r="J2" s="75"/>
    </row>
    <row r="3" spans="1:10" ht="27" customHeight="1">
      <c r="A3" s="1"/>
      <c r="B3" s="1"/>
      <c r="C3" s="2"/>
      <c r="D3" s="2"/>
      <c r="E3" s="2"/>
      <c r="F3" s="1"/>
      <c r="G3" s="1"/>
      <c r="H3" s="4"/>
      <c r="J3" s="4" t="s">
        <v>0</v>
      </c>
    </row>
    <row r="4" spans="1:10" ht="27" customHeight="1">
      <c r="A4" s="79" t="s">
        <v>1</v>
      </c>
      <c r="B4" s="80"/>
      <c r="C4" s="80"/>
      <c r="D4" s="80"/>
      <c r="E4" s="81"/>
      <c r="F4" s="79" t="s">
        <v>2</v>
      </c>
      <c r="G4" s="80"/>
      <c r="H4" s="80"/>
      <c r="I4" s="80"/>
      <c r="J4" s="81"/>
    </row>
    <row r="5" spans="1:10" ht="27" customHeight="1">
      <c r="A5" s="5" t="s">
        <v>3</v>
      </c>
      <c r="B5" s="6" t="s">
        <v>4</v>
      </c>
      <c r="C5" s="7" t="s">
        <v>133</v>
      </c>
      <c r="D5" s="7" t="s">
        <v>127</v>
      </c>
      <c r="E5" s="7" t="s">
        <v>128</v>
      </c>
      <c r="F5" s="5" t="s">
        <v>3</v>
      </c>
      <c r="G5" s="6" t="s">
        <v>4</v>
      </c>
      <c r="H5" s="7" t="s">
        <v>133</v>
      </c>
      <c r="I5" s="7" t="s">
        <v>127</v>
      </c>
      <c r="J5" s="7" t="s">
        <v>128</v>
      </c>
    </row>
    <row r="6" spans="1:10" ht="27" customHeight="1">
      <c r="A6" s="71" t="s">
        <v>5</v>
      </c>
      <c r="B6" s="71"/>
      <c r="C6" s="8">
        <f>SUM(C7:C10)</f>
        <v>193998</v>
      </c>
      <c r="D6" s="18">
        <f>E6-C6</f>
        <v>0</v>
      </c>
      <c r="E6" s="8">
        <f>SUM(E7:E10)</f>
        <v>193998</v>
      </c>
      <c r="F6" s="77" t="s">
        <v>6</v>
      </c>
      <c r="G6" s="78"/>
      <c r="H6" s="9">
        <f>SUM(H7:H13)</f>
        <v>215364</v>
      </c>
      <c r="I6" s="54">
        <f>J6-H6</f>
        <v>59700</v>
      </c>
      <c r="J6" s="9">
        <f>SUM(J7:J13)</f>
        <v>275064</v>
      </c>
    </row>
    <row r="7" spans="1:10" ht="27" customHeight="1">
      <c r="A7" s="10">
        <v>1030148</v>
      </c>
      <c r="B7" s="11" t="s">
        <v>8</v>
      </c>
      <c r="C7" s="16">
        <f>本级政府性基金收入!C7</f>
        <v>187900</v>
      </c>
      <c r="D7" s="12">
        <f t="shared" ref="D7:D19" si="0">E7-C7</f>
        <v>0</v>
      </c>
      <c r="E7" s="16">
        <f>本级政府性基金收入!E7</f>
        <v>187900</v>
      </c>
      <c r="F7" s="13">
        <v>205</v>
      </c>
      <c r="G7" s="14" t="s">
        <v>139</v>
      </c>
      <c r="H7" s="68">
        <f>本级政府性基金支出!C6</f>
        <v>5593</v>
      </c>
      <c r="I7" s="57"/>
      <c r="J7" s="68">
        <f>本级政府性基金支出!E6</f>
        <v>5593</v>
      </c>
    </row>
    <row r="8" spans="1:10" ht="27" customHeight="1">
      <c r="A8" s="10">
        <v>1030155</v>
      </c>
      <c r="B8" s="11" t="s">
        <v>10</v>
      </c>
      <c r="C8" s="16">
        <f>本级政府性基金收入!C13</f>
        <v>1143</v>
      </c>
      <c r="D8" s="12">
        <f t="shared" si="0"/>
        <v>0</v>
      </c>
      <c r="E8" s="16">
        <f>本级政府性基金收入!E13</f>
        <v>1143</v>
      </c>
      <c r="F8" s="13">
        <v>207</v>
      </c>
      <c r="G8" s="14" t="s">
        <v>7</v>
      </c>
      <c r="H8" s="15">
        <f>本级政府性基金支出!C9</f>
        <v>29</v>
      </c>
      <c r="I8" s="12">
        <f t="shared" ref="I8:I19" si="1">J8-H8</f>
        <v>0</v>
      </c>
      <c r="J8" s="15">
        <f>本级政府性基金支出!E9</f>
        <v>29</v>
      </c>
    </row>
    <row r="9" spans="1:10" ht="27" customHeight="1">
      <c r="A9" s="10">
        <v>1030156</v>
      </c>
      <c r="B9" s="11" t="s">
        <v>12</v>
      </c>
      <c r="C9" s="16">
        <f>本级政府性基金收入!C16</f>
        <v>2700</v>
      </c>
      <c r="D9" s="12">
        <f t="shared" si="0"/>
        <v>0</v>
      </c>
      <c r="E9" s="16">
        <f>本级政府性基金收入!E16</f>
        <v>2700</v>
      </c>
      <c r="F9" s="13">
        <v>212</v>
      </c>
      <c r="G9" s="14" t="s">
        <v>9</v>
      </c>
      <c r="H9" s="15">
        <f>本级政府性基金支出!C15</f>
        <v>96325</v>
      </c>
      <c r="I9" s="12">
        <f t="shared" si="1"/>
        <v>0</v>
      </c>
      <c r="J9" s="15">
        <f>本级政府性基金支出!E15</f>
        <v>96325</v>
      </c>
    </row>
    <row r="10" spans="1:10" ht="27" customHeight="1">
      <c r="A10" s="10">
        <v>1030178</v>
      </c>
      <c r="B10" s="11" t="s">
        <v>14</v>
      </c>
      <c r="C10" s="16">
        <f>本级政府性基金收入!C17</f>
        <v>2255</v>
      </c>
      <c r="D10" s="12">
        <f t="shared" si="0"/>
        <v>0</v>
      </c>
      <c r="E10" s="16">
        <f>本级政府性基金收入!E17</f>
        <v>2255</v>
      </c>
      <c r="F10" s="13">
        <v>213</v>
      </c>
      <c r="G10" s="14" t="s">
        <v>11</v>
      </c>
      <c r="H10" s="15">
        <f>本级政府性基金支出!C36</f>
        <v>1518</v>
      </c>
      <c r="I10" s="12">
        <f t="shared" si="1"/>
        <v>0</v>
      </c>
      <c r="J10" s="15">
        <f>本级政府性基金支出!E36</f>
        <v>1518</v>
      </c>
    </row>
    <row r="11" spans="1:10" ht="27" customHeight="1">
      <c r="A11" s="71" t="s">
        <v>16</v>
      </c>
      <c r="B11" s="71"/>
      <c r="C11" s="8">
        <f>本级政府性基金收入!C18</f>
        <v>1407</v>
      </c>
      <c r="D11" s="18">
        <f t="shared" si="0"/>
        <v>0</v>
      </c>
      <c r="E11" s="8">
        <f>本级政府性基金收入!E18</f>
        <v>1407</v>
      </c>
      <c r="F11" s="13">
        <v>229</v>
      </c>
      <c r="G11" s="14" t="s">
        <v>13</v>
      </c>
      <c r="H11" s="15">
        <f>本级政府性基金支出!C56</f>
        <v>71669</v>
      </c>
      <c r="I11" s="57">
        <f t="shared" si="1"/>
        <v>59700</v>
      </c>
      <c r="J11" s="15">
        <f>本级政府性基金支出!E56</f>
        <v>131369</v>
      </c>
    </row>
    <row r="12" spans="1:10" ht="27" customHeight="1">
      <c r="A12" s="71" t="s">
        <v>18</v>
      </c>
      <c r="B12" s="71"/>
      <c r="C12" s="8">
        <f>本级政府性基金收入!C20</f>
        <v>11374</v>
      </c>
      <c r="D12" s="18">
        <f t="shared" si="0"/>
        <v>0</v>
      </c>
      <c r="E12" s="8">
        <f>本级政府性基金收入!E20</f>
        <v>11374</v>
      </c>
      <c r="F12" s="17">
        <v>232</v>
      </c>
      <c r="G12" s="14" t="s">
        <v>15</v>
      </c>
      <c r="H12" s="15">
        <f>本级政府性基金支出!C70</f>
        <v>40000</v>
      </c>
      <c r="I12" s="12">
        <f t="shared" si="1"/>
        <v>0</v>
      </c>
      <c r="J12" s="15">
        <f>本级政府性基金支出!E70</f>
        <v>40000</v>
      </c>
    </row>
    <row r="13" spans="1:10" ht="27" customHeight="1">
      <c r="A13" s="71" t="s">
        <v>20</v>
      </c>
      <c r="B13" s="71"/>
      <c r="C13" s="8">
        <f>本级政府性基金收入!C22</f>
        <v>110000</v>
      </c>
      <c r="D13" s="54">
        <f t="shared" si="0"/>
        <v>59700</v>
      </c>
      <c r="E13" s="8">
        <f>本级政府性基金收入!E22</f>
        <v>169700</v>
      </c>
      <c r="F13" s="17">
        <v>233</v>
      </c>
      <c r="G13" s="14" t="s">
        <v>17</v>
      </c>
      <c r="H13" s="15">
        <f>本级政府性基金支出!C76</f>
        <v>230</v>
      </c>
      <c r="I13" s="12">
        <f t="shared" si="1"/>
        <v>0</v>
      </c>
      <c r="J13" s="15">
        <f>本级政府性基金支出!E76</f>
        <v>230</v>
      </c>
    </row>
    <row r="14" spans="1:10" ht="27" customHeight="1">
      <c r="A14" s="71" t="s">
        <v>138</v>
      </c>
      <c r="B14" s="71"/>
      <c r="C14" s="8">
        <v>400</v>
      </c>
      <c r="D14" s="18">
        <f t="shared" si="0"/>
        <v>0</v>
      </c>
      <c r="E14" s="8">
        <f>本级政府性基金收入!E24</f>
        <v>400</v>
      </c>
      <c r="F14" s="72" t="s">
        <v>19</v>
      </c>
      <c r="G14" s="72"/>
      <c r="H14" s="9">
        <f>本级政府性基金支出!C82</f>
        <v>152</v>
      </c>
      <c r="I14" s="18">
        <f t="shared" si="1"/>
        <v>0</v>
      </c>
      <c r="J14" s="9">
        <f>本级政府性基金支出!E82</f>
        <v>152</v>
      </c>
    </row>
    <row r="15" spans="1:10" ht="27" customHeight="1">
      <c r="A15" s="76"/>
      <c r="B15" s="76"/>
      <c r="C15" s="16"/>
      <c r="D15" s="54"/>
      <c r="E15" s="16"/>
      <c r="F15" s="73" t="s">
        <v>21</v>
      </c>
      <c r="G15" s="74"/>
      <c r="H15" s="18">
        <f>本级政府性基金支出!C84</f>
        <v>0</v>
      </c>
      <c r="I15" s="18">
        <f t="shared" si="1"/>
        <v>0</v>
      </c>
      <c r="J15" s="18">
        <f>本级政府性基金支出!E84</f>
        <v>0</v>
      </c>
    </row>
    <row r="16" spans="1:10" ht="27" customHeight="1">
      <c r="A16" s="76"/>
      <c r="B16" s="76"/>
      <c r="C16" s="16"/>
      <c r="D16" s="54"/>
      <c r="E16" s="16"/>
      <c r="F16" s="72" t="s">
        <v>22</v>
      </c>
      <c r="G16" s="72"/>
      <c r="H16" s="18">
        <f>本级政府性基金支出!C86</f>
        <v>0</v>
      </c>
      <c r="I16" s="18">
        <f t="shared" si="1"/>
        <v>0</v>
      </c>
      <c r="J16" s="18">
        <f>本级政府性基金支出!E86</f>
        <v>0</v>
      </c>
    </row>
    <row r="17" spans="1:10" ht="27" customHeight="1">
      <c r="A17" s="76"/>
      <c r="B17" s="76"/>
      <c r="C17" s="16"/>
      <c r="D17" s="54"/>
      <c r="E17" s="16"/>
      <c r="F17" s="72" t="s">
        <v>23</v>
      </c>
      <c r="G17" s="72"/>
      <c r="H17" s="9">
        <f>本级政府性基金支出!C88</f>
        <v>101663</v>
      </c>
      <c r="I17" s="18">
        <f t="shared" si="1"/>
        <v>0</v>
      </c>
      <c r="J17" s="9">
        <f>本级政府性基金支出!E88</f>
        <v>101663</v>
      </c>
    </row>
    <row r="18" spans="1:10" ht="27" customHeight="1">
      <c r="A18" s="76"/>
      <c r="B18" s="76"/>
      <c r="C18" s="16"/>
      <c r="D18" s="54"/>
      <c r="E18" s="16"/>
      <c r="F18" s="72" t="s">
        <v>24</v>
      </c>
      <c r="G18" s="72"/>
      <c r="H18" s="18">
        <f>本级政府性基金支出!C90</f>
        <v>0</v>
      </c>
      <c r="I18" s="18">
        <f t="shared" si="1"/>
        <v>0</v>
      </c>
      <c r="J18" s="18">
        <f>本级政府性基金支出!E90</f>
        <v>0</v>
      </c>
    </row>
    <row r="19" spans="1:10" ht="27" customHeight="1">
      <c r="A19" s="70" t="s">
        <v>25</v>
      </c>
      <c r="B19" s="70"/>
      <c r="C19" s="8">
        <f>C6+C11+C12+C13+C14</f>
        <v>317179</v>
      </c>
      <c r="D19" s="54">
        <f t="shared" si="0"/>
        <v>59700</v>
      </c>
      <c r="E19" s="8">
        <f>E6+E11+E12+E13+E14</f>
        <v>376879</v>
      </c>
      <c r="F19" s="70" t="s">
        <v>26</v>
      </c>
      <c r="G19" s="70"/>
      <c r="H19" s="9">
        <f>H6+H14+H15+H16+H17</f>
        <v>317179</v>
      </c>
      <c r="I19" s="54">
        <f t="shared" si="1"/>
        <v>59700</v>
      </c>
      <c r="J19" s="9">
        <f>J6+J14+J15+J16+J17</f>
        <v>376879</v>
      </c>
    </row>
    <row r="20" spans="1:10" ht="27" customHeight="1"/>
  </sheetData>
  <mergeCells count="20">
    <mergeCell ref="A2:J2"/>
    <mergeCell ref="A15:B15"/>
    <mergeCell ref="F17:G17"/>
    <mergeCell ref="A17:B17"/>
    <mergeCell ref="F18:G18"/>
    <mergeCell ref="A6:B6"/>
    <mergeCell ref="F6:G6"/>
    <mergeCell ref="A11:B11"/>
    <mergeCell ref="F4:J4"/>
    <mergeCell ref="A4:E4"/>
    <mergeCell ref="A18:B18"/>
    <mergeCell ref="A16:B16"/>
    <mergeCell ref="A19:B19"/>
    <mergeCell ref="F19:G19"/>
    <mergeCell ref="A12:B12"/>
    <mergeCell ref="F14:G14"/>
    <mergeCell ref="A13:B13"/>
    <mergeCell ref="F15:G15"/>
    <mergeCell ref="A14:B14"/>
    <mergeCell ref="F16:G16"/>
  </mergeCells>
  <phoneticPr fontId="2" type="noConversion"/>
  <pageMargins left="0.70866141732283472" right="0.70866141732283472" top="0.55118110236220474" bottom="0.55118110236220474" header="0.31496062992125984" footer="0.31496062992125984"/>
  <pageSetup paperSize="9" scale="9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5"/>
  <sheetViews>
    <sheetView workbookViewId="0"/>
  </sheetViews>
  <sheetFormatPr defaultColWidth="9" defaultRowHeight="13.5"/>
  <cols>
    <col min="1" max="1" width="10.25" style="3" customWidth="1"/>
    <col min="2" max="2" width="35.875" style="3" customWidth="1"/>
    <col min="3" max="3" width="13.75" style="31" customWidth="1"/>
    <col min="4" max="5" width="13.75" style="3" customWidth="1"/>
    <col min="6" max="16384" width="9" style="3"/>
  </cols>
  <sheetData>
    <row r="1" spans="1:5" ht="14.25">
      <c r="A1" s="60" t="s">
        <v>150</v>
      </c>
      <c r="B1" s="19"/>
      <c r="C1" s="20"/>
    </row>
    <row r="2" spans="1:5" ht="27" customHeight="1">
      <c r="A2" s="84" t="s">
        <v>134</v>
      </c>
      <c r="B2" s="84"/>
      <c r="C2" s="84"/>
      <c r="D2" s="84"/>
      <c r="E2" s="84"/>
    </row>
    <row r="3" spans="1:5" ht="27" customHeight="1">
      <c r="A3" s="19"/>
      <c r="B3" s="19"/>
      <c r="C3" s="20"/>
      <c r="D3" s="21"/>
      <c r="E3" s="21" t="s">
        <v>27</v>
      </c>
    </row>
    <row r="4" spans="1:5" ht="33" customHeight="1">
      <c r="A4" s="22" t="s">
        <v>3</v>
      </c>
      <c r="B4" s="22" t="s">
        <v>4</v>
      </c>
      <c r="C4" s="23" t="s">
        <v>135</v>
      </c>
      <c r="D4" s="7" t="s">
        <v>127</v>
      </c>
      <c r="E4" s="7" t="s">
        <v>128</v>
      </c>
    </row>
    <row r="5" spans="1:5" ht="27" customHeight="1">
      <c r="A5" s="85" t="s">
        <v>28</v>
      </c>
      <c r="B5" s="86"/>
      <c r="C5" s="24">
        <f>C6+C7+C13+C16+C17</f>
        <v>193998</v>
      </c>
      <c r="D5" s="56">
        <f>E5-C5</f>
        <v>0</v>
      </c>
      <c r="E5" s="24">
        <f>E6+E7+E13+E16+E17</f>
        <v>193998</v>
      </c>
    </row>
    <row r="6" spans="1:5" ht="27" hidden="1" customHeight="1">
      <c r="A6" s="25">
        <v>1030147</v>
      </c>
      <c r="B6" s="26" t="s">
        <v>29</v>
      </c>
      <c r="C6" s="18">
        <v>0</v>
      </c>
      <c r="D6" s="55">
        <f t="shared" ref="D6:D25" si="0">E6-C6</f>
        <v>0</v>
      </c>
      <c r="E6" s="18">
        <v>0</v>
      </c>
    </row>
    <row r="7" spans="1:5" ht="27" customHeight="1">
      <c r="A7" s="25">
        <v>1030148</v>
      </c>
      <c r="B7" s="26" t="s">
        <v>30</v>
      </c>
      <c r="C7" s="27">
        <f t="shared" ref="C7" si="1">SUM(C8:C12)</f>
        <v>187900</v>
      </c>
      <c r="D7" s="56">
        <f t="shared" si="0"/>
        <v>0</v>
      </c>
      <c r="E7" s="27">
        <f t="shared" ref="E7" si="2">SUM(E8:E12)</f>
        <v>187900</v>
      </c>
    </row>
    <row r="8" spans="1:5" ht="27" customHeight="1">
      <c r="A8" s="28">
        <v>103014801</v>
      </c>
      <c r="B8" s="29" t="s">
        <v>31</v>
      </c>
      <c r="C8" s="30">
        <v>192900</v>
      </c>
      <c r="D8" s="55">
        <f t="shared" si="0"/>
        <v>0</v>
      </c>
      <c r="E8" s="30">
        <v>192900</v>
      </c>
    </row>
    <row r="9" spans="1:5" ht="27" hidden="1" customHeight="1">
      <c r="A9" s="28">
        <v>103014802</v>
      </c>
      <c r="B9" s="29" t="s">
        <v>32</v>
      </c>
      <c r="C9" s="30"/>
      <c r="D9" s="55">
        <f t="shared" si="0"/>
        <v>0</v>
      </c>
      <c r="E9" s="30"/>
    </row>
    <row r="10" spans="1:5" ht="27" hidden="1" customHeight="1">
      <c r="A10" s="28">
        <v>103014803</v>
      </c>
      <c r="B10" s="29" t="s">
        <v>33</v>
      </c>
      <c r="C10" s="12">
        <v>0</v>
      </c>
      <c r="D10" s="55">
        <f t="shared" si="0"/>
        <v>0</v>
      </c>
      <c r="E10" s="12">
        <v>0</v>
      </c>
    </row>
    <row r="11" spans="1:5" ht="27" customHeight="1">
      <c r="A11" s="28">
        <v>103014898</v>
      </c>
      <c r="B11" s="29" t="s">
        <v>34</v>
      </c>
      <c r="C11" s="30">
        <v>-5000</v>
      </c>
      <c r="D11" s="55">
        <f t="shared" si="0"/>
        <v>0</v>
      </c>
      <c r="E11" s="30">
        <v>-5000</v>
      </c>
    </row>
    <row r="12" spans="1:5" ht="27" hidden="1" customHeight="1">
      <c r="A12" s="28">
        <v>103014899</v>
      </c>
      <c r="B12" s="29" t="s">
        <v>35</v>
      </c>
      <c r="C12" s="30"/>
      <c r="D12" s="55">
        <f t="shared" si="0"/>
        <v>0</v>
      </c>
      <c r="E12" s="30"/>
    </row>
    <row r="13" spans="1:5" ht="27" customHeight="1">
      <c r="A13" s="25">
        <v>1030155</v>
      </c>
      <c r="B13" s="26" t="s">
        <v>36</v>
      </c>
      <c r="C13" s="27">
        <f>C14+C15</f>
        <v>1143</v>
      </c>
      <c r="D13" s="56">
        <f t="shared" si="0"/>
        <v>0</v>
      </c>
      <c r="E13" s="27">
        <f>E14+E15</f>
        <v>1143</v>
      </c>
    </row>
    <row r="14" spans="1:5" ht="27" customHeight="1">
      <c r="A14" s="28">
        <v>103015501</v>
      </c>
      <c r="B14" s="29" t="s">
        <v>37</v>
      </c>
      <c r="C14" s="30">
        <v>738</v>
      </c>
      <c r="D14" s="55">
        <f t="shared" si="0"/>
        <v>0</v>
      </c>
      <c r="E14" s="30">
        <v>738</v>
      </c>
    </row>
    <row r="15" spans="1:5" ht="27" customHeight="1">
      <c r="A15" s="28">
        <v>103015502</v>
      </c>
      <c r="B15" s="29" t="s">
        <v>38</v>
      </c>
      <c r="C15" s="30">
        <v>405</v>
      </c>
      <c r="D15" s="55">
        <f t="shared" si="0"/>
        <v>0</v>
      </c>
      <c r="E15" s="30">
        <v>405</v>
      </c>
    </row>
    <row r="16" spans="1:5" ht="27" customHeight="1">
      <c r="A16" s="25">
        <v>1030156</v>
      </c>
      <c r="B16" s="26" t="s">
        <v>39</v>
      </c>
      <c r="C16" s="27">
        <v>2700</v>
      </c>
      <c r="D16" s="56">
        <f t="shared" si="0"/>
        <v>0</v>
      </c>
      <c r="E16" s="27">
        <v>2700</v>
      </c>
    </row>
    <row r="17" spans="1:5" ht="27" customHeight="1">
      <c r="A17" s="25">
        <v>1030178</v>
      </c>
      <c r="B17" s="26" t="s">
        <v>40</v>
      </c>
      <c r="C17" s="27">
        <v>2255</v>
      </c>
      <c r="D17" s="56">
        <f t="shared" si="0"/>
        <v>0</v>
      </c>
      <c r="E17" s="27">
        <v>2255</v>
      </c>
    </row>
    <row r="18" spans="1:5" ht="27" customHeight="1">
      <c r="A18" s="85" t="s">
        <v>41</v>
      </c>
      <c r="B18" s="86"/>
      <c r="C18" s="27">
        <f>C19</f>
        <v>1407</v>
      </c>
      <c r="D18" s="56">
        <f t="shared" si="0"/>
        <v>0</v>
      </c>
      <c r="E18" s="27">
        <f>E19</f>
        <v>1407</v>
      </c>
    </row>
    <row r="19" spans="1:5" ht="27" customHeight="1">
      <c r="A19" s="28">
        <v>11004</v>
      </c>
      <c r="B19" s="29" t="s">
        <v>42</v>
      </c>
      <c r="C19" s="30">
        <v>1407</v>
      </c>
      <c r="D19" s="55">
        <f t="shared" si="0"/>
        <v>0</v>
      </c>
      <c r="E19" s="30">
        <v>1407</v>
      </c>
    </row>
    <row r="20" spans="1:5" ht="27" customHeight="1">
      <c r="A20" s="85" t="s">
        <v>43</v>
      </c>
      <c r="B20" s="86"/>
      <c r="C20" s="27">
        <f>C21</f>
        <v>11374</v>
      </c>
      <c r="D20" s="56">
        <f t="shared" si="0"/>
        <v>0</v>
      </c>
      <c r="E20" s="27">
        <f>E21</f>
        <v>11374</v>
      </c>
    </row>
    <row r="21" spans="1:5" ht="27" customHeight="1">
      <c r="A21" s="28">
        <v>1100802</v>
      </c>
      <c r="B21" s="29" t="s">
        <v>44</v>
      </c>
      <c r="C21" s="30">
        <v>11374</v>
      </c>
      <c r="D21" s="55">
        <f t="shared" si="0"/>
        <v>0</v>
      </c>
      <c r="E21" s="30">
        <v>11374</v>
      </c>
    </row>
    <row r="22" spans="1:5" ht="27" customHeight="1">
      <c r="A22" s="85" t="s">
        <v>45</v>
      </c>
      <c r="B22" s="86"/>
      <c r="C22" s="27">
        <f>C23</f>
        <v>110000</v>
      </c>
      <c r="D22" s="27">
        <f t="shared" si="0"/>
        <v>59700</v>
      </c>
      <c r="E22" s="27">
        <f>E23</f>
        <v>169700</v>
      </c>
    </row>
    <row r="23" spans="1:5" ht="27" customHeight="1">
      <c r="A23" s="28">
        <v>1101102</v>
      </c>
      <c r="B23" s="29" t="s">
        <v>46</v>
      </c>
      <c r="C23" s="30">
        <v>110000</v>
      </c>
      <c r="D23" s="30">
        <f t="shared" si="0"/>
        <v>59700</v>
      </c>
      <c r="E23" s="30">
        <f>110000+59700</f>
        <v>169700</v>
      </c>
    </row>
    <row r="24" spans="1:5" ht="27" customHeight="1">
      <c r="A24" s="63" t="s">
        <v>137</v>
      </c>
      <c r="B24" s="64"/>
      <c r="C24" s="27">
        <v>400</v>
      </c>
      <c r="D24" s="56">
        <f t="shared" si="0"/>
        <v>0</v>
      </c>
      <c r="E24" s="27">
        <v>400</v>
      </c>
    </row>
    <row r="25" spans="1:5" ht="27" customHeight="1">
      <c r="A25" s="82" t="s">
        <v>47</v>
      </c>
      <c r="B25" s="83"/>
      <c r="C25" s="27">
        <f>C5+C18+C20+C22+C24</f>
        <v>317179</v>
      </c>
      <c r="D25" s="27">
        <f t="shared" si="0"/>
        <v>59700</v>
      </c>
      <c r="E25" s="27">
        <f>E5+E18+E20+E22+E24</f>
        <v>376879</v>
      </c>
    </row>
  </sheetData>
  <mergeCells count="6">
    <mergeCell ref="A25:B25"/>
    <mergeCell ref="A2:E2"/>
    <mergeCell ref="A5:B5"/>
    <mergeCell ref="A18:B18"/>
    <mergeCell ref="A20:B20"/>
    <mergeCell ref="A22:B22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92"/>
  <sheetViews>
    <sheetView tabSelected="1" topLeftCell="A48" workbookViewId="0">
      <selection activeCell="B81" sqref="B81"/>
    </sheetView>
  </sheetViews>
  <sheetFormatPr defaultColWidth="9" defaultRowHeight="13.5"/>
  <cols>
    <col min="1" max="1" width="9" style="3"/>
    <col min="2" max="2" width="38.875" style="3" customWidth="1"/>
    <col min="3" max="3" width="13.75" style="31" customWidth="1"/>
    <col min="4" max="5" width="13.75" style="3" customWidth="1"/>
    <col min="6" max="6" width="14.5" style="3" customWidth="1"/>
    <col min="7" max="7" width="13.375" style="3" customWidth="1"/>
    <col min="8" max="16384" width="9" style="3"/>
  </cols>
  <sheetData>
    <row r="1" spans="1:7" ht="14.25">
      <c r="A1" s="60" t="s">
        <v>151</v>
      </c>
      <c r="B1" s="19"/>
      <c r="C1" s="20"/>
    </row>
    <row r="2" spans="1:7" ht="25.5">
      <c r="A2" s="84" t="s">
        <v>136</v>
      </c>
      <c r="B2" s="84"/>
      <c r="C2" s="84"/>
      <c r="D2" s="84"/>
      <c r="E2" s="84"/>
    </row>
    <row r="3" spans="1:7" ht="29.25" customHeight="1">
      <c r="A3" s="19"/>
      <c r="B3" s="19"/>
      <c r="C3" s="20"/>
      <c r="E3" s="21" t="s">
        <v>27</v>
      </c>
    </row>
    <row r="4" spans="1:7" ht="33" customHeight="1">
      <c r="A4" s="22" t="s">
        <v>3</v>
      </c>
      <c r="B4" s="22" t="s">
        <v>4</v>
      </c>
      <c r="C4" s="23" t="s">
        <v>135</v>
      </c>
      <c r="D4" s="7" t="s">
        <v>127</v>
      </c>
      <c r="E4" s="7" t="s">
        <v>128</v>
      </c>
      <c r="G4" s="32"/>
    </row>
    <row r="5" spans="1:7" ht="27" customHeight="1">
      <c r="A5" s="77" t="s">
        <v>48</v>
      </c>
      <c r="B5" s="78"/>
      <c r="C5" s="33">
        <f>C6+C9+C15+C36+C53+C56+C70+C76</f>
        <v>215364</v>
      </c>
      <c r="D5" s="56">
        <f>E5-C5</f>
        <v>59700</v>
      </c>
      <c r="E5" s="33">
        <f>E6+E9+E15+E36+E53+E56+E70+E76</f>
        <v>275064</v>
      </c>
      <c r="F5" s="34"/>
      <c r="G5" s="34"/>
    </row>
    <row r="6" spans="1:7" ht="27" customHeight="1">
      <c r="A6" s="61">
        <v>205</v>
      </c>
      <c r="B6" s="62" t="s">
        <v>139</v>
      </c>
      <c r="C6" s="33">
        <v>5593</v>
      </c>
      <c r="D6" s="56">
        <f t="shared" ref="D6:D8" si="0">E6-C6</f>
        <v>0</v>
      </c>
      <c r="E6" s="33">
        <f>E7</f>
        <v>5593</v>
      </c>
      <c r="F6" s="34"/>
      <c r="G6" s="34"/>
    </row>
    <row r="7" spans="1:7" ht="27" customHeight="1">
      <c r="A7" s="61">
        <v>20598</v>
      </c>
      <c r="B7" s="62" t="s">
        <v>140</v>
      </c>
      <c r="C7" s="33">
        <f>C8</f>
        <v>5593</v>
      </c>
      <c r="D7" s="56">
        <f t="shared" si="0"/>
        <v>0</v>
      </c>
      <c r="E7" s="33">
        <f>E8</f>
        <v>5593</v>
      </c>
      <c r="F7" s="34"/>
      <c r="G7" s="34"/>
    </row>
    <row r="8" spans="1:7" ht="27" customHeight="1">
      <c r="A8" s="13">
        <v>2059801</v>
      </c>
      <c r="B8" s="14" t="s">
        <v>141</v>
      </c>
      <c r="C8" s="37">
        <v>5593</v>
      </c>
      <c r="D8" s="55">
        <f t="shared" si="0"/>
        <v>0</v>
      </c>
      <c r="E8" s="37">
        <v>5593</v>
      </c>
      <c r="F8" s="34"/>
      <c r="G8" s="34"/>
    </row>
    <row r="9" spans="1:7" ht="27" customHeight="1">
      <c r="A9" s="35">
        <v>207</v>
      </c>
      <c r="B9" s="36" t="s">
        <v>49</v>
      </c>
      <c r="C9" s="33">
        <f>C10+C13</f>
        <v>29</v>
      </c>
      <c r="D9" s="56">
        <f t="shared" ref="D9:D75" si="1">E9-C9</f>
        <v>0</v>
      </c>
      <c r="E9" s="33">
        <f>E10+E13</f>
        <v>29</v>
      </c>
    </row>
    <row r="10" spans="1:7" ht="27" customHeight="1">
      <c r="A10" s="35">
        <v>20707</v>
      </c>
      <c r="B10" s="36" t="s">
        <v>50</v>
      </c>
      <c r="C10" s="33">
        <f>C11+C12</f>
        <v>24</v>
      </c>
      <c r="D10" s="56">
        <f t="shared" si="1"/>
        <v>0</v>
      </c>
      <c r="E10" s="33">
        <f>E11+E12</f>
        <v>24</v>
      </c>
    </row>
    <row r="11" spans="1:7" ht="27" hidden="1" customHeight="1">
      <c r="A11" s="13">
        <v>2070702</v>
      </c>
      <c r="B11" s="14" t="s">
        <v>51</v>
      </c>
      <c r="C11" s="55">
        <v>0</v>
      </c>
      <c r="D11" s="55">
        <f t="shared" si="1"/>
        <v>0</v>
      </c>
      <c r="E11" s="55">
        <v>0</v>
      </c>
    </row>
    <row r="12" spans="1:7" ht="27" customHeight="1">
      <c r="A12" s="13">
        <v>2070799</v>
      </c>
      <c r="B12" s="14" t="s">
        <v>52</v>
      </c>
      <c r="C12" s="37">
        <v>24</v>
      </c>
      <c r="D12" s="55">
        <f t="shared" si="1"/>
        <v>0</v>
      </c>
      <c r="E12" s="37">
        <v>24</v>
      </c>
    </row>
    <row r="13" spans="1:7" ht="27" customHeight="1">
      <c r="A13" s="65" t="s">
        <v>142</v>
      </c>
      <c r="B13" s="36" t="s">
        <v>143</v>
      </c>
      <c r="C13" s="67">
        <f t="shared" ref="C13" si="2">C14</f>
        <v>5</v>
      </c>
      <c r="D13" s="56">
        <f t="shared" si="1"/>
        <v>0</v>
      </c>
      <c r="E13" s="56">
        <f>E14</f>
        <v>5</v>
      </c>
    </row>
    <row r="14" spans="1:7" ht="27" customHeight="1">
      <c r="A14" s="66" t="s">
        <v>144</v>
      </c>
      <c r="B14" s="14" t="s">
        <v>145</v>
      </c>
      <c r="C14" s="37">
        <v>5</v>
      </c>
      <c r="D14" s="55">
        <f t="shared" si="1"/>
        <v>0</v>
      </c>
      <c r="E14" s="37">
        <v>5</v>
      </c>
    </row>
    <row r="15" spans="1:7" ht="27" customHeight="1">
      <c r="A15" s="35">
        <v>212</v>
      </c>
      <c r="B15" s="36" t="s">
        <v>53</v>
      </c>
      <c r="C15" s="33">
        <f>C16+C27+C28+C32</f>
        <v>96325</v>
      </c>
      <c r="D15" s="56">
        <f t="shared" si="1"/>
        <v>0</v>
      </c>
      <c r="E15" s="33">
        <f>E16+E27+E28+E32</f>
        <v>96325</v>
      </c>
    </row>
    <row r="16" spans="1:7" ht="27" customHeight="1">
      <c r="A16" s="35">
        <v>21208</v>
      </c>
      <c r="B16" s="36" t="s">
        <v>54</v>
      </c>
      <c r="C16" s="33">
        <f>SUM(C17:C26)</f>
        <v>91301</v>
      </c>
      <c r="D16" s="56">
        <f t="shared" si="1"/>
        <v>0</v>
      </c>
      <c r="E16" s="33">
        <f>SUM(E17:E26)</f>
        <v>91301</v>
      </c>
    </row>
    <row r="17" spans="1:5" ht="27" hidden="1" customHeight="1">
      <c r="A17" s="13">
        <v>2120801</v>
      </c>
      <c r="B17" s="14" t="s">
        <v>55</v>
      </c>
      <c r="C17" s="55">
        <v>0</v>
      </c>
      <c r="D17" s="55">
        <f t="shared" si="1"/>
        <v>0</v>
      </c>
      <c r="E17" s="55">
        <v>0</v>
      </c>
    </row>
    <row r="18" spans="1:5" ht="27" customHeight="1">
      <c r="A18" s="13">
        <v>2120802</v>
      </c>
      <c r="B18" s="14" t="s">
        <v>56</v>
      </c>
      <c r="C18" s="38">
        <v>37</v>
      </c>
      <c r="D18" s="55">
        <f>E18-C18</f>
        <v>0</v>
      </c>
      <c r="E18" s="38">
        <v>37</v>
      </c>
    </row>
    <row r="19" spans="1:5" ht="27" customHeight="1">
      <c r="A19" s="13">
        <v>2120803</v>
      </c>
      <c r="B19" s="14" t="s">
        <v>57</v>
      </c>
      <c r="C19" s="37">
        <v>4111</v>
      </c>
      <c r="D19" s="55">
        <f t="shared" si="1"/>
        <v>0</v>
      </c>
      <c r="E19" s="37">
        <v>4111</v>
      </c>
    </row>
    <row r="20" spans="1:5" ht="27" customHeight="1">
      <c r="A20" s="13">
        <v>2120804</v>
      </c>
      <c r="B20" s="14" t="s">
        <v>58</v>
      </c>
      <c r="C20" s="37">
        <v>4649</v>
      </c>
      <c r="D20" s="55">
        <f t="shared" si="1"/>
        <v>0</v>
      </c>
      <c r="E20" s="37">
        <v>4649</v>
      </c>
    </row>
    <row r="21" spans="1:5" ht="27" hidden="1" customHeight="1">
      <c r="A21" s="13">
        <v>2120805</v>
      </c>
      <c r="B21" s="14" t="s">
        <v>59</v>
      </c>
      <c r="C21" s="55">
        <v>0</v>
      </c>
      <c r="D21" s="55">
        <f t="shared" si="1"/>
        <v>0</v>
      </c>
      <c r="E21" s="55">
        <v>0</v>
      </c>
    </row>
    <row r="22" spans="1:5" ht="27" customHeight="1">
      <c r="A22" s="13">
        <v>2120806</v>
      </c>
      <c r="B22" s="14" t="s">
        <v>60</v>
      </c>
      <c r="C22" s="37">
        <v>713</v>
      </c>
      <c r="D22" s="55">
        <f t="shared" si="1"/>
        <v>0</v>
      </c>
      <c r="E22" s="37">
        <v>713</v>
      </c>
    </row>
    <row r="23" spans="1:5" ht="27" customHeight="1">
      <c r="A23" s="13">
        <v>2120814</v>
      </c>
      <c r="B23" s="14" t="s">
        <v>61</v>
      </c>
      <c r="C23" s="37">
        <v>300</v>
      </c>
      <c r="D23" s="55">
        <f t="shared" si="1"/>
        <v>0</v>
      </c>
      <c r="E23" s="37">
        <v>300</v>
      </c>
    </row>
    <row r="24" spans="1:5" ht="27" customHeight="1">
      <c r="A24" s="13">
        <v>2120815</v>
      </c>
      <c r="B24" s="14" t="s">
        <v>62</v>
      </c>
      <c r="C24" s="37">
        <v>176</v>
      </c>
      <c r="D24" s="55">
        <f t="shared" si="1"/>
        <v>0</v>
      </c>
      <c r="E24" s="37">
        <v>176</v>
      </c>
    </row>
    <row r="25" spans="1:5" ht="27" customHeight="1">
      <c r="A25" s="13">
        <v>2120816</v>
      </c>
      <c r="B25" s="14" t="s">
        <v>63</v>
      </c>
      <c r="C25" s="37">
        <v>9285</v>
      </c>
      <c r="D25" s="55">
        <f t="shared" si="1"/>
        <v>0</v>
      </c>
      <c r="E25" s="37">
        <v>9285</v>
      </c>
    </row>
    <row r="26" spans="1:5" ht="27" customHeight="1">
      <c r="A26" s="13">
        <v>2120899</v>
      </c>
      <c r="B26" s="14" t="s">
        <v>64</v>
      </c>
      <c r="C26" s="37">
        <v>72030</v>
      </c>
      <c r="D26" s="55">
        <f t="shared" si="1"/>
        <v>0</v>
      </c>
      <c r="E26" s="37">
        <v>72030</v>
      </c>
    </row>
    <row r="27" spans="1:5" ht="27" customHeight="1">
      <c r="A27" s="35">
        <v>21211</v>
      </c>
      <c r="B27" s="36" t="s">
        <v>65</v>
      </c>
      <c r="C27" s="33">
        <v>99</v>
      </c>
      <c r="D27" s="56">
        <f t="shared" si="1"/>
        <v>0</v>
      </c>
      <c r="E27" s="33">
        <v>99</v>
      </c>
    </row>
    <row r="28" spans="1:5" ht="27" customHeight="1">
      <c r="A28" s="35">
        <v>21213</v>
      </c>
      <c r="B28" s="36" t="s">
        <v>66</v>
      </c>
      <c r="C28" s="33">
        <f>C29+C30+C31</f>
        <v>2670</v>
      </c>
      <c r="D28" s="56">
        <f t="shared" si="1"/>
        <v>0</v>
      </c>
      <c r="E28" s="33">
        <f>E29+E30+E31</f>
        <v>2670</v>
      </c>
    </row>
    <row r="29" spans="1:5" ht="27" hidden="1" customHeight="1">
      <c r="A29" s="13">
        <v>2121301</v>
      </c>
      <c r="B29" s="14" t="s">
        <v>67</v>
      </c>
      <c r="C29" s="55">
        <v>0</v>
      </c>
      <c r="D29" s="55">
        <f t="shared" si="1"/>
        <v>0</v>
      </c>
      <c r="E29" s="55">
        <v>0</v>
      </c>
    </row>
    <row r="30" spans="1:5" ht="27" customHeight="1">
      <c r="A30" s="13">
        <v>2121302</v>
      </c>
      <c r="B30" s="14" t="s">
        <v>68</v>
      </c>
      <c r="C30" s="37">
        <v>2608</v>
      </c>
      <c r="D30" s="55">
        <f t="shared" si="1"/>
        <v>0</v>
      </c>
      <c r="E30" s="37">
        <v>2608</v>
      </c>
    </row>
    <row r="31" spans="1:5" ht="27" customHeight="1">
      <c r="A31" s="13">
        <v>2121399</v>
      </c>
      <c r="B31" s="14" t="s">
        <v>69</v>
      </c>
      <c r="C31" s="37">
        <v>62</v>
      </c>
      <c r="D31" s="55">
        <f t="shared" si="1"/>
        <v>0</v>
      </c>
      <c r="E31" s="37">
        <v>62</v>
      </c>
    </row>
    <row r="32" spans="1:5" ht="27" customHeight="1">
      <c r="A32" s="35">
        <v>21214</v>
      </c>
      <c r="B32" s="36" t="s">
        <v>70</v>
      </c>
      <c r="C32" s="33">
        <f>C33+C34+C35</f>
        <v>2255</v>
      </c>
      <c r="D32" s="56">
        <f t="shared" si="1"/>
        <v>0</v>
      </c>
      <c r="E32" s="33">
        <f>E33+E34+E35</f>
        <v>2255</v>
      </c>
    </row>
    <row r="33" spans="1:5" ht="27" customHeight="1">
      <c r="A33" s="13">
        <v>2121401</v>
      </c>
      <c r="B33" s="14" t="s">
        <v>71</v>
      </c>
      <c r="C33" s="37">
        <v>2200</v>
      </c>
      <c r="D33" s="55">
        <f t="shared" si="1"/>
        <v>0</v>
      </c>
      <c r="E33" s="37">
        <v>2200</v>
      </c>
    </row>
    <row r="34" spans="1:5" ht="27" customHeight="1">
      <c r="A34" s="13">
        <v>2121402</v>
      </c>
      <c r="B34" s="14" t="s">
        <v>72</v>
      </c>
      <c r="C34" s="37">
        <v>55</v>
      </c>
      <c r="D34" s="55">
        <f t="shared" si="1"/>
        <v>0</v>
      </c>
      <c r="E34" s="37">
        <v>55</v>
      </c>
    </row>
    <row r="35" spans="1:5" ht="27" hidden="1" customHeight="1">
      <c r="A35" s="13">
        <v>2121499</v>
      </c>
      <c r="B35" s="14" t="s">
        <v>73</v>
      </c>
      <c r="C35" s="55">
        <v>0</v>
      </c>
      <c r="D35" s="55">
        <f t="shared" si="1"/>
        <v>0</v>
      </c>
      <c r="E35" s="55">
        <v>0</v>
      </c>
    </row>
    <row r="36" spans="1:5" ht="27" customHeight="1">
      <c r="A36" s="35">
        <v>213</v>
      </c>
      <c r="B36" s="36" t="s">
        <v>74</v>
      </c>
      <c r="C36" s="33">
        <f t="shared" ref="C36:E36" si="3">C37+C40+C42+C46+C50</f>
        <v>1518</v>
      </c>
      <c r="D36" s="56">
        <f t="shared" si="1"/>
        <v>0</v>
      </c>
      <c r="E36" s="33">
        <f t="shared" si="3"/>
        <v>1518</v>
      </c>
    </row>
    <row r="37" spans="1:5" ht="27" customHeight="1">
      <c r="A37" s="35">
        <v>21366</v>
      </c>
      <c r="B37" s="36" t="s">
        <v>75</v>
      </c>
      <c r="C37" s="33">
        <f>C38+C39</f>
        <v>14</v>
      </c>
      <c r="D37" s="56">
        <f t="shared" si="1"/>
        <v>0</v>
      </c>
      <c r="E37" s="33">
        <f>E38+E39</f>
        <v>14</v>
      </c>
    </row>
    <row r="38" spans="1:5" ht="27" customHeight="1">
      <c r="A38" s="13">
        <v>2136601</v>
      </c>
      <c r="B38" s="14" t="s">
        <v>76</v>
      </c>
      <c r="C38" s="37">
        <v>14</v>
      </c>
      <c r="D38" s="55">
        <f t="shared" si="1"/>
        <v>0</v>
      </c>
      <c r="E38" s="37">
        <v>14</v>
      </c>
    </row>
    <row r="39" spans="1:5" ht="27" hidden="1" customHeight="1">
      <c r="A39" s="13">
        <v>2136699</v>
      </c>
      <c r="B39" s="14" t="s">
        <v>77</v>
      </c>
      <c r="C39" s="37"/>
      <c r="D39" s="55">
        <f t="shared" si="1"/>
        <v>0</v>
      </c>
      <c r="E39" s="37"/>
    </row>
    <row r="40" spans="1:5" ht="27" customHeight="1">
      <c r="A40" s="35">
        <v>21369</v>
      </c>
      <c r="B40" s="36" t="s">
        <v>78</v>
      </c>
      <c r="C40" s="33">
        <f>C41</f>
        <v>626</v>
      </c>
      <c r="D40" s="56">
        <f t="shared" si="1"/>
        <v>0</v>
      </c>
      <c r="E40" s="33">
        <f>E41</f>
        <v>626</v>
      </c>
    </row>
    <row r="41" spans="1:5" ht="27" customHeight="1">
      <c r="A41" s="13">
        <v>2136902</v>
      </c>
      <c r="B41" s="14" t="s">
        <v>79</v>
      </c>
      <c r="C41" s="37">
        <v>626</v>
      </c>
      <c r="D41" s="55">
        <f t="shared" si="1"/>
        <v>0</v>
      </c>
      <c r="E41" s="37">
        <v>626</v>
      </c>
    </row>
    <row r="42" spans="1:5" ht="27" customHeight="1">
      <c r="A42" s="39">
        <v>21372</v>
      </c>
      <c r="B42" s="36" t="s">
        <v>80</v>
      </c>
      <c r="C42" s="33">
        <f t="shared" ref="C42:E42" si="4">SUM(C43:C45)</f>
        <v>813</v>
      </c>
      <c r="D42" s="56">
        <f t="shared" si="1"/>
        <v>0</v>
      </c>
      <c r="E42" s="33">
        <f t="shared" si="4"/>
        <v>813</v>
      </c>
    </row>
    <row r="43" spans="1:5" ht="27" customHeight="1">
      <c r="A43" s="40">
        <v>2137201</v>
      </c>
      <c r="B43" s="14" t="s">
        <v>81</v>
      </c>
      <c r="C43" s="37">
        <v>178</v>
      </c>
      <c r="D43" s="55">
        <f t="shared" si="1"/>
        <v>0</v>
      </c>
      <c r="E43" s="37">
        <v>178</v>
      </c>
    </row>
    <row r="44" spans="1:5" ht="27" customHeight="1">
      <c r="A44" s="40">
        <v>2137202</v>
      </c>
      <c r="B44" s="14" t="s">
        <v>82</v>
      </c>
      <c r="C44" s="37">
        <v>635</v>
      </c>
      <c r="D44" s="55">
        <f t="shared" si="1"/>
        <v>0</v>
      </c>
      <c r="E44" s="37">
        <v>635</v>
      </c>
    </row>
    <row r="45" spans="1:5" ht="27" hidden="1" customHeight="1">
      <c r="A45" s="40">
        <v>2137299</v>
      </c>
      <c r="B45" s="14" t="s">
        <v>83</v>
      </c>
      <c r="C45" s="37"/>
      <c r="D45" s="55">
        <f t="shared" si="1"/>
        <v>0</v>
      </c>
      <c r="E45" s="37"/>
    </row>
    <row r="46" spans="1:5" ht="27" customHeight="1">
      <c r="A46" s="39">
        <v>21373</v>
      </c>
      <c r="B46" s="36" t="s">
        <v>84</v>
      </c>
      <c r="C46" s="33">
        <f t="shared" ref="C46:E46" si="5">SUM(C47:C49)</f>
        <v>65</v>
      </c>
      <c r="D46" s="56">
        <f t="shared" si="1"/>
        <v>0</v>
      </c>
      <c r="E46" s="33">
        <f t="shared" si="5"/>
        <v>65</v>
      </c>
    </row>
    <row r="47" spans="1:5" ht="27" hidden="1" customHeight="1">
      <c r="A47" s="40">
        <v>2137301</v>
      </c>
      <c r="B47" s="14" t="s">
        <v>81</v>
      </c>
      <c r="C47" s="37"/>
      <c r="D47" s="55">
        <f t="shared" si="1"/>
        <v>0</v>
      </c>
      <c r="E47" s="37"/>
    </row>
    <row r="48" spans="1:5" ht="27" customHeight="1">
      <c r="A48" s="40">
        <v>2137302</v>
      </c>
      <c r="B48" s="14" t="s">
        <v>82</v>
      </c>
      <c r="C48" s="37">
        <v>65</v>
      </c>
      <c r="D48" s="55">
        <f t="shared" si="1"/>
        <v>0</v>
      </c>
      <c r="E48" s="37">
        <v>65</v>
      </c>
    </row>
    <row r="49" spans="1:5" ht="27" hidden="1" customHeight="1">
      <c r="A49" s="40">
        <v>2137399</v>
      </c>
      <c r="B49" s="14" t="s">
        <v>85</v>
      </c>
      <c r="C49" s="37"/>
      <c r="D49" s="55">
        <f t="shared" si="1"/>
        <v>0</v>
      </c>
      <c r="E49" s="37"/>
    </row>
    <row r="50" spans="1:5" ht="27" hidden="1" customHeight="1">
      <c r="A50" s="39">
        <v>21374</v>
      </c>
      <c r="B50" s="36" t="s">
        <v>86</v>
      </c>
      <c r="C50" s="33">
        <f t="shared" ref="C50:E50" si="6">C51+C52</f>
        <v>0</v>
      </c>
      <c r="D50" s="55">
        <f t="shared" si="1"/>
        <v>0</v>
      </c>
      <c r="E50" s="33">
        <f t="shared" si="6"/>
        <v>0</v>
      </c>
    </row>
    <row r="51" spans="1:5" ht="27" hidden="1" customHeight="1">
      <c r="A51" s="40">
        <v>2137401</v>
      </c>
      <c r="B51" s="14" t="s">
        <v>82</v>
      </c>
      <c r="C51" s="37"/>
      <c r="D51" s="55">
        <f t="shared" si="1"/>
        <v>0</v>
      </c>
      <c r="E51" s="37"/>
    </row>
    <row r="52" spans="1:5" ht="27" hidden="1" customHeight="1">
      <c r="A52" s="40">
        <v>2137402</v>
      </c>
      <c r="B52" s="14" t="s">
        <v>87</v>
      </c>
      <c r="C52" s="37"/>
      <c r="D52" s="55">
        <f t="shared" si="1"/>
        <v>0</v>
      </c>
      <c r="E52" s="37"/>
    </row>
    <row r="53" spans="1:5" ht="27" hidden="1" customHeight="1">
      <c r="A53" s="35">
        <v>214</v>
      </c>
      <c r="B53" s="36" t="s">
        <v>88</v>
      </c>
      <c r="C53" s="33">
        <f t="shared" ref="C53:E53" si="7">C54</f>
        <v>0</v>
      </c>
      <c r="D53" s="55">
        <f t="shared" si="1"/>
        <v>0</v>
      </c>
      <c r="E53" s="33">
        <f t="shared" si="7"/>
        <v>0</v>
      </c>
    </row>
    <row r="54" spans="1:5" ht="27" hidden="1" customHeight="1">
      <c r="A54" s="35">
        <v>21462</v>
      </c>
      <c r="B54" s="36" t="s">
        <v>89</v>
      </c>
      <c r="C54" s="33">
        <f>C55</f>
        <v>0</v>
      </c>
      <c r="D54" s="55">
        <f t="shared" si="1"/>
        <v>0</v>
      </c>
      <c r="E54" s="33">
        <f>E55</f>
        <v>0</v>
      </c>
    </row>
    <row r="55" spans="1:5" ht="27" hidden="1" customHeight="1">
      <c r="A55" s="13">
        <v>2146299</v>
      </c>
      <c r="B55" s="14" t="s">
        <v>90</v>
      </c>
      <c r="C55" s="37"/>
      <c r="D55" s="55">
        <f t="shared" si="1"/>
        <v>0</v>
      </c>
      <c r="E55" s="37"/>
    </row>
    <row r="56" spans="1:5" ht="27" customHeight="1">
      <c r="A56" s="35">
        <v>229</v>
      </c>
      <c r="B56" s="36" t="s">
        <v>91</v>
      </c>
      <c r="C56" s="33">
        <f>C57+C60+C63</f>
        <v>71669</v>
      </c>
      <c r="D56" s="56">
        <f t="shared" si="1"/>
        <v>59700</v>
      </c>
      <c r="E56" s="33">
        <f>E57+E60+E63</f>
        <v>131369</v>
      </c>
    </row>
    <row r="57" spans="1:5" ht="27" customHeight="1">
      <c r="A57" s="35">
        <v>22904</v>
      </c>
      <c r="B57" s="36" t="s">
        <v>92</v>
      </c>
      <c r="C57" s="41">
        <f>C58+C59</f>
        <v>70081</v>
      </c>
      <c r="D57" s="56">
        <f t="shared" si="1"/>
        <v>59700</v>
      </c>
      <c r="E57" s="41">
        <f>E58+E59</f>
        <v>129781</v>
      </c>
    </row>
    <row r="58" spans="1:5" ht="27" customHeight="1">
      <c r="A58" s="13">
        <v>2290402</v>
      </c>
      <c r="B58" s="14" t="s">
        <v>93</v>
      </c>
      <c r="C58" s="37">
        <v>70081</v>
      </c>
      <c r="D58" s="55">
        <f t="shared" si="1"/>
        <v>33200</v>
      </c>
      <c r="E58" s="37">
        <f>70081+33200</f>
        <v>103281</v>
      </c>
    </row>
    <row r="59" spans="1:5" ht="27" customHeight="1">
      <c r="A59" s="13">
        <v>2290403</v>
      </c>
      <c r="B59" s="14" t="s">
        <v>148</v>
      </c>
      <c r="C59" s="55">
        <v>0</v>
      </c>
      <c r="D59" s="55">
        <f t="shared" si="1"/>
        <v>26500</v>
      </c>
      <c r="E59" s="37">
        <v>26500</v>
      </c>
    </row>
    <row r="60" spans="1:5" ht="27" customHeight="1">
      <c r="A60" s="35">
        <v>22908</v>
      </c>
      <c r="B60" s="36" t="s">
        <v>94</v>
      </c>
      <c r="C60" s="33">
        <f>C61+C62</f>
        <v>103</v>
      </c>
      <c r="D60" s="56">
        <f t="shared" si="1"/>
        <v>0</v>
      </c>
      <c r="E60" s="33">
        <f>E61+E62</f>
        <v>103</v>
      </c>
    </row>
    <row r="61" spans="1:5" ht="27" customHeight="1">
      <c r="A61" s="13">
        <v>2290804</v>
      </c>
      <c r="B61" s="14" t="s">
        <v>95</v>
      </c>
      <c r="C61" s="37">
        <v>72</v>
      </c>
      <c r="D61" s="55">
        <f t="shared" si="1"/>
        <v>0</v>
      </c>
      <c r="E61" s="37">
        <v>72</v>
      </c>
    </row>
    <row r="62" spans="1:5" ht="27" customHeight="1">
      <c r="A62" s="13">
        <v>2290805</v>
      </c>
      <c r="B62" s="14" t="s">
        <v>96</v>
      </c>
      <c r="C62" s="12">
        <v>31</v>
      </c>
      <c r="D62" s="55">
        <f t="shared" si="1"/>
        <v>0</v>
      </c>
      <c r="E62" s="12">
        <v>31</v>
      </c>
    </row>
    <row r="63" spans="1:5" ht="27" customHeight="1">
      <c r="A63" s="35">
        <v>22960</v>
      </c>
      <c r="B63" s="36" t="s">
        <v>97</v>
      </c>
      <c r="C63" s="33">
        <f>SUM(C64:C68)</f>
        <v>1485</v>
      </c>
      <c r="D63" s="56">
        <f t="shared" si="1"/>
        <v>0</v>
      </c>
      <c r="E63" s="33">
        <f>SUM(E64:E68)</f>
        <v>1485</v>
      </c>
    </row>
    <row r="64" spans="1:5" ht="27" customHeight="1">
      <c r="A64" s="13">
        <v>2296002</v>
      </c>
      <c r="B64" s="14" t="s">
        <v>98</v>
      </c>
      <c r="C64" s="37">
        <v>987</v>
      </c>
      <c r="D64" s="55">
        <f t="shared" si="1"/>
        <v>0</v>
      </c>
      <c r="E64" s="37">
        <v>987</v>
      </c>
    </row>
    <row r="65" spans="1:5" ht="27" customHeight="1">
      <c r="A65" s="13">
        <v>2296003</v>
      </c>
      <c r="B65" s="14" t="s">
        <v>99</v>
      </c>
      <c r="C65" s="37">
        <v>230</v>
      </c>
      <c r="D65" s="55">
        <f t="shared" si="1"/>
        <v>0</v>
      </c>
      <c r="E65" s="37">
        <v>230</v>
      </c>
    </row>
    <row r="66" spans="1:5" ht="27" hidden="1" customHeight="1">
      <c r="A66" s="13">
        <v>2296004</v>
      </c>
      <c r="B66" s="14" t="s">
        <v>100</v>
      </c>
      <c r="C66" s="37">
        <v>0</v>
      </c>
      <c r="D66" s="55">
        <f t="shared" si="1"/>
        <v>0</v>
      </c>
      <c r="E66" s="37">
        <v>0</v>
      </c>
    </row>
    <row r="67" spans="1:5" ht="27" customHeight="1">
      <c r="A67" s="13">
        <v>2296006</v>
      </c>
      <c r="B67" s="14" t="s">
        <v>101</v>
      </c>
      <c r="C67" s="37">
        <v>132</v>
      </c>
      <c r="D67" s="55">
        <f t="shared" si="1"/>
        <v>0</v>
      </c>
      <c r="E67" s="37">
        <v>132</v>
      </c>
    </row>
    <row r="68" spans="1:5" ht="27" customHeight="1">
      <c r="A68" s="13">
        <v>2296013</v>
      </c>
      <c r="B68" s="14" t="s">
        <v>102</v>
      </c>
      <c r="C68" s="37">
        <v>136</v>
      </c>
      <c r="D68" s="55">
        <f t="shared" si="1"/>
        <v>0</v>
      </c>
      <c r="E68" s="37">
        <v>136</v>
      </c>
    </row>
    <row r="69" spans="1:5" ht="27" hidden="1" customHeight="1">
      <c r="A69" s="13">
        <v>2296099</v>
      </c>
      <c r="B69" s="14" t="s">
        <v>103</v>
      </c>
      <c r="C69" s="37"/>
      <c r="D69" s="55">
        <f t="shared" si="1"/>
        <v>0</v>
      </c>
      <c r="E69" s="37"/>
    </row>
    <row r="70" spans="1:5" ht="27" customHeight="1">
      <c r="A70" s="35">
        <v>232</v>
      </c>
      <c r="B70" s="36" t="s">
        <v>104</v>
      </c>
      <c r="C70" s="33">
        <f>C71</f>
        <v>40000</v>
      </c>
      <c r="D70" s="56">
        <f t="shared" si="1"/>
        <v>0</v>
      </c>
      <c r="E70" s="33">
        <f>E71</f>
        <v>40000</v>
      </c>
    </row>
    <row r="71" spans="1:5" ht="27" customHeight="1">
      <c r="A71" s="35">
        <v>23204</v>
      </c>
      <c r="B71" s="36" t="s">
        <v>105</v>
      </c>
      <c r="C71" s="33">
        <f>SUM(C72:C75)</f>
        <v>40000</v>
      </c>
      <c r="D71" s="56">
        <f t="shared" si="1"/>
        <v>0</v>
      </c>
      <c r="E71" s="33">
        <f>SUM(E72:E75)</f>
        <v>40000</v>
      </c>
    </row>
    <row r="72" spans="1:5" ht="27" customHeight="1">
      <c r="A72" s="13">
        <v>2320411</v>
      </c>
      <c r="B72" s="14" t="s">
        <v>106</v>
      </c>
      <c r="C72" s="37">
        <v>4800</v>
      </c>
      <c r="D72" s="55">
        <f t="shared" si="1"/>
        <v>0</v>
      </c>
      <c r="E72" s="37">
        <v>4800</v>
      </c>
    </row>
    <row r="73" spans="1:5" ht="27" customHeight="1">
      <c r="A73" s="13">
        <v>2320431</v>
      </c>
      <c r="B73" s="14" t="s">
        <v>107</v>
      </c>
      <c r="C73" s="37">
        <v>900</v>
      </c>
      <c r="D73" s="55">
        <f t="shared" si="1"/>
        <v>0</v>
      </c>
      <c r="E73" s="37">
        <v>900</v>
      </c>
    </row>
    <row r="74" spans="1:5" ht="27" customHeight="1">
      <c r="A74" s="13">
        <v>2320498</v>
      </c>
      <c r="B74" s="14" t="s">
        <v>108</v>
      </c>
      <c r="C74" s="37">
        <v>34000</v>
      </c>
      <c r="D74" s="55">
        <f t="shared" si="1"/>
        <v>0</v>
      </c>
      <c r="E74" s="37">
        <v>34000</v>
      </c>
    </row>
    <row r="75" spans="1:5" ht="27" customHeight="1">
      <c r="A75" s="13">
        <v>2320499</v>
      </c>
      <c r="B75" s="14" t="s">
        <v>109</v>
      </c>
      <c r="C75" s="37">
        <v>300</v>
      </c>
      <c r="D75" s="55">
        <f t="shared" si="1"/>
        <v>0</v>
      </c>
      <c r="E75" s="37">
        <v>300</v>
      </c>
    </row>
    <row r="76" spans="1:5" ht="27" customHeight="1">
      <c r="A76" s="35">
        <v>233</v>
      </c>
      <c r="B76" s="36" t="s">
        <v>110</v>
      </c>
      <c r="C76" s="33">
        <f>C77</f>
        <v>230</v>
      </c>
      <c r="D76" s="56">
        <f t="shared" ref="D76:D92" si="8">E76-C76</f>
        <v>0</v>
      </c>
      <c r="E76" s="33">
        <f>E77</f>
        <v>230</v>
      </c>
    </row>
    <row r="77" spans="1:5" ht="27" customHeight="1">
      <c r="A77" s="35">
        <v>23304</v>
      </c>
      <c r="B77" s="36" t="s">
        <v>111</v>
      </c>
      <c r="C77" s="33">
        <f>C78+C79+C80+C81</f>
        <v>230</v>
      </c>
      <c r="D77" s="56">
        <f t="shared" si="8"/>
        <v>0</v>
      </c>
      <c r="E77" s="33">
        <f>E78+E79+E80+E81</f>
        <v>230</v>
      </c>
    </row>
    <row r="78" spans="1:5" ht="27" customHeight="1">
      <c r="A78" s="13">
        <v>2330411</v>
      </c>
      <c r="B78" s="14" t="s">
        <v>112</v>
      </c>
      <c r="C78" s="37">
        <v>10</v>
      </c>
      <c r="D78" s="55">
        <f t="shared" si="8"/>
        <v>0</v>
      </c>
      <c r="E78" s="37">
        <v>10</v>
      </c>
    </row>
    <row r="79" spans="1:5" ht="27" customHeight="1">
      <c r="A79" s="13">
        <v>2330431</v>
      </c>
      <c r="B79" s="14" t="s">
        <v>113</v>
      </c>
      <c r="C79" s="37">
        <v>9</v>
      </c>
      <c r="D79" s="55">
        <f t="shared" si="8"/>
        <v>0</v>
      </c>
      <c r="E79" s="37">
        <v>9</v>
      </c>
    </row>
    <row r="80" spans="1:5" ht="35.25" customHeight="1">
      <c r="A80" s="13">
        <v>2330498</v>
      </c>
      <c r="B80" s="14" t="s">
        <v>114</v>
      </c>
      <c r="C80" s="37">
        <v>210</v>
      </c>
      <c r="D80" s="55">
        <f t="shared" si="8"/>
        <v>0</v>
      </c>
      <c r="E80" s="37">
        <v>210</v>
      </c>
    </row>
    <row r="81" spans="1:5" ht="27" customHeight="1">
      <c r="A81" s="66" t="s">
        <v>146</v>
      </c>
      <c r="B81" s="14" t="s">
        <v>147</v>
      </c>
      <c r="C81" s="37">
        <v>1</v>
      </c>
      <c r="D81" s="55">
        <f t="shared" si="8"/>
        <v>0</v>
      </c>
      <c r="E81" s="37">
        <v>1</v>
      </c>
    </row>
    <row r="82" spans="1:5" ht="27" customHeight="1">
      <c r="A82" s="77" t="s">
        <v>115</v>
      </c>
      <c r="B82" s="78"/>
      <c r="C82" s="41">
        <f>C83</f>
        <v>152</v>
      </c>
      <c r="D82" s="56">
        <f t="shared" si="8"/>
        <v>0</v>
      </c>
      <c r="E82" s="41">
        <f>E83</f>
        <v>152</v>
      </c>
    </row>
    <row r="83" spans="1:5" ht="27" customHeight="1">
      <c r="A83" s="13">
        <v>2300603</v>
      </c>
      <c r="B83" s="42" t="s">
        <v>116</v>
      </c>
      <c r="C83" s="38">
        <v>152</v>
      </c>
      <c r="D83" s="55">
        <f t="shared" si="8"/>
        <v>0</v>
      </c>
      <c r="E83" s="38">
        <v>152</v>
      </c>
    </row>
    <row r="84" spans="1:5" ht="27" customHeight="1">
      <c r="A84" s="77" t="s">
        <v>117</v>
      </c>
      <c r="B84" s="78"/>
      <c r="C84" s="41">
        <f>SUM(C85)</f>
        <v>0</v>
      </c>
      <c r="D84" s="55">
        <f t="shared" si="8"/>
        <v>0</v>
      </c>
      <c r="E84" s="41">
        <f>SUM(E85)</f>
        <v>0</v>
      </c>
    </row>
    <row r="85" spans="1:5" ht="27" hidden="1" customHeight="1">
      <c r="A85" s="13">
        <v>2300401</v>
      </c>
      <c r="B85" s="42" t="s">
        <v>118</v>
      </c>
      <c r="C85" s="38">
        <v>0</v>
      </c>
      <c r="D85" s="55">
        <f t="shared" si="8"/>
        <v>0</v>
      </c>
      <c r="E85" s="38">
        <v>0</v>
      </c>
    </row>
    <row r="86" spans="1:5" ht="27" customHeight="1">
      <c r="A86" s="77" t="s">
        <v>119</v>
      </c>
      <c r="B86" s="78"/>
      <c r="C86" s="56">
        <f>C87</f>
        <v>0</v>
      </c>
      <c r="D86" s="56">
        <f t="shared" si="8"/>
        <v>0</v>
      </c>
      <c r="E86" s="56">
        <f>E87</f>
        <v>0</v>
      </c>
    </row>
    <row r="87" spans="1:5" ht="27" hidden="1" customHeight="1">
      <c r="A87" s="13">
        <v>23104</v>
      </c>
      <c r="B87" s="42" t="s">
        <v>120</v>
      </c>
      <c r="C87" s="37"/>
      <c r="D87" s="55">
        <f t="shared" si="8"/>
        <v>0</v>
      </c>
      <c r="E87" s="37"/>
    </row>
    <row r="88" spans="1:5" ht="27" customHeight="1">
      <c r="A88" s="77" t="s">
        <v>121</v>
      </c>
      <c r="B88" s="78"/>
      <c r="C88" s="33">
        <f>C89</f>
        <v>101663</v>
      </c>
      <c r="D88" s="56">
        <f t="shared" si="8"/>
        <v>0</v>
      </c>
      <c r="E88" s="33">
        <f>E89</f>
        <v>101663</v>
      </c>
    </row>
    <row r="89" spans="1:5" ht="27" customHeight="1">
      <c r="A89" s="13">
        <v>2300802</v>
      </c>
      <c r="B89" s="14" t="s">
        <v>122</v>
      </c>
      <c r="C89" s="37">
        <v>101663</v>
      </c>
      <c r="D89" s="55">
        <f t="shared" si="8"/>
        <v>0</v>
      </c>
      <c r="E89" s="37">
        <v>101663</v>
      </c>
    </row>
    <row r="90" spans="1:5" ht="27" customHeight="1">
      <c r="A90" s="77" t="s">
        <v>123</v>
      </c>
      <c r="B90" s="78"/>
      <c r="C90" s="41">
        <f>C91</f>
        <v>0</v>
      </c>
      <c r="D90" s="56">
        <f t="shared" si="8"/>
        <v>0</v>
      </c>
      <c r="E90" s="41">
        <f>E91</f>
        <v>0</v>
      </c>
    </row>
    <row r="91" spans="1:5" ht="27" hidden="1" customHeight="1">
      <c r="A91" s="13">
        <v>2300902</v>
      </c>
      <c r="B91" s="14" t="s">
        <v>124</v>
      </c>
      <c r="C91" s="38">
        <f>C92-C88-C86-C84-C82-C5</f>
        <v>0</v>
      </c>
      <c r="D91" s="55">
        <f t="shared" si="8"/>
        <v>0</v>
      </c>
      <c r="E91" s="38">
        <f>E92-E88-E86-E84-E82-E5</f>
        <v>0</v>
      </c>
    </row>
    <row r="92" spans="1:5" ht="27" customHeight="1">
      <c r="A92" s="87" t="s">
        <v>125</v>
      </c>
      <c r="B92" s="88"/>
      <c r="C92" s="33">
        <f>本级政府性基金收入!C25</f>
        <v>317179</v>
      </c>
      <c r="D92" s="56">
        <f t="shared" si="8"/>
        <v>59700</v>
      </c>
      <c r="E92" s="33">
        <f>本级政府性基金收入!E25</f>
        <v>376879</v>
      </c>
    </row>
  </sheetData>
  <mergeCells count="8">
    <mergeCell ref="A90:B90"/>
    <mergeCell ref="A92:B92"/>
    <mergeCell ref="A2:E2"/>
    <mergeCell ref="A5:B5"/>
    <mergeCell ref="A82:B82"/>
    <mergeCell ref="A84:B84"/>
    <mergeCell ref="A86:B86"/>
    <mergeCell ref="A88:B8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封面</vt:lpstr>
      <vt:lpstr>总表</vt:lpstr>
      <vt:lpstr>本级政府性基金收入</vt:lpstr>
      <vt:lpstr>本级政府性基金支出</vt:lpstr>
      <vt:lpstr>本级政府性基金支出!Print_Titles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刘敏</dc:creator>
  <cp:lastModifiedBy>冯小珊</cp:lastModifiedBy>
  <cp:lastPrinted>2025-07-02T09:01:01Z</cp:lastPrinted>
  <dcterms:created xsi:type="dcterms:W3CDTF">2024-08-21T00:47:10Z</dcterms:created>
  <dcterms:modified xsi:type="dcterms:W3CDTF">2025-07-02T09:03:07Z</dcterms:modified>
</cp:coreProperties>
</file>