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95" windowWidth="15000" windowHeight="7680" activeTab="10"/>
  </bookViews>
  <sheets>
    <sheet name="表1" sheetId="1" r:id="rId1"/>
    <sheet name="表2" sheetId="2" r:id="rId2"/>
    <sheet name="表3" sheetId="3" r:id="rId3"/>
    <sheet name="表4" sheetId="4" r:id="rId4"/>
    <sheet name="表5" sheetId="5" r:id="rId5"/>
    <sheet name="表6" sheetId="6" r:id="rId6"/>
    <sheet name="表7" sheetId="7" r:id="rId7"/>
    <sheet name="表8" sheetId="8" r:id="rId8"/>
    <sheet name="表9" sheetId="9" r:id="rId9"/>
    <sheet name="表10" sheetId="10" r:id="rId10"/>
    <sheet name="表11" sheetId="11" r:id="rId11"/>
  </sheets>
  <definedNames/>
  <calcPr fullCalcOnLoad="1"/>
</workbook>
</file>

<file path=xl/sharedStrings.xml><?xml version="1.0" encoding="utf-8"?>
<sst xmlns="http://schemas.openxmlformats.org/spreadsheetml/2006/main" count="407" uniqueCount="249">
  <si>
    <t>收 入</t>
  </si>
  <si>
    <t>支 出</t>
  </si>
  <si>
    <t>项 目</t>
  </si>
  <si>
    <t>一、基本支出</t>
  </si>
  <si>
    <t>二、项目支出</t>
  </si>
  <si>
    <t>三、其他资金</t>
  </si>
  <si>
    <t>四、上级补助收入</t>
  </si>
  <si>
    <t>五、上缴上级支出</t>
  </si>
  <si>
    <t>六、结转下年</t>
  </si>
  <si>
    <t>收入总计</t>
  </si>
  <si>
    <t>支出总计</t>
  </si>
  <si>
    <t>一、财政拨款</t>
  </si>
  <si>
    <t>二、财政专户拨款</t>
  </si>
  <si>
    <t>六、用事业基金弥补收支总额</t>
  </si>
  <si>
    <t>单位：万元</t>
  </si>
  <si>
    <t>收支总体情况表</t>
  </si>
  <si>
    <t>表1</t>
  </si>
  <si>
    <t>本年收入合计</t>
  </si>
  <si>
    <t>本年支出合计</t>
  </si>
  <si>
    <t>本年支出合计</t>
  </si>
  <si>
    <t>五、附属单位上缴收入</t>
  </si>
  <si>
    <t>四、对附属单位补助支出</t>
  </si>
  <si>
    <t>收 入 总 计</t>
  </si>
  <si>
    <t>一、预算拨款</t>
  </si>
  <si>
    <t>表2</t>
  </si>
  <si>
    <t xml:space="preserve">    基金预算拨款</t>
  </si>
  <si>
    <t xml:space="preserve">    一般公共预算拨款</t>
  </si>
  <si>
    <t xml:space="preserve">    其他财政收入拨款</t>
  </si>
  <si>
    <t xml:space="preserve">    事业收入</t>
  </si>
  <si>
    <t xml:space="preserve">    事业单位经营收入</t>
  </si>
  <si>
    <t xml:space="preserve">    其他收入</t>
  </si>
  <si>
    <t>支出总体情况表</t>
  </si>
  <si>
    <t>收入总体情况表</t>
  </si>
  <si>
    <t>支 出 总 计</t>
  </si>
  <si>
    <t xml:space="preserve">    工资福利支出</t>
  </si>
  <si>
    <t xml:space="preserve">    一般商品和服务支出</t>
  </si>
  <si>
    <t xml:space="preserve">    对个人和家庭的补助</t>
  </si>
  <si>
    <t xml:space="preserve">    其他资本性支出等</t>
  </si>
  <si>
    <t xml:space="preserve">    日常运转类项目</t>
  </si>
  <si>
    <t xml:space="preserve">    政府购买服务类项目</t>
  </si>
  <si>
    <t xml:space="preserve">    其他类项目</t>
  </si>
  <si>
    <t xml:space="preserve">    科技研发类项目</t>
  </si>
  <si>
    <t xml:space="preserve">    基本建设类项目</t>
  </si>
  <si>
    <t xml:space="preserve">    信息化运维类项目</t>
  </si>
  <si>
    <t xml:space="preserve">    信息系统建设类项目</t>
  </si>
  <si>
    <t>三、事业单位经营支出</t>
  </si>
  <si>
    <t>四、对附属单位补助支出</t>
  </si>
  <si>
    <t>财政拨款总体情况表</t>
  </si>
  <si>
    <t>一、一般公共预算</t>
  </si>
  <si>
    <t>一、一般公共预算</t>
  </si>
  <si>
    <t>三、国有资本经营预算</t>
  </si>
  <si>
    <t>表4</t>
  </si>
  <si>
    <t>功能科目名称</t>
  </si>
  <si>
    <t>一般公共预算支出</t>
  </si>
  <si>
    <t>小计</t>
  </si>
  <si>
    <t>项目支出</t>
  </si>
  <si>
    <t>其中：基本支出</t>
  </si>
  <si>
    <t>其中：基本支出</t>
  </si>
  <si>
    <t>表5</t>
  </si>
  <si>
    <t>一般公共预算支出情况表（按功能分类科目）</t>
  </si>
  <si>
    <t>政府预算支出经济分类</t>
  </si>
  <si>
    <t>部门预算支出经济科目</t>
  </si>
  <si>
    <t>表6</t>
  </si>
  <si>
    <t>合计</t>
  </si>
  <si>
    <t>[501]机关工资福利支出</t>
  </si>
  <si>
    <t>[509]对个人和家庭的补助</t>
  </si>
  <si>
    <t>[301]工资福利支出</t>
  </si>
  <si>
    <t>[301]工资福利支出</t>
  </si>
  <si>
    <t>[303]对个人和家庭的补助</t>
  </si>
  <si>
    <t>[310]资本性支出</t>
  </si>
  <si>
    <t xml:space="preserve">  [50101]工资奖金津补贴</t>
  </si>
  <si>
    <t xml:space="preserve">  [50101]工资奖金津补贴</t>
  </si>
  <si>
    <t xml:space="preserve">  [50102]社会保险缴费</t>
  </si>
  <si>
    <t xml:space="preserve">  [50103]住房公积金</t>
  </si>
  <si>
    <t xml:space="preserve">  [50199]其他工资福利支出</t>
  </si>
  <si>
    <t xml:space="preserve">  [50201]办公经费</t>
  </si>
  <si>
    <t xml:space="preserve">  [50203]培训费</t>
  </si>
  <si>
    <t xml:space="preserve">  [50205]委托业务费</t>
  </si>
  <si>
    <t xml:space="preserve">  [50206]公务接待费</t>
  </si>
  <si>
    <t xml:space="preserve">  [50208]公务用车运行维护费</t>
  </si>
  <si>
    <t xml:space="preserve">  [50209]维修（护）费</t>
  </si>
  <si>
    <t xml:space="preserve">  [50299]其他商品和服务支出</t>
  </si>
  <si>
    <t>[503]机关资本性支出（一）</t>
  </si>
  <si>
    <t xml:space="preserve">  [50306]设备购置</t>
  </si>
  <si>
    <t>[505]对事业单位经常性补助</t>
  </si>
  <si>
    <t xml:space="preserve">  [50501]工资福利支出</t>
  </si>
  <si>
    <t xml:space="preserve">  [50502]商品和服务支出</t>
  </si>
  <si>
    <t xml:space="preserve">  [50901]社会福利和救助</t>
  </si>
  <si>
    <t xml:space="preserve">  [50999]其他对个人和家庭的补助</t>
  </si>
  <si>
    <t xml:space="preserve">  [50905]离退休费</t>
  </si>
  <si>
    <t xml:space="preserve">  [50901]社会福利和救助</t>
  </si>
  <si>
    <t>[502]机关商品和服务支出</t>
  </si>
  <si>
    <t xml:space="preserve">  [30101]基本工资</t>
  </si>
  <si>
    <t xml:space="preserve">  [30102]津贴补贴</t>
  </si>
  <si>
    <t xml:space="preserve">  [30113]住房公积金</t>
  </si>
  <si>
    <t xml:space="preserve">  [30106]伙食补助费</t>
  </si>
  <si>
    <t xml:space="preserve">  [30112]其他社会保险缴费</t>
  </si>
  <si>
    <t xml:space="preserve">  [30201]办公费</t>
  </si>
  <si>
    <t xml:space="preserve">  [30202]印刷费</t>
  </si>
  <si>
    <t xml:space="preserve">  [30204]手续费</t>
  </si>
  <si>
    <t xml:space="preserve">  [30205]水费</t>
  </si>
  <si>
    <t xml:space="preserve">  [30206]电费</t>
  </si>
  <si>
    <t xml:space="preserve">  [30207]邮电费</t>
  </si>
  <si>
    <t xml:space="preserve">  [30214]租赁费</t>
  </si>
  <si>
    <t xml:space="preserve">  [30239]其他交通费用</t>
  </si>
  <si>
    <t xml:space="preserve">  [30211]差旅费</t>
  </si>
  <si>
    <t xml:space="preserve">  [50202]会议费</t>
  </si>
  <si>
    <t xml:space="preserve">  [30215]会议费</t>
  </si>
  <si>
    <t xml:space="preserve">  [30216]培训费</t>
  </si>
  <si>
    <t xml:space="preserve">  [30203]咨询费</t>
  </si>
  <si>
    <t xml:space="preserve">  [30226]劳务费</t>
  </si>
  <si>
    <t xml:space="preserve">  [30227]委托业务费</t>
  </si>
  <si>
    <t xml:space="preserve">  [30217]公务接待费</t>
  </si>
  <si>
    <t xml:space="preserve">  [30231]公务用车运行维护费</t>
  </si>
  <si>
    <t xml:space="preserve">  [30213]维修（护）费</t>
  </si>
  <si>
    <t xml:space="preserve">  [30299]其他商品和服务支出</t>
  </si>
  <si>
    <t xml:space="preserve">  [31002]办公设备购置</t>
  </si>
  <si>
    <t xml:space="preserve">  [30102]津贴补贴</t>
  </si>
  <si>
    <t xml:space="preserve">  [30201]办公费</t>
  </si>
  <si>
    <t xml:space="preserve">  [30304]抚恤金</t>
  </si>
  <si>
    <t xml:space="preserve">  [30305]生活补助</t>
  </si>
  <si>
    <t xml:space="preserve">  [30307]医疗费补助</t>
  </si>
  <si>
    <t xml:space="preserve">  [30309]奖励金</t>
  </si>
  <si>
    <t xml:space="preserve">  [30301]离休费</t>
  </si>
  <si>
    <t xml:space="preserve">  [30302]退休费</t>
  </si>
  <si>
    <t>[302]商品和服务支出</t>
  </si>
  <si>
    <t>总计</t>
  </si>
  <si>
    <t>其他资金</t>
  </si>
  <si>
    <t>合计</t>
  </si>
  <si>
    <t>一般公共预算</t>
  </si>
  <si>
    <t>国有资本经营预算</t>
  </si>
  <si>
    <t>财政拨款</t>
  </si>
  <si>
    <t>财政专户拨款</t>
  </si>
  <si>
    <t>绩效目标</t>
  </si>
  <si>
    <t>表10</t>
  </si>
  <si>
    <t>表11</t>
  </si>
  <si>
    <t>支出项目类别（资金使用单位）</t>
  </si>
  <si>
    <t>政府性基金预算</t>
  </si>
  <si>
    <t>表9</t>
  </si>
  <si>
    <t>政府性基金预算支出</t>
  </si>
  <si>
    <t>一般公共预算安排的行政经费及“三公”经费预算表</t>
  </si>
  <si>
    <t>表8</t>
  </si>
  <si>
    <t>行政经费</t>
  </si>
  <si>
    <t>“三公”经费</t>
  </si>
  <si>
    <t>其中：（一）因公出国（境）支出</t>
  </si>
  <si>
    <t>一般公共预算基本支出情况表（按支出经济分类科目）</t>
  </si>
  <si>
    <t>一般公共预算项目支出情况表（按支出经济分类科目）</t>
  </si>
  <si>
    <t>表7</t>
  </si>
  <si>
    <t xml:space="preserve">  [30199]其他工资福利支出</t>
  </si>
  <si>
    <t xml:space="preserve">  [30209]物业管理费</t>
  </si>
  <si>
    <t xml:space="preserve">  [50307]大型修缮</t>
  </si>
  <si>
    <t xml:space="preserve">  [50399]其他资本性支出</t>
  </si>
  <si>
    <t xml:space="preserve">  [50301]房屋建筑物购建</t>
  </si>
  <si>
    <t xml:space="preserve">  [31001]房屋建筑物购建</t>
  </si>
  <si>
    <t xml:space="preserve">  [31006]大型修缮</t>
  </si>
  <si>
    <t xml:space="preserve">  [31099]其他资本性支出</t>
  </si>
  <si>
    <t xml:space="preserve">  [30399]其他对个人和家庭的补助</t>
  </si>
  <si>
    <t xml:space="preserve">  [31007]信息网络及软件购置更新</t>
  </si>
  <si>
    <t>注：财政拨款收支情况包括一般公共预算、政府性基金预算、国有资本经营预算拨款收支情况。</t>
  </si>
  <si>
    <t>合计</t>
  </si>
  <si>
    <t xml:space="preserve">    专项业务类项目</t>
  </si>
  <si>
    <t xml:space="preserve">                (三）公务接待费支出</t>
  </si>
  <si>
    <t xml:space="preserve">    教育收费</t>
  </si>
  <si>
    <t xml:space="preserve">    补助企事业类项目</t>
  </si>
  <si>
    <t xml:space="preserve">    因公出国（境）项目</t>
  </si>
  <si>
    <t>二、政府性基金预算</t>
  </si>
  <si>
    <t xml:space="preserve">  [30399]其他对个人和家庭的补助</t>
  </si>
  <si>
    <t xml:space="preserve">  [31013]公务用车购置</t>
  </si>
  <si>
    <t xml:space="preserve">  [31003]专用设备购置</t>
  </si>
  <si>
    <t xml:space="preserve">  [50303]公务用车购置</t>
  </si>
  <si>
    <t xml:space="preserve">                (二）公务用车购置及运行维护支出</t>
  </si>
  <si>
    <t xml:space="preserve">     1.公务用车购置</t>
  </si>
  <si>
    <t xml:space="preserve">     2.公务用车运行维护费</t>
  </si>
  <si>
    <t xml:space="preserve">注：1、行政经费包括：（1）基本支出。一是包括工资、津贴及奖金、医疗费、住房补贴等（不包括离退休支出，包括离退休人员管理机构的在职人员支出）基本支出；二是包括办公及印刷费、水电费、邮电费、 取暖费、交通费、差旅费、会设费、福利费、物业管理费、曰常维修费、专用材料费、一般购置费等公用经费支出。（非行政单位不纳入统计范围） （2）一般行政管理项目支出。具体包括出国费、招待费、会设费、办公用房维修租赁、购置费（包括设备、计算机、车辆等）、干部培训费、执法部门办案费、 信息网络运行维护费等。
2、“三公”经费包括因公出国（境）经费、公务用车购置及运行维护费和公务接待费。其中：因公出国（境）经费指市直行政单位、事业单位工作人员公务出国（境）的住宿费、差旅费、伙食补助费、杂费、 培训费等支出；公务用车购置及运行维护费指市直行政单位、事业单位公务用车购置费、公务用车租用费 、燃料费、维修费、过桥过路费、保险费等支出；公务接待费指市直行政单位、事让单位按规定开支的各类公务接待（外宾接待）费用。
</t>
  </si>
  <si>
    <t>七、上年结转</t>
  </si>
  <si>
    <t>注：如该部门无政府性基金安排的支出，则本表为空。</t>
  </si>
  <si>
    <t>四、上级补助收入</t>
  </si>
  <si>
    <t>七、上年结转</t>
  </si>
  <si>
    <t>四、上年结转</t>
  </si>
  <si>
    <t>六、结转下年</t>
  </si>
  <si>
    <t>四、结转下年</t>
  </si>
  <si>
    <t xml:space="preserve">  [30107]绩效工资</t>
  </si>
  <si>
    <t>2018年预算</t>
  </si>
  <si>
    <t>单位名称：鹤山市国土资源局</t>
  </si>
  <si>
    <t xml:space="preserve">  【21011】行政事业单位医疗</t>
  </si>
  <si>
    <t xml:space="preserve"> 【221】住房保障支出</t>
  </si>
  <si>
    <r>
      <t>2</t>
    </r>
    <r>
      <rPr>
        <sz val="12"/>
        <color indexed="8"/>
        <rFont val="宋体"/>
        <family val="0"/>
      </rPr>
      <t>018</t>
    </r>
    <r>
      <rPr>
        <sz val="12"/>
        <color indexed="8"/>
        <rFont val="宋体"/>
        <family val="0"/>
      </rPr>
      <t>年预算</t>
    </r>
  </si>
  <si>
    <t>2018年政府性基金预算支出情况表</t>
  </si>
  <si>
    <r>
      <t>【2</t>
    </r>
    <r>
      <rPr>
        <sz val="12"/>
        <color indexed="8"/>
        <rFont val="宋体"/>
        <family val="0"/>
      </rPr>
      <t>12</t>
    </r>
    <r>
      <rPr>
        <sz val="12"/>
        <color indexed="8"/>
        <rFont val="宋体"/>
        <family val="0"/>
      </rPr>
      <t>】城乡社区支出</t>
    </r>
  </si>
  <si>
    <r>
      <t xml:space="preserve">  【</t>
    </r>
    <r>
      <rPr>
        <sz val="12"/>
        <color indexed="8"/>
        <rFont val="宋体"/>
        <family val="0"/>
      </rPr>
      <t>21208</t>
    </r>
    <r>
      <rPr>
        <sz val="12"/>
        <color indexed="8"/>
        <rFont val="宋体"/>
        <family val="0"/>
      </rPr>
      <t>】国有土地使用权出让收入及对应专项债务收入安排的支出</t>
    </r>
  </si>
  <si>
    <r>
      <t xml:space="preserve">    【</t>
    </r>
    <r>
      <rPr>
        <sz val="12"/>
        <color indexed="8"/>
        <rFont val="宋体"/>
        <family val="0"/>
      </rPr>
      <t>2120806</t>
    </r>
    <r>
      <rPr>
        <sz val="12"/>
        <color indexed="8"/>
        <rFont val="宋体"/>
        <family val="0"/>
      </rPr>
      <t>】土地出让业务支出</t>
    </r>
  </si>
  <si>
    <r>
      <t xml:space="preserve">    【</t>
    </r>
    <r>
      <rPr>
        <sz val="12"/>
        <color indexed="8"/>
        <rFont val="宋体"/>
        <family val="0"/>
      </rPr>
      <t>2120899</t>
    </r>
    <r>
      <rPr>
        <sz val="12"/>
        <color indexed="8"/>
        <rFont val="宋体"/>
        <family val="0"/>
      </rPr>
      <t>】其他国有土地使用权出让收入安排的支出</t>
    </r>
  </si>
  <si>
    <r>
      <t xml:space="preserve">  【</t>
    </r>
    <r>
      <rPr>
        <sz val="12"/>
        <color indexed="8"/>
        <rFont val="宋体"/>
        <family val="0"/>
      </rPr>
      <t>21211</t>
    </r>
    <r>
      <rPr>
        <sz val="12"/>
        <color indexed="8"/>
        <rFont val="宋体"/>
        <family val="0"/>
      </rPr>
      <t>】农业土地开发资金及对应专项债务收入安排的支出</t>
    </r>
  </si>
  <si>
    <t>鹤山市国土资源局</t>
  </si>
  <si>
    <t xml:space="preserve">    工资和福利支出</t>
  </si>
  <si>
    <t xml:space="preserve">    商品和服务支出</t>
  </si>
  <si>
    <t xml:space="preserve">    对个人和家庭的补助</t>
  </si>
  <si>
    <t>鹤山市土地开发整理中心</t>
  </si>
  <si>
    <t>鹤山市国土资源信息中心</t>
  </si>
  <si>
    <t>鹤山市不动产登记中心</t>
  </si>
  <si>
    <r>
      <t xml:space="preserve">    </t>
    </r>
    <r>
      <rPr>
        <sz val="12"/>
        <color indexed="8"/>
        <rFont val="宋体"/>
        <family val="0"/>
      </rPr>
      <t>国土资源事务管理</t>
    </r>
  </si>
  <si>
    <r>
      <t xml:space="preserve">    </t>
    </r>
    <r>
      <rPr>
        <sz val="12"/>
        <color indexed="8"/>
        <rFont val="宋体"/>
        <family val="0"/>
      </rPr>
      <t>信息管理费</t>
    </r>
  </si>
  <si>
    <r>
      <t xml:space="preserve">    </t>
    </r>
    <r>
      <rPr>
        <sz val="12"/>
        <color indexed="8"/>
        <rFont val="宋体"/>
        <family val="0"/>
      </rPr>
      <t>不动产登记系统合并建设项目</t>
    </r>
  </si>
  <si>
    <r>
      <t xml:space="preserve">  [30108</t>
    </r>
    <r>
      <rPr>
        <sz val="12"/>
        <color indexed="8"/>
        <rFont val="宋体"/>
        <family val="0"/>
      </rPr>
      <t>]机关事业单位基本养老保险缴费</t>
    </r>
  </si>
  <si>
    <r>
      <t xml:space="preserve">  [30109</t>
    </r>
    <r>
      <rPr>
        <sz val="12"/>
        <color indexed="8"/>
        <rFont val="宋体"/>
        <family val="0"/>
      </rPr>
      <t>]职业年金缴费</t>
    </r>
  </si>
  <si>
    <r>
      <t xml:space="preserve">  [30110</t>
    </r>
    <r>
      <rPr>
        <sz val="12"/>
        <color indexed="8"/>
        <rFont val="宋体"/>
        <family val="0"/>
      </rPr>
      <t>]职工基本医疗保险缴费</t>
    </r>
  </si>
  <si>
    <r>
      <t xml:space="preserve">  [3011</t>
    </r>
    <r>
      <rPr>
        <sz val="12"/>
        <color indexed="8"/>
        <rFont val="宋体"/>
        <family val="0"/>
      </rPr>
      <t>1</t>
    </r>
    <r>
      <rPr>
        <sz val="12"/>
        <color indexed="8"/>
        <rFont val="宋体"/>
        <family val="0"/>
      </rPr>
      <t>]公务员医疗补助缴费</t>
    </r>
  </si>
  <si>
    <t xml:space="preserve">  [30108]机关事业单位基本养老保险缴费</t>
  </si>
  <si>
    <t xml:space="preserve">  [30109]职业年金缴费</t>
  </si>
  <si>
    <t xml:space="preserve">  [30110]职工基本医疗保险缴费</t>
  </si>
  <si>
    <t xml:space="preserve">  [30111]公务员医疗补助缴费</t>
  </si>
  <si>
    <t xml:space="preserve">  [30112]公务员医疗补助缴费</t>
  </si>
  <si>
    <r>
      <t xml:space="preserve">  [30206</t>
    </r>
    <r>
      <rPr>
        <sz val="12"/>
        <color indexed="8"/>
        <rFont val="宋体"/>
        <family val="0"/>
      </rPr>
      <t>]电费</t>
    </r>
  </si>
  <si>
    <r>
      <t xml:space="preserve">  [30207</t>
    </r>
    <r>
      <rPr>
        <sz val="12"/>
        <color indexed="8"/>
        <rFont val="宋体"/>
        <family val="0"/>
      </rPr>
      <t>]邮电费</t>
    </r>
  </si>
  <si>
    <r>
      <t xml:space="preserve">  [30213</t>
    </r>
    <r>
      <rPr>
        <sz val="12"/>
        <color indexed="8"/>
        <rFont val="宋体"/>
        <family val="0"/>
      </rPr>
      <t>]维修（护）费</t>
    </r>
  </si>
  <si>
    <t>2018年部门预算基本支出预算表</t>
  </si>
  <si>
    <t>[506]对事业单位资本性补助</t>
  </si>
  <si>
    <t xml:space="preserve">  [50601]资本性支出（一）</t>
  </si>
  <si>
    <t>[310]  资本性支出</t>
  </si>
  <si>
    <t>2018年部门预算项目支出及其他支出预算表</t>
  </si>
  <si>
    <r>
      <t>【208】</t>
    </r>
    <r>
      <rPr>
        <b/>
        <sz val="11"/>
        <color indexed="8"/>
        <rFont val="宋体"/>
        <family val="0"/>
      </rPr>
      <t>社会保障和就业支出</t>
    </r>
  </si>
  <si>
    <r>
      <t xml:space="preserve">  【</t>
    </r>
    <r>
      <rPr>
        <sz val="11"/>
        <color indexed="8"/>
        <rFont val="宋体"/>
        <family val="0"/>
      </rPr>
      <t>20805】行政事业单位离退休</t>
    </r>
  </si>
  <si>
    <r>
      <t xml:space="preserve">    【</t>
    </r>
    <r>
      <rPr>
        <sz val="11"/>
        <color indexed="8"/>
        <rFont val="宋体"/>
        <family val="0"/>
      </rPr>
      <t>2080501】归口管理的行政单位离退休</t>
    </r>
  </si>
  <si>
    <r>
      <t xml:space="preserve">    【</t>
    </r>
    <r>
      <rPr>
        <sz val="11"/>
        <color indexed="8"/>
        <rFont val="宋体"/>
        <family val="0"/>
      </rPr>
      <t>2080502】事业单位离退休</t>
    </r>
  </si>
  <si>
    <r>
      <t xml:space="preserve">    【</t>
    </r>
    <r>
      <rPr>
        <sz val="11"/>
        <color indexed="8"/>
        <rFont val="宋体"/>
        <family val="0"/>
      </rPr>
      <t>2080505】机关事业单位基本养老保险缴费支出</t>
    </r>
  </si>
  <si>
    <r>
      <t xml:space="preserve">    【</t>
    </r>
    <r>
      <rPr>
        <sz val="11"/>
        <color indexed="8"/>
        <rFont val="宋体"/>
        <family val="0"/>
      </rPr>
      <t>2080506】机关事业单位职业年金缴费支出</t>
    </r>
  </si>
  <si>
    <r>
      <t>【2</t>
    </r>
    <r>
      <rPr>
        <b/>
        <sz val="11"/>
        <color indexed="8"/>
        <rFont val="宋体"/>
        <family val="0"/>
      </rPr>
      <t>10】医疗卫生与计划生育支出</t>
    </r>
  </si>
  <si>
    <r>
      <t xml:space="preserve">  【</t>
    </r>
    <r>
      <rPr>
        <sz val="11"/>
        <color indexed="8"/>
        <rFont val="宋体"/>
        <family val="0"/>
      </rPr>
      <t>21007】计划生育事务</t>
    </r>
  </si>
  <si>
    <r>
      <t xml:space="preserve">    【</t>
    </r>
    <r>
      <rPr>
        <sz val="11"/>
        <color indexed="8"/>
        <rFont val="宋体"/>
        <family val="0"/>
      </rPr>
      <t>2100717】计划生育服务</t>
    </r>
  </si>
  <si>
    <r>
      <t xml:space="preserve">    【</t>
    </r>
    <r>
      <rPr>
        <sz val="11"/>
        <color indexed="8"/>
        <rFont val="宋体"/>
        <family val="0"/>
      </rPr>
      <t>2101101】行政单位医疗</t>
    </r>
  </si>
  <si>
    <r>
      <t xml:space="preserve">    【</t>
    </r>
    <r>
      <rPr>
        <sz val="11"/>
        <color indexed="8"/>
        <rFont val="宋体"/>
        <family val="0"/>
      </rPr>
      <t>2101102】事业单位医疗</t>
    </r>
  </si>
  <si>
    <r>
      <t xml:space="preserve">    【</t>
    </r>
    <r>
      <rPr>
        <sz val="11"/>
        <color indexed="8"/>
        <rFont val="宋体"/>
        <family val="0"/>
      </rPr>
      <t>2101103】公务员医疗补助</t>
    </r>
  </si>
  <si>
    <r>
      <t>【2</t>
    </r>
    <r>
      <rPr>
        <b/>
        <sz val="11"/>
        <color indexed="8"/>
        <rFont val="宋体"/>
        <family val="0"/>
      </rPr>
      <t>20】国土海洋气象等支出</t>
    </r>
  </si>
  <si>
    <r>
      <t xml:space="preserve">  【</t>
    </r>
    <r>
      <rPr>
        <sz val="11"/>
        <color indexed="8"/>
        <rFont val="宋体"/>
        <family val="0"/>
      </rPr>
      <t>22001】国土资源事务</t>
    </r>
  </si>
  <si>
    <r>
      <t xml:space="preserve">    【</t>
    </r>
    <r>
      <rPr>
        <sz val="11"/>
        <color indexed="8"/>
        <rFont val="宋体"/>
        <family val="0"/>
      </rPr>
      <t>2200101】行政运行</t>
    </r>
  </si>
  <si>
    <r>
      <t xml:space="preserve">    【</t>
    </r>
    <r>
      <rPr>
        <sz val="11"/>
        <color indexed="8"/>
        <rFont val="宋体"/>
        <family val="0"/>
      </rPr>
      <t>2200101】一般行政管理事务</t>
    </r>
  </si>
  <si>
    <r>
      <t xml:space="preserve">    【</t>
    </r>
    <r>
      <rPr>
        <sz val="11"/>
        <color indexed="8"/>
        <rFont val="宋体"/>
        <family val="0"/>
      </rPr>
      <t>2200106】土地资源利用与保护</t>
    </r>
  </si>
  <si>
    <r>
      <t xml:space="preserve">    【</t>
    </r>
    <r>
      <rPr>
        <sz val="11"/>
        <color indexed="8"/>
        <rFont val="宋体"/>
        <family val="0"/>
      </rPr>
      <t>2200110】国土整治</t>
    </r>
  </si>
  <si>
    <r>
      <t xml:space="preserve">    【</t>
    </r>
    <r>
      <rPr>
        <sz val="11"/>
        <color indexed="8"/>
        <rFont val="宋体"/>
        <family val="0"/>
      </rPr>
      <t>2200111】地质灾害防治</t>
    </r>
  </si>
  <si>
    <r>
      <t xml:space="preserve">    【</t>
    </r>
    <r>
      <rPr>
        <sz val="11"/>
        <color indexed="8"/>
        <rFont val="宋体"/>
        <family val="0"/>
      </rPr>
      <t>2200150】事业运行</t>
    </r>
  </si>
  <si>
    <r>
      <t xml:space="preserve">    【2200199</t>
    </r>
    <r>
      <rPr>
        <sz val="11"/>
        <color indexed="8"/>
        <rFont val="宋体"/>
        <family val="0"/>
      </rPr>
      <t>】其他国土资源事务支出</t>
    </r>
  </si>
  <si>
    <r>
      <t xml:space="preserve">  【</t>
    </r>
    <r>
      <rPr>
        <sz val="11"/>
        <color indexed="8"/>
        <rFont val="宋体"/>
        <family val="0"/>
      </rPr>
      <t>22102】住房改革支出</t>
    </r>
  </si>
  <si>
    <r>
      <t xml:space="preserve">    【</t>
    </r>
    <r>
      <rPr>
        <sz val="11"/>
        <color indexed="8"/>
        <rFont val="宋体"/>
        <family val="0"/>
      </rPr>
      <t>2210201】住房公积金</t>
    </r>
  </si>
  <si>
    <r>
      <t xml:space="preserve">    </t>
    </r>
    <r>
      <rPr>
        <sz val="12"/>
        <color indexed="8"/>
        <rFont val="宋体"/>
        <family val="0"/>
      </rPr>
      <t>土地矿产卫片执法经费</t>
    </r>
  </si>
  <si>
    <r>
      <t xml:space="preserve">    </t>
    </r>
    <r>
      <rPr>
        <sz val="12"/>
        <color indexed="8"/>
        <rFont val="宋体"/>
        <family val="0"/>
      </rPr>
      <t>耕地提质改造资金</t>
    </r>
  </si>
  <si>
    <r>
      <t xml:space="preserve">    </t>
    </r>
    <r>
      <rPr>
        <sz val="12"/>
        <color indexed="8"/>
        <rFont val="宋体"/>
        <family val="0"/>
      </rPr>
      <t>省级乡村振兴战略专项资金</t>
    </r>
  </si>
  <si>
    <r>
      <t xml:space="preserve">    </t>
    </r>
    <r>
      <rPr>
        <sz val="12"/>
        <color indexed="8"/>
        <rFont val="宋体"/>
        <family val="0"/>
      </rPr>
      <t>国土资源信息化</t>
    </r>
  </si>
  <si>
    <r>
      <t xml:space="preserve">    </t>
    </r>
    <r>
      <rPr>
        <sz val="12"/>
        <color indexed="8"/>
        <rFont val="宋体"/>
        <family val="0"/>
      </rPr>
      <t>基本农田省级补偿资金</t>
    </r>
  </si>
  <si>
    <r>
      <t xml:space="preserve">    </t>
    </r>
    <r>
      <rPr>
        <sz val="12"/>
        <color indexed="8"/>
        <rFont val="宋体"/>
        <family val="0"/>
      </rPr>
      <t>高标准基本农田建设项目中央、省级补助资金</t>
    </r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</si>
</sst>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);[Red]\(0.00\)"/>
    <numFmt numFmtId="181" formatCode="0.00_ "/>
  </numFmts>
  <fonts count="48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b/>
      <sz val="11"/>
      <color indexed="8"/>
      <name val="宋体"/>
      <family val="0"/>
    </font>
    <font>
      <sz val="11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6"/>
      <color indexed="8"/>
      <name val="黑体"/>
      <family val="3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  <font>
      <sz val="12"/>
      <color rgb="FF000000"/>
      <name val="Calibri"/>
      <family val="0"/>
    </font>
    <font>
      <sz val="12"/>
      <color rgb="FF000000"/>
      <name val="宋体"/>
      <family val="0"/>
    </font>
    <font>
      <sz val="16"/>
      <color theme="1"/>
      <name val="黑体"/>
      <family val="3"/>
    </font>
    <font>
      <sz val="12"/>
      <color theme="1"/>
      <name val="Calibri"/>
      <family val="0"/>
    </font>
    <font>
      <sz val="11"/>
      <color rgb="FF000000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4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57">
    <xf numFmtId="0" fontId="0" fillId="0" borderId="0" xfId="0" applyFont="1" applyAlignment="1">
      <alignment vertical="center"/>
    </xf>
    <xf numFmtId="0" fontId="43" fillId="33" borderId="10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vertical="center" wrapText="1"/>
    </xf>
    <xf numFmtId="0" fontId="0" fillId="0" borderId="0" xfId="0" applyAlignment="1">
      <alignment horizontal="right" vertical="center"/>
    </xf>
    <xf numFmtId="0" fontId="44" fillId="33" borderId="10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left" vertical="center" wrapText="1"/>
    </xf>
    <xf numFmtId="0" fontId="44" fillId="33" borderId="10" xfId="0" applyFont="1" applyFill="1" applyBorder="1" applyAlignment="1">
      <alignment vertical="center" wrapText="1"/>
    </xf>
    <xf numFmtId="0" fontId="45" fillId="0" borderId="0" xfId="0" applyFont="1" applyAlignment="1">
      <alignment vertical="center"/>
    </xf>
    <xf numFmtId="0" fontId="44" fillId="33" borderId="10" xfId="0" applyFont="1" applyFill="1" applyBorder="1" applyAlignment="1">
      <alignment horizontal="left" vertical="center" wrapText="1" indent="3"/>
    </xf>
    <xf numFmtId="0" fontId="44" fillId="33" borderId="10" xfId="0" applyFont="1" applyFill="1" applyBorder="1" applyAlignment="1">
      <alignment horizontal="justify" vertical="center" wrapText="1"/>
    </xf>
    <xf numFmtId="0" fontId="44" fillId="33" borderId="10" xfId="0" applyFont="1" applyFill="1" applyBorder="1" applyAlignment="1">
      <alignment horizontal="left" vertical="center" wrapText="1" indent="4"/>
    </xf>
    <xf numFmtId="43" fontId="3" fillId="0" borderId="10" xfId="50" applyFont="1" applyFill="1" applyBorder="1" applyAlignment="1" applyProtection="1">
      <alignment horizontal="center" vertical="center"/>
      <protection/>
    </xf>
    <xf numFmtId="181" fontId="44" fillId="33" borderId="10" xfId="0" applyNumberFormat="1" applyFont="1" applyFill="1" applyBorder="1" applyAlignment="1">
      <alignment vertical="center" wrapText="1"/>
    </xf>
    <xf numFmtId="0" fontId="43" fillId="33" borderId="10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vertical="center" wrapText="1"/>
    </xf>
    <xf numFmtId="0" fontId="0" fillId="0" borderId="0" xfId="0" applyFont="1" applyAlignment="1">
      <alignment vertical="center"/>
    </xf>
    <xf numFmtId="0" fontId="43" fillId="33" borderId="10" xfId="0" applyFont="1" applyFill="1" applyBorder="1" applyAlignment="1">
      <alignment vertical="center" wrapText="1"/>
    </xf>
    <xf numFmtId="0" fontId="43" fillId="33" borderId="10" xfId="0" applyFont="1" applyFill="1" applyBorder="1" applyAlignment="1">
      <alignment horizontal="left" vertical="center" wrapText="1"/>
    </xf>
    <xf numFmtId="0" fontId="44" fillId="33" borderId="10" xfId="0" applyFont="1" applyFill="1" applyBorder="1" applyAlignment="1">
      <alignment horizontal="left" vertical="center" wrapText="1"/>
    </xf>
    <xf numFmtId="0" fontId="43" fillId="33" borderId="10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left" vertical="center" wrapText="1"/>
    </xf>
    <xf numFmtId="43" fontId="44" fillId="0" borderId="10" xfId="50" applyFont="1" applyFill="1" applyBorder="1" applyAlignment="1">
      <alignment horizontal="right" vertical="center" wrapText="1"/>
    </xf>
    <xf numFmtId="43" fontId="44" fillId="33" borderId="10" xfId="50" applyFont="1" applyFill="1" applyBorder="1" applyAlignment="1">
      <alignment vertical="center" wrapText="1"/>
    </xf>
    <xf numFmtId="0" fontId="44" fillId="33" borderId="10" xfId="0" applyFont="1" applyFill="1" applyBorder="1" applyAlignment="1">
      <alignment vertical="center" wrapText="1"/>
    </xf>
    <xf numFmtId="0" fontId="0" fillId="0" borderId="0" xfId="0" applyFont="1" applyAlignment="1">
      <alignment vertical="center"/>
    </xf>
    <xf numFmtId="43" fontId="44" fillId="0" borderId="10" xfId="50" applyFont="1" applyFill="1" applyBorder="1" applyAlignment="1">
      <alignment vertical="center" wrapText="1"/>
    </xf>
    <xf numFmtId="181" fontId="44" fillId="0" borderId="10" xfId="0" applyNumberFormat="1" applyFont="1" applyFill="1" applyBorder="1" applyAlignment="1">
      <alignment vertical="center" wrapText="1"/>
    </xf>
    <xf numFmtId="43" fontId="44" fillId="34" borderId="10" xfId="50" applyFont="1" applyFill="1" applyBorder="1" applyAlignment="1">
      <alignment vertical="center" wrapText="1"/>
    </xf>
    <xf numFmtId="0" fontId="0" fillId="0" borderId="0" xfId="0" applyFont="1" applyAlignment="1">
      <alignment vertical="center"/>
    </xf>
    <xf numFmtId="43" fontId="0" fillId="0" borderId="10" xfId="50" applyFont="1" applyBorder="1" applyAlignment="1">
      <alignment vertical="center"/>
    </xf>
    <xf numFmtId="0" fontId="33" fillId="0" borderId="10" xfId="0" applyFont="1" applyFill="1" applyBorder="1" applyAlignment="1">
      <alignment vertical="center" wrapText="1"/>
    </xf>
    <xf numFmtId="43" fontId="6" fillId="0" borderId="10" xfId="5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vertical="center" wrapText="1"/>
    </xf>
    <xf numFmtId="0" fontId="44" fillId="33" borderId="10" xfId="0" applyFont="1" applyFill="1" applyBorder="1" applyAlignment="1">
      <alignment vertical="center" wrapText="1"/>
    </xf>
    <xf numFmtId="0" fontId="46" fillId="0" borderId="0" xfId="0" applyFont="1" applyAlignment="1">
      <alignment vertical="center"/>
    </xf>
    <xf numFmtId="0" fontId="43" fillId="0" borderId="10" xfId="0" applyFont="1" applyFill="1" applyBorder="1" applyAlignment="1">
      <alignment horizontal="left" vertical="center" wrapText="1"/>
    </xf>
    <xf numFmtId="180" fontId="43" fillId="0" borderId="10" xfId="0" applyNumberFormat="1" applyFont="1" applyFill="1" applyBorder="1" applyAlignment="1">
      <alignment vertical="center" wrapText="1"/>
    </xf>
    <xf numFmtId="0" fontId="43" fillId="0" borderId="10" xfId="0" applyFont="1" applyFill="1" applyBorder="1" applyAlignment="1">
      <alignment vertical="center" wrapText="1"/>
    </xf>
    <xf numFmtId="0" fontId="43" fillId="0" borderId="10" xfId="0" applyFont="1" applyFill="1" applyBorder="1" applyAlignment="1">
      <alignment horizontal="center" vertical="center" wrapText="1"/>
    </xf>
    <xf numFmtId="43" fontId="43" fillId="0" borderId="10" xfId="50" applyFont="1" applyFill="1" applyBorder="1" applyAlignment="1">
      <alignment vertical="center" wrapText="1"/>
    </xf>
    <xf numFmtId="43" fontId="44" fillId="0" borderId="10" xfId="50" applyFont="1" applyFill="1" applyBorder="1" applyAlignment="1">
      <alignment horizontal="left" vertical="center" wrapText="1"/>
    </xf>
    <xf numFmtId="43" fontId="44" fillId="0" borderId="10" xfId="50" applyFont="1" applyFill="1" applyBorder="1" applyAlignment="1">
      <alignment horizontal="center" vertical="center" wrapText="1"/>
    </xf>
    <xf numFmtId="43" fontId="43" fillId="0" borderId="10" xfId="5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43" fontId="47" fillId="0" borderId="10" xfId="50" applyFont="1" applyFill="1" applyBorder="1" applyAlignment="1">
      <alignment vertical="center" wrapText="1"/>
    </xf>
    <xf numFmtId="0" fontId="44" fillId="0" borderId="10" xfId="0" applyFont="1" applyFill="1" applyBorder="1" applyAlignment="1">
      <alignment horizontal="left" vertical="center" wrapText="1"/>
    </xf>
    <xf numFmtId="0" fontId="44" fillId="0" borderId="10" xfId="0" applyFont="1" applyFill="1" applyBorder="1" applyAlignment="1">
      <alignment vertical="center" wrapText="1"/>
    </xf>
    <xf numFmtId="0" fontId="43" fillId="33" borderId="10" xfId="0" applyFont="1" applyFill="1" applyBorder="1" applyAlignment="1">
      <alignment horizontal="center" vertical="center" wrapText="1"/>
    </xf>
    <xf numFmtId="0" fontId="45" fillId="0" borderId="0" xfId="0" applyFont="1" applyAlignment="1">
      <alignment horizontal="center" vertical="center"/>
    </xf>
    <xf numFmtId="0" fontId="46" fillId="0" borderId="0" xfId="0" applyFont="1" applyAlignment="1">
      <alignment horizontal="left" vertical="center"/>
    </xf>
    <xf numFmtId="0" fontId="44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44" fillId="33" borderId="11" xfId="0" applyFont="1" applyFill="1" applyBorder="1" applyAlignment="1">
      <alignment horizontal="center" vertical="center" wrapText="1"/>
    </xf>
    <xf numFmtId="0" fontId="44" fillId="33" borderId="12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8"/>
  <sheetViews>
    <sheetView zoomScalePageLayoutView="0" workbookViewId="0" topLeftCell="A1">
      <selection activeCell="C27" sqref="C27"/>
    </sheetView>
  </sheetViews>
  <sheetFormatPr defaultColWidth="9.140625" defaultRowHeight="15"/>
  <cols>
    <col min="1" max="1" width="28.00390625" style="0" customWidth="1"/>
    <col min="2" max="2" width="16.00390625" style="0" customWidth="1"/>
    <col min="3" max="3" width="28.00390625" style="0" customWidth="1"/>
    <col min="4" max="4" width="16.00390625" style="0" customWidth="1"/>
  </cols>
  <sheetData>
    <row r="1" ht="13.5">
      <c r="D1" s="3" t="s">
        <v>16</v>
      </c>
    </row>
    <row r="2" spans="1:4" ht="30" customHeight="1">
      <c r="A2" s="51" t="s">
        <v>15</v>
      </c>
      <c r="B2" s="51"/>
      <c r="C2" s="51"/>
      <c r="D2" s="51"/>
    </row>
    <row r="3" spans="1:4" ht="23.25" customHeight="1">
      <c r="A3" t="s">
        <v>183</v>
      </c>
      <c r="D3" s="3" t="s">
        <v>14</v>
      </c>
    </row>
    <row r="4" spans="1:4" ht="23.25" customHeight="1">
      <c r="A4" s="50" t="s">
        <v>0</v>
      </c>
      <c r="B4" s="50"/>
      <c r="C4" s="50" t="s">
        <v>1</v>
      </c>
      <c r="D4" s="50"/>
    </row>
    <row r="5" spans="1:4" ht="23.25" customHeight="1">
      <c r="A5" s="1" t="s">
        <v>2</v>
      </c>
      <c r="B5" s="20" t="s">
        <v>182</v>
      </c>
      <c r="C5" s="1" t="s">
        <v>2</v>
      </c>
      <c r="D5" s="20" t="s">
        <v>182</v>
      </c>
    </row>
    <row r="6" spans="1:4" ht="23.25" customHeight="1">
      <c r="A6" s="2" t="s">
        <v>11</v>
      </c>
      <c r="B6" s="11">
        <f>'表2'!B5</f>
        <v>25183.55</v>
      </c>
      <c r="C6" s="38" t="s">
        <v>3</v>
      </c>
      <c r="D6" s="11">
        <f>'表3'!B5</f>
        <v>1456.7250980000001</v>
      </c>
    </row>
    <row r="7" spans="1:4" ht="23.25" customHeight="1">
      <c r="A7" s="2" t="s">
        <v>12</v>
      </c>
      <c r="B7" s="11">
        <f>'表2'!B8</f>
        <v>0</v>
      </c>
      <c r="C7" s="38" t="s">
        <v>4</v>
      </c>
      <c r="D7" s="11">
        <f>'表3'!B11</f>
        <v>23737.679999999997</v>
      </c>
    </row>
    <row r="8" spans="1:4" ht="23.25" customHeight="1">
      <c r="A8" s="2" t="s">
        <v>5</v>
      </c>
      <c r="B8" s="11">
        <v>10.86</v>
      </c>
      <c r="C8" s="38" t="s">
        <v>45</v>
      </c>
      <c r="D8" s="11">
        <f>'表3'!B23</f>
        <v>0</v>
      </c>
    </row>
    <row r="9" spans="1:4" ht="23.25" customHeight="1">
      <c r="A9" s="2"/>
      <c r="B9" s="39"/>
      <c r="C9" s="40"/>
      <c r="D9" s="40"/>
    </row>
    <row r="10" spans="1:4" ht="23.25" customHeight="1">
      <c r="A10" s="1" t="s">
        <v>17</v>
      </c>
      <c r="B10" s="11">
        <f>B6+B7+B8</f>
        <v>25194.41</v>
      </c>
      <c r="C10" s="41" t="s">
        <v>19</v>
      </c>
      <c r="D10" s="11">
        <f>D6+D7+D8</f>
        <v>25194.405097999996</v>
      </c>
    </row>
    <row r="11" spans="1:4" ht="23.25" customHeight="1">
      <c r="A11" s="2"/>
      <c r="B11" s="39"/>
      <c r="C11" s="40"/>
      <c r="D11" s="40"/>
    </row>
    <row r="12" spans="1:4" ht="23.25" customHeight="1">
      <c r="A12" s="17" t="s">
        <v>176</v>
      </c>
      <c r="B12" s="11">
        <f>'表2'!B18</f>
        <v>0</v>
      </c>
      <c r="C12" s="38" t="s">
        <v>21</v>
      </c>
      <c r="D12" s="11">
        <f>'表3'!B27</f>
        <v>0</v>
      </c>
    </row>
    <row r="13" spans="1:4" ht="23.25" customHeight="1">
      <c r="A13" s="2" t="s">
        <v>20</v>
      </c>
      <c r="B13" s="11">
        <f>'表2'!B19</f>
        <v>0</v>
      </c>
      <c r="C13" s="38" t="s">
        <v>7</v>
      </c>
      <c r="D13" s="11">
        <f>'表3'!B28</f>
        <v>0</v>
      </c>
    </row>
    <row r="14" spans="1:4" ht="23.25" customHeight="1">
      <c r="A14" s="2" t="s">
        <v>13</v>
      </c>
      <c r="B14" s="11">
        <f>'表2'!B20</f>
        <v>0</v>
      </c>
      <c r="C14" s="38" t="s">
        <v>179</v>
      </c>
      <c r="D14" s="11">
        <f>'表3'!B29</f>
        <v>0</v>
      </c>
    </row>
    <row r="15" spans="1:4" ht="23.25" customHeight="1">
      <c r="A15" s="17" t="s">
        <v>177</v>
      </c>
      <c r="B15" s="11">
        <f>'表2'!B21</f>
        <v>0</v>
      </c>
      <c r="C15" s="40"/>
      <c r="D15" s="40"/>
    </row>
    <row r="16" spans="1:4" ht="23.25" customHeight="1">
      <c r="A16" s="1" t="s">
        <v>9</v>
      </c>
      <c r="B16" s="11">
        <f>B10+B12+B13+B14+B15</f>
        <v>25194.41</v>
      </c>
      <c r="C16" s="41" t="s">
        <v>10</v>
      </c>
      <c r="D16" s="11">
        <f>D10+D12+D13+D14</f>
        <v>25194.405097999996</v>
      </c>
    </row>
    <row r="18" spans="1:4" ht="21.75" customHeight="1">
      <c r="A18" s="52" t="s">
        <v>158</v>
      </c>
      <c r="B18" s="52"/>
      <c r="C18" s="52"/>
      <c r="D18" s="52"/>
    </row>
  </sheetData>
  <sheetProtection/>
  <mergeCells count="4">
    <mergeCell ref="A4:B4"/>
    <mergeCell ref="C4:D4"/>
    <mergeCell ref="A2:D2"/>
    <mergeCell ref="A18:D18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27"/>
  <sheetViews>
    <sheetView zoomScalePageLayoutView="0" workbookViewId="0" topLeftCell="A1">
      <selection activeCell="A7" sqref="A7:H27"/>
    </sheetView>
  </sheetViews>
  <sheetFormatPr defaultColWidth="9.140625" defaultRowHeight="15"/>
  <cols>
    <col min="1" max="1" width="23.8515625" style="0" customWidth="1"/>
    <col min="2" max="3" width="11.57421875" style="0" bestFit="1" customWidth="1"/>
    <col min="4" max="4" width="14.28125" style="0" customWidth="1"/>
    <col min="5" max="5" width="11.00390625" style="0" customWidth="1"/>
    <col min="6" max="6" width="10.140625" style="0" customWidth="1"/>
    <col min="7" max="7" width="9.7109375" style="0" customWidth="1"/>
    <col min="8" max="8" width="11.421875" style="0" customWidth="1"/>
  </cols>
  <sheetData>
    <row r="1" spans="3:8" ht="13.5">
      <c r="C1" s="3"/>
      <c r="H1" s="3" t="s">
        <v>134</v>
      </c>
    </row>
    <row r="2" spans="1:8" ht="30" customHeight="1">
      <c r="A2" s="51" t="s">
        <v>215</v>
      </c>
      <c r="B2" s="51"/>
      <c r="C2" s="51"/>
      <c r="D2" s="51"/>
      <c r="E2" s="51"/>
      <c r="F2" s="51"/>
      <c r="G2" s="51"/>
      <c r="H2" s="51"/>
    </row>
    <row r="3" spans="1:8" ht="23.25" customHeight="1">
      <c r="A3" s="30" t="s">
        <v>183</v>
      </c>
      <c r="C3" s="3"/>
      <c r="H3" s="3" t="s">
        <v>14</v>
      </c>
    </row>
    <row r="4" spans="1:8" ht="29.25" customHeight="1">
      <c r="A4" s="55" t="s">
        <v>136</v>
      </c>
      <c r="B4" s="53" t="s">
        <v>126</v>
      </c>
      <c r="C4" s="53" t="s">
        <v>131</v>
      </c>
      <c r="D4" s="53"/>
      <c r="E4" s="53"/>
      <c r="F4" s="53"/>
      <c r="G4" s="53" t="s">
        <v>132</v>
      </c>
      <c r="H4" s="53" t="s">
        <v>127</v>
      </c>
    </row>
    <row r="5" spans="1:8" ht="34.5" customHeight="1">
      <c r="A5" s="56"/>
      <c r="B5" s="53"/>
      <c r="C5" s="4" t="s">
        <v>128</v>
      </c>
      <c r="D5" s="4" t="s">
        <v>129</v>
      </c>
      <c r="E5" s="4" t="s">
        <v>137</v>
      </c>
      <c r="F5" s="9" t="s">
        <v>130</v>
      </c>
      <c r="G5" s="53"/>
      <c r="H5" s="53"/>
    </row>
    <row r="6" spans="1:8" ht="23.25" customHeight="1">
      <c r="A6" s="4"/>
      <c r="B6" s="4">
        <v>1</v>
      </c>
      <c r="C6" s="4">
        <v>2</v>
      </c>
      <c r="D6" s="4">
        <v>3</v>
      </c>
      <c r="E6" s="4">
        <v>4</v>
      </c>
      <c r="F6" s="4">
        <v>5</v>
      </c>
      <c r="G6" s="4">
        <v>6</v>
      </c>
      <c r="H6" s="4">
        <v>7</v>
      </c>
    </row>
    <row r="7" spans="1:8" ht="29.25" customHeight="1">
      <c r="A7" s="48" t="s">
        <v>128</v>
      </c>
      <c r="B7" s="11">
        <f>C7+G7+H7</f>
        <v>1456.7299999999998</v>
      </c>
      <c r="C7" s="11">
        <f>D7+E7+F7</f>
        <v>1445.87</v>
      </c>
      <c r="D7" s="23">
        <f>D8+D13+D18+D23</f>
        <v>1445.87</v>
      </c>
      <c r="E7" s="27">
        <f>E8+E13+E18+E23</f>
        <v>0</v>
      </c>
      <c r="F7" s="27">
        <v>0</v>
      </c>
      <c r="G7" s="27">
        <v>0</v>
      </c>
      <c r="H7" s="27">
        <v>10.86</v>
      </c>
    </row>
    <row r="8" spans="1:8" ht="29.25" customHeight="1">
      <c r="A8" s="49" t="s">
        <v>193</v>
      </c>
      <c r="B8" s="28">
        <f>C8+G8+H8</f>
        <v>1091.04</v>
      </c>
      <c r="C8" s="28">
        <v>1086.8799999999999</v>
      </c>
      <c r="D8" s="28">
        <v>1086.8799999999999</v>
      </c>
      <c r="E8" s="27">
        <v>0</v>
      </c>
      <c r="F8" s="27">
        <v>0</v>
      </c>
      <c r="G8" s="27">
        <v>0</v>
      </c>
      <c r="H8" s="27">
        <v>4.16</v>
      </c>
    </row>
    <row r="9" spans="1:8" ht="29.25" customHeight="1">
      <c r="A9" s="48" t="s">
        <v>194</v>
      </c>
      <c r="B9" s="28">
        <f aca="true" t="shared" si="0" ref="B9:B26">C9+G9+H9</f>
        <v>829.67</v>
      </c>
      <c r="C9" s="28">
        <v>829.67</v>
      </c>
      <c r="D9" s="28">
        <v>829.67</v>
      </c>
      <c r="E9" s="27">
        <v>0</v>
      </c>
      <c r="F9" s="27">
        <v>0</v>
      </c>
      <c r="G9" s="27">
        <v>0</v>
      </c>
      <c r="H9" s="27">
        <v>0</v>
      </c>
    </row>
    <row r="10" spans="1:8" ht="29.25" customHeight="1">
      <c r="A10" s="48" t="s">
        <v>195</v>
      </c>
      <c r="B10" s="28">
        <f t="shared" si="0"/>
        <v>116.95</v>
      </c>
      <c r="C10" s="28">
        <v>112.79</v>
      </c>
      <c r="D10" s="28">
        <v>112.79</v>
      </c>
      <c r="E10" s="27">
        <v>0</v>
      </c>
      <c r="F10" s="27">
        <v>0</v>
      </c>
      <c r="G10" s="27">
        <v>0</v>
      </c>
      <c r="H10" s="27">
        <v>4.16</v>
      </c>
    </row>
    <row r="11" spans="1:8" ht="29.25" customHeight="1">
      <c r="A11" s="48" t="s">
        <v>196</v>
      </c>
      <c r="B11" s="28">
        <f t="shared" si="0"/>
        <v>144.42</v>
      </c>
      <c r="C11" s="28">
        <v>144.42</v>
      </c>
      <c r="D11" s="28">
        <v>144.42</v>
      </c>
      <c r="E11" s="27">
        <v>0</v>
      </c>
      <c r="F11" s="27">
        <v>0</v>
      </c>
      <c r="G11" s="27">
        <v>0</v>
      </c>
      <c r="H11" s="27">
        <v>0</v>
      </c>
    </row>
    <row r="12" spans="1:8" ht="29.25" customHeight="1">
      <c r="A12" s="48" t="s">
        <v>37</v>
      </c>
      <c r="B12" s="27">
        <v>0</v>
      </c>
      <c r="C12" s="27">
        <v>0</v>
      </c>
      <c r="D12" s="27">
        <v>0</v>
      </c>
      <c r="E12" s="27">
        <v>0</v>
      </c>
      <c r="F12" s="27">
        <v>0</v>
      </c>
      <c r="G12" s="27">
        <v>0</v>
      </c>
      <c r="H12" s="27">
        <v>0</v>
      </c>
    </row>
    <row r="13" spans="1:8" ht="29.25" customHeight="1">
      <c r="A13" s="48" t="s">
        <v>197</v>
      </c>
      <c r="B13" s="28">
        <f t="shared" si="0"/>
        <v>69.73</v>
      </c>
      <c r="C13" s="28">
        <v>69.53</v>
      </c>
      <c r="D13" s="28">
        <v>69.53</v>
      </c>
      <c r="E13" s="27">
        <v>0</v>
      </c>
      <c r="F13" s="27">
        <v>0</v>
      </c>
      <c r="G13" s="27">
        <v>0</v>
      </c>
      <c r="H13" s="27">
        <v>0.2</v>
      </c>
    </row>
    <row r="14" spans="1:8" ht="29.25" customHeight="1">
      <c r="A14" s="49" t="s">
        <v>194</v>
      </c>
      <c r="B14" s="28">
        <f t="shared" si="0"/>
        <v>52.76</v>
      </c>
      <c r="C14" s="28">
        <v>52.76</v>
      </c>
      <c r="D14" s="28">
        <v>52.76</v>
      </c>
      <c r="E14" s="27">
        <v>0</v>
      </c>
      <c r="F14" s="27">
        <v>0</v>
      </c>
      <c r="G14" s="27">
        <v>0</v>
      </c>
      <c r="H14" s="27">
        <v>0</v>
      </c>
    </row>
    <row r="15" spans="1:8" ht="29.25" customHeight="1">
      <c r="A15" s="48" t="s">
        <v>195</v>
      </c>
      <c r="B15" s="28">
        <f t="shared" si="0"/>
        <v>5.4</v>
      </c>
      <c r="C15" s="28">
        <v>5.2</v>
      </c>
      <c r="D15" s="28">
        <v>5.2</v>
      </c>
      <c r="E15" s="27">
        <v>0</v>
      </c>
      <c r="F15" s="27">
        <v>0</v>
      </c>
      <c r="G15" s="27">
        <v>0</v>
      </c>
      <c r="H15" s="27">
        <v>0.2</v>
      </c>
    </row>
    <row r="16" spans="1:8" ht="29.25" customHeight="1">
      <c r="A16" s="48" t="s">
        <v>196</v>
      </c>
      <c r="B16" s="28">
        <f t="shared" si="0"/>
        <v>11.57</v>
      </c>
      <c r="C16" s="28">
        <v>11.57</v>
      </c>
      <c r="D16" s="28">
        <v>11.57</v>
      </c>
      <c r="E16" s="27">
        <v>0</v>
      </c>
      <c r="F16" s="27">
        <v>0</v>
      </c>
      <c r="G16" s="27">
        <v>0</v>
      </c>
      <c r="H16" s="27">
        <v>0</v>
      </c>
    </row>
    <row r="17" spans="1:8" ht="29.25" customHeight="1">
      <c r="A17" s="48" t="s">
        <v>37</v>
      </c>
      <c r="B17" s="27">
        <v>0</v>
      </c>
      <c r="C17" s="27">
        <v>0</v>
      </c>
      <c r="D17" s="27">
        <v>0</v>
      </c>
      <c r="E17" s="27">
        <v>0</v>
      </c>
      <c r="F17" s="27">
        <v>0</v>
      </c>
      <c r="G17" s="27">
        <v>0</v>
      </c>
      <c r="H17" s="27">
        <v>0</v>
      </c>
    </row>
    <row r="18" spans="1:8" ht="28.5" customHeight="1">
      <c r="A18" s="48" t="s">
        <v>198</v>
      </c>
      <c r="B18" s="28">
        <f t="shared" si="0"/>
        <v>47.449999999999996</v>
      </c>
      <c r="C18" s="28">
        <v>46.98</v>
      </c>
      <c r="D18" s="28">
        <v>46.98</v>
      </c>
      <c r="E18" s="27">
        <v>0</v>
      </c>
      <c r="F18" s="27">
        <v>0</v>
      </c>
      <c r="G18" s="27">
        <v>0</v>
      </c>
      <c r="H18" s="27">
        <v>0.47</v>
      </c>
    </row>
    <row r="19" spans="1:8" ht="28.5" customHeight="1">
      <c r="A19" s="49" t="s">
        <v>194</v>
      </c>
      <c r="B19" s="28">
        <f t="shared" si="0"/>
        <v>37.65</v>
      </c>
      <c r="C19" s="28">
        <v>37.65</v>
      </c>
      <c r="D19" s="28">
        <v>37.65</v>
      </c>
      <c r="E19" s="27">
        <v>0</v>
      </c>
      <c r="F19" s="27">
        <v>0</v>
      </c>
      <c r="G19" s="27">
        <v>0</v>
      </c>
      <c r="H19" s="27">
        <v>0</v>
      </c>
    </row>
    <row r="20" spans="1:8" ht="28.5" customHeight="1">
      <c r="A20" s="49" t="s">
        <v>195</v>
      </c>
      <c r="B20" s="28">
        <f t="shared" si="0"/>
        <v>4.37</v>
      </c>
      <c r="C20" s="28">
        <v>3.9</v>
      </c>
      <c r="D20" s="28">
        <v>3.9</v>
      </c>
      <c r="E20" s="27">
        <v>0</v>
      </c>
      <c r="F20" s="27">
        <v>0</v>
      </c>
      <c r="G20" s="27">
        <v>0</v>
      </c>
      <c r="H20" s="27">
        <v>0.47</v>
      </c>
    </row>
    <row r="21" spans="1:8" ht="28.5" customHeight="1">
      <c r="A21" s="48" t="s">
        <v>196</v>
      </c>
      <c r="B21" s="28">
        <f t="shared" si="0"/>
        <v>5.43</v>
      </c>
      <c r="C21" s="28">
        <v>5.43</v>
      </c>
      <c r="D21" s="28">
        <v>5.43</v>
      </c>
      <c r="E21" s="27">
        <v>0</v>
      </c>
      <c r="F21" s="27">
        <v>0</v>
      </c>
      <c r="G21" s="27">
        <v>0</v>
      </c>
      <c r="H21" s="27">
        <v>0</v>
      </c>
    </row>
    <row r="22" spans="1:8" ht="28.5" customHeight="1">
      <c r="A22" s="48" t="s">
        <v>37</v>
      </c>
      <c r="B22" s="27">
        <v>0</v>
      </c>
      <c r="C22" s="27">
        <v>0</v>
      </c>
      <c r="D22" s="27">
        <v>0</v>
      </c>
      <c r="E22" s="27">
        <v>0</v>
      </c>
      <c r="F22" s="27">
        <v>0</v>
      </c>
      <c r="G22" s="27">
        <v>0</v>
      </c>
      <c r="H22" s="27">
        <v>0</v>
      </c>
    </row>
    <row r="23" spans="1:8" ht="28.5" customHeight="1">
      <c r="A23" s="48" t="s">
        <v>199</v>
      </c>
      <c r="B23" s="28">
        <f t="shared" si="0"/>
        <v>248.51000000000002</v>
      </c>
      <c r="C23" s="28">
        <v>242.48000000000002</v>
      </c>
      <c r="D23" s="28">
        <v>242.48000000000002</v>
      </c>
      <c r="E23" s="27">
        <v>0</v>
      </c>
      <c r="F23" s="27">
        <v>0</v>
      </c>
      <c r="G23" s="27">
        <v>0</v>
      </c>
      <c r="H23" s="27">
        <v>6.03</v>
      </c>
    </row>
    <row r="24" spans="1:8" ht="28.5" customHeight="1">
      <c r="A24" s="49" t="s">
        <v>194</v>
      </c>
      <c r="B24" s="28">
        <f t="shared" si="0"/>
        <v>188.58</v>
      </c>
      <c r="C24" s="28">
        <v>188.58</v>
      </c>
      <c r="D24" s="28">
        <v>188.58</v>
      </c>
      <c r="E24" s="27">
        <v>0</v>
      </c>
      <c r="F24" s="27">
        <v>0</v>
      </c>
      <c r="G24" s="27">
        <v>0</v>
      </c>
      <c r="H24" s="27">
        <v>0</v>
      </c>
    </row>
    <row r="25" spans="1:8" ht="28.5" customHeight="1">
      <c r="A25" s="49" t="s">
        <v>195</v>
      </c>
      <c r="B25" s="28">
        <f t="shared" si="0"/>
        <v>22.93</v>
      </c>
      <c r="C25" s="28">
        <v>16.9</v>
      </c>
      <c r="D25" s="28">
        <v>16.9</v>
      </c>
      <c r="E25" s="27">
        <v>0</v>
      </c>
      <c r="F25" s="27">
        <v>0</v>
      </c>
      <c r="G25" s="27">
        <v>0</v>
      </c>
      <c r="H25" s="27">
        <v>6.03</v>
      </c>
    </row>
    <row r="26" spans="1:8" ht="28.5" customHeight="1">
      <c r="A26" s="49" t="s">
        <v>196</v>
      </c>
      <c r="B26" s="28">
        <f t="shared" si="0"/>
        <v>37</v>
      </c>
      <c r="C26" s="28">
        <v>37</v>
      </c>
      <c r="D26" s="28">
        <v>37</v>
      </c>
      <c r="E26" s="27">
        <v>0</v>
      </c>
      <c r="F26" s="27">
        <v>0</v>
      </c>
      <c r="G26" s="27">
        <v>0</v>
      </c>
      <c r="H26" s="27">
        <v>0</v>
      </c>
    </row>
    <row r="27" spans="1:8" ht="28.5" customHeight="1">
      <c r="A27" s="48" t="s">
        <v>37</v>
      </c>
      <c r="B27" s="27">
        <v>0</v>
      </c>
      <c r="C27" s="27">
        <v>0</v>
      </c>
      <c r="D27" s="27">
        <v>0</v>
      </c>
      <c r="E27" s="27">
        <v>0</v>
      </c>
      <c r="F27" s="27">
        <v>0</v>
      </c>
      <c r="G27" s="27">
        <v>0</v>
      </c>
      <c r="H27" s="27">
        <v>0</v>
      </c>
    </row>
  </sheetData>
  <sheetProtection/>
  <mergeCells count="6">
    <mergeCell ref="A2:H2"/>
    <mergeCell ref="A4:A5"/>
    <mergeCell ref="B4:B5"/>
    <mergeCell ref="C4:F4"/>
    <mergeCell ref="G4:G5"/>
    <mergeCell ref="H4:H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"/>
  <sheetViews>
    <sheetView tabSelected="1" zoomScalePageLayoutView="0" workbookViewId="0" topLeftCell="A4">
      <selection activeCell="K11" sqref="K11"/>
    </sheetView>
  </sheetViews>
  <sheetFormatPr defaultColWidth="9.140625" defaultRowHeight="15"/>
  <cols>
    <col min="1" max="1" width="40.421875" style="0" bestFit="1" customWidth="1"/>
    <col min="2" max="3" width="12.7109375" style="0" bestFit="1" customWidth="1"/>
    <col min="4" max="4" width="13.421875" style="0" customWidth="1"/>
    <col min="5" max="5" width="12.7109375" style="0" bestFit="1" customWidth="1"/>
    <col min="6" max="6" width="10.28125" style="0" customWidth="1"/>
    <col min="7" max="7" width="9.8515625" style="0" customWidth="1"/>
    <col min="8" max="8" width="10.421875" style="0" customWidth="1"/>
  </cols>
  <sheetData>
    <row r="1" spans="3:9" ht="13.5">
      <c r="C1" s="3"/>
      <c r="I1" s="3" t="s">
        <v>135</v>
      </c>
    </row>
    <row r="2" spans="1:9" ht="30" customHeight="1">
      <c r="A2" s="51" t="s">
        <v>219</v>
      </c>
      <c r="B2" s="51"/>
      <c r="C2" s="51"/>
      <c r="D2" s="51"/>
      <c r="E2" s="51"/>
      <c r="F2" s="51"/>
      <c r="G2" s="51"/>
      <c r="H2" s="51"/>
      <c r="I2" s="51"/>
    </row>
    <row r="3" spans="1:9" ht="23.25" customHeight="1">
      <c r="A3" s="30" t="s">
        <v>183</v>
      </c>
      <c r="C3" s="3"/>
      <c r="I3" s="3" t="s">
        <v>14</v>
      </c>
    </row>
    <row r="4" spans="1:9" ht="29.25" customHeight="1">
      <c r="A4" s="55" t="s">
        <v>136</v>
      </c>
      <c r="B4" s="53" t="s">
        <v>126</v>
      </c>
      <c r="C4" s="53" t="s">
        <v>131</v>
      </c>
      <c r="D4" s="53"/>
      <c r="E4" s="53"/>
      <c r="F4" s="53"/>
      <c r="G4" s="53" t="s">
        <v>132</v>
      </c>
      <c r="H4" s="53" t="s">
        <v>127</v>
      </c>
      <c r="I4" s="53" t="s">
        <v>133</v>
      </c>
    </row>
    <row r="5" spans="1:9" ht="34.5" customHeight="1">
      <c r="A5" s="56"/>
      <c r="B5" s="53"/>
      <c r="C5" s="4" t="s">
        <v>128</v>
      </c>
      <c r="D5" s="4" t="s">
        <v>129</v>
      </c>
      <c r="E5" s="4" t="s">
        <v>137</v>
      </c>
      <c r="F5" s="9" t="s">
        <v>130</v>
      </c>
      <c r="G5" s="53"/>
      <c r="H5" s="53"/>
      <c r="I5" s="53"/>
    </row>
    <row r="6" spans="1:9" ht="23.25" customHeight="1">
      <c r="A6" s="4"/>
      <c r="B6" s="4">
        <v>1</v>
      </c>
      <c r="C6" s="4">
        <v>2</v>
      </c>
      <c r="D6" s="4">
        <v>3</v>
      </c>
      <c r="E6" s="4">
        <v>4</v>
      </c>
      <c r="F6" s="4">
        <v>5</v>
      </c>
      <c r="G6" s="4">
        <v>6</v>
      </c>
      <c r="H6" s="4">
        <v>7</v>
      </c>
      <c r="I6" s="4">
        <v>8</v>
      </c>
    </row>
    <row r="7" spans="1:9" ht="30" customHeight="1">
      <c r="A7" s="46" t="s">
        <v>128</v>
      </c>
      <c r="B7" s="11">
        <f>C7+G7+H7</f>
        <v>23737.68</v>
      </c>
      <c r="C7" s="11">
        <f>D7+E7+F7</f>
        <v>23737.68</v>
      </c>
      <c r="D7" s="27">
        <f>D8+D16+D17+D18</f>
        <v>8605.7</v>
      </c>
      <c r="E7" s="27">
        <f>E8+E16+E18+E17</f>
        <v>15131.98</v>
      </c>
      <c r="F7" s="24">
        <f>F8+F16+F18+F17</f>
        <v>0</v>
      </c>
      <c r="G7" s="24">
        <f>G8+G16+G18+G17</f>
        <v>0</v>
      </c>
      <c r="H7" s="24">
        <f>H8+H16+H18+H17</f>
        <v>0</v>
      </c>
      <c r="I7" s="24">
        <v>235.69</v>
      </c>
    </row>
    <row r="8" spans="1:9" ht="30" customHeight="1">
      <c r="A8" s="15" t="s">
        <v>193</v>
      </c>
      <c r="B8" s="24">
        <v>8366.169999999998</v>
      </c>
      <c r="C8" s="24">
        <v>8362.009999999998</v>
      </c>
      <c r="D8" s="24">
        <f>SUM(D9:D15)</f>
        <v>8251.7</v>
      </c>
      <c r="E8" s="24">
        <v>14757.99</v>
      </c>
      <c r="F8" s="24">
        <v>0</v>
      </c>
      <c r="G8" s="24">
        <v>0</v>
      </c>
      <c r="H8" s="24">
        <v>0</v>
      </c>
      <c r="I8" s="24">
        <v>0</v>
      </c>
    </row>
    <row r="9" spans="1:9" ht="30" customHeight="1">
      <c r="A9" s="25" t="s">
        <v>200</v>
      </c>
      <c r="B9" s="24">
        <v>249.92</v>
      </c>
      <c r="C9" s="24">
        <v>249.92</v>
      </c>
      <c r="D9" s="24">
        <v>124.96</v>
      </c>
      <c r="E9" s="24">
        <v>3451.16</v>
      </c>
      <c r="F9" s="24">
        <v>0</v>
      </c>
      <c r="G9" s="24">
        <v>0</v>
      </c>
      <c r="H9" s="24">
        <v>0</v>
      </c>
      <c r="I9" s="24">
        <v>0</v>
      </c>
    </row>
    <row r="10" spans="1:9" ht="30" customHeight="1">
      <c r="A10" s="36" t="s">
        <v>246</v>
      </c>
      <c r="B10" s="24">
        <v>0</v>
      </c>
      <c r="C10" s="24">
        <v>0</v>
      </c>
      <c r="D10" s="24">
        <v>0</v>
      </c>
      <c r="E10" s="24">
        <v>208.68</v>
      </c>
      <c r="F10" s="31">
        <v>0</v>
      </c>
      <c r="G10" s="31">
        <v>0</v>
      </c>
      <c r="H10" s="31">
        <v>0</v>
      </c>
      <c r="I10" s="31">
        <v>0</v>
      </c>
    </row>
    <row r="11" spans="1:9" ht="30" customHeight="1">
      <c r="A11" s="25" t="s">
        <v>243</v>
      </c>
      <c r="B11" s="24">
        <v>404</v>
      </c>
      <c r="C11" s="24">
        <v>404</v>
      </c>
      <c r="D11" s="24">
        <v>202</v>
      </c>
      <c r="E11" s="24">
        <v>0</v>
      </c>
      <c r="F11" s="31">
        <v>0</v>
      </c>
      <c r="G11" s="31">
        <v>0</v>
      </c>
      <c r="H11" s="31">
        <v>0</v>
      </c>
      <c r="I11" s="31">
        <v>0</v>
      </c>
    </row>
    <row r="12" spans="1:9" ht="30" customHeight="1">
      <c r="A12" s="25" t="s">
        <v>244</v>
      </c>
      <c r="B12" s="24">
        <v>0</v>
      </c>
      <c r="C12" s="24">
        <v>0</v>
      </c>
      <c r="D12" s="24">
        <v>0</v>
      </c>
      <c r="E12" s="24">
        <v>11000</v>
      </c>
      <c r="F12" s="31">
        <v>0</v>
      </c>
      <c r="G12" s="31">
        <v>0</v>
      </c>
      <c r="H12" s="31">
        <v>0</v>
      </c>
      <c r="I12" s="31">
        <v>0</v>
      </c>
    </row>
    <row r="13" spans="1:9" ht="30" customHeight="1">
      <c r="A13" s="36" t="s">
        <v>247</v>
      </c>
      <c r="B13" s="24">
        <v>379.74</v>
      </c>
      <c r="C13" s="24">
        <v>379.74</v>
      </c>
      <c r="D13" s="24">
        <v>379.74</v>
      </c>
      <c r="E13" s="24">
        <v>0</v>
      </c>
      <c r="F13" s="31">
        <v>0</v>
      </c>
      <c r="G13" s="31">
        <v>0</v>
      </c>
      <c r="H13" s="31">
        <v>0</v>
      </c>
      <c r="I13" s="31">
        <v>0</v>
      </c>
    </row>
    <row r="14" spans="1:9" ht="30" customHeight="1">
      <c r="A14" s="36" t="s">
        <v>248</v>
      </c>
      <c r="B14" s="24">
        <v>7228.349999999999</v>
      </c>
      <c r="C14" s="24">
        <v>7228.349999999999</v>
      </c>
      <c r="D14" s="24">
        <v>7445</v>
      </c>
      <c r="E14" s="24">
        <v>98.15</v>
      </c>
      <c r="F14" s="31">
        <v>0</v>
      </c>
      <c r="G14" s="31">
        <v>0</v>
      </c>
      <c r="H14" s="31">
        <v>0</v>
      </c>
      <c r="I14" s="31">
        <v>0</v>
      </c>
    </row>
    <row r="15" spans="1:9" ht="30" customHeight="1">
      <c r="A15" s="25" t="s">
        <v>245</v>
      </c>
      <c r="B15" s="24">
        <v>100</v>
      </c>
      <c r="C15" s="24">
        <v>100</v>
      </c>
      <c r="D15" s="24">
        <v>100</v>
      </c>
      <c r="E15" s="24">
        <v>0</v>
      </c>
      <c r="F15" s="31">
        <v>0</v>
      </c>
      <c r="G15" s="31">
        <v>0</v>
      </c>
      <c r="H15" s="31">
        <v>0</v>
      </c>
      <c r="I15" s="31">
        <v>0</v>
      </c>
    </row>
    <row r="16" spans="1:9" ht="30" customHeight="1">
      <c r="A16" s="15" t="s">
        <v>197</v>
      </c>
      <c r="B16" s="24">
        <v>0</v>
      </c>
      <c r="C16" s="24">
        <v>0</v>
      </c>
      <c r="D16" s="24">
        <v>0</v>
      </c>
      <c r="E16" s="24">
        <v>0</v>
      </c>
      <c r="F16" s="31">
        <v>0</v>
      </c>
      <c r="G16" s="31">
        <v>0</v>
      </c>
      <c r="H16" s="31">
        <v>0</v>
      </c>
      <c r="I16" s="31">
        <v>0</v>
      </c>
    </row>
    <row r="17" spans="1:9" ht="30" customHeight="1">
      <c r="A17" s="15" t="s">
        <v>198</v>
      </c>
      <c r="B17" s="24">
        <v>0</v>
      </c>
      <c r="C17" s="24">
        <v>0</v>
      </c>
      <c r="D17" s="24">
        <v>0</v>
      </c>
      <c r="E17" s="24">
        <v>0</v>
      </c>
      <c r="F17" s="31">
        <v>0</v>
      </c>
      <c r="G17" s="31">
        <v>0</v>
      </c>
      <c r="H17" s="31">
        <v>0</v>
      </c>
      <c r="I17" s="31">
        <v>0</v>
      </c>
    </row>
    <row r="18" spans="1:9" ht="30" customHeight="1">
      <c r="A18" s="15" t="s">
        <v>199</v>
      </c>
      <c r="B18" s="24">
        <v>734.02</v>
      </c>
      <c r="C18" s="24">
        <v>727.99</v>
      </c>
      <c r="D18" s="24">
        <v>354</v>
      </c>
      <c r="E18" s="24">
        <v>373.99</v>
      </c>
      <c r="F18" s="31">
        <v>0</v>
      </c>
      <c r="G18" s="31">
        <v>0</v>
      </c>
      <c r="H18" s="31">
        <v>0</v>
      </c>
      <c r="I18" s="24">
        <v>235.69</v>
      </c>
    </row>
    <row r="19" spans="1:9" ht="30" customHeight="1">
      <c r="A19" s="25" t="s">
        <v>201</v>
      </c>
      <c r="B19" s="24">
        <v>354</v>
      </c>
      <c r="C19" s="24">
        <v>354</v>
      </c>
      <c r="D19" s="24">
        <v>354</v>
      </c>
      <c r="E19" s="24">
        <v>0</v>
      </c>
      <c r="F19" s="31">
        <v>0</v>
      </c>
      <c r="G19" s="31">
        <v>0</v>
      </c>
      <c r="H19" s="31">
        <v>0</v>
      </c>
      <c r="I19" s="31">
        <v>0</v>
      </c>
    </row>
    <row r="20" spans="1:9" ht="30" customHeight="1">
      <c r="A20" s="25" t="s">
        <v>202</v>
      </c>
      <c r="B20" s="24">
        <v>373.99</v>
      </c>
      <c r="C20" s="24">
        <v>373.99</v>
      </c>
      <c r="D20" s="24">
        <v>0</v>
      </c>
      <c r="E20" s="24">
        <v>373.99</v>
      </c>
      <c r="F20" s="31">
        <v>0</v>
      </c>
      <c r="G20" s="31">
        <v>0</v>
      </c>
      <c r="H20" s="31">
        <v>0</v>
      </c>
      <c r="I20" s="24">
        <v>235.69</v>
      </c>
    </row>
  </sheetData>
  <sheetProtection/>
  <mergeCells count="7">
    <mergeCell ref="B4:B5"/>
    <mergeCell ref="C4:F4"/>
    <mergeCell ref="G4:G5"/>
    <mergeCell ref="H4:H5"/>
    <mergeCell ref="I4:I5"/>
    <mergeCell ref="A2:I2"/>
    <mergeCell ref="A4:A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3"/>
  <sheetViews>
    <sheetView zoomScalePageLayoutView="0" workbookViewId="0" topLeftCell="A1">
      <selection activeCell="B5" sqref="B5:B23"/>
    </sheetView>
  </sheetViews>
  <sheetFormatPr defaultColWidth="9.140625" defaultRowHeight="15"/>
  <cols>
    <col min="1" max="1" width="33.421875" style="0" customWidth="1"/>
    <col min="2" max="2" width="27.140625" style="0" customWidth="1"/>
  </cols>
  <sheetData>
    <row r="1" ht="13.5">
      <c r="B1" s="3" t="s">
        <v>24</v>
      </c>
    </row>
    <row r="2" spans="1:3" ht="30" customHeight="1">
      <c r="A2" s="51" t="s">
        <v>32</v>
      </c>
      <c r="B2" s="51"/>
      <c r="C2" s="7"/>
    </row>
    <row r="3" spans="1:2" ht="23.25" customHeight="1">
      <c r="A3" s="30" t="s">
        <v>183</v>
      </c>
      <c r="B3" s="3" t="s">
        <v>14</v>
      </c>
    </row>
    <row r="4" spans="1:2" ht="23.25" customHeight="1">
      <c r="A4" s="4" t="s">
        <v>2</v>
      </c>
      <c r="B4" s="20" t="s">
        <v>182</v>
      </c>
    </row>
    <row r="5" spans="1:2" ht="23.25" customHeight="1">
      <c r="A5" s="5" t="s">
        <v>23</v>
      </c>
      <c r="B5" s="11">
        <f>B6+B7</f>
        <v>25183.55</v>
      </c>
    </row>
    <row r="6" spans="1:2" ht="23.25" customHeight="1">
      <c r="A6" s="5" t="s">
        <v>26</v>
      </c>
      <c r="B6" s="42">
        <v>10051.57</v>
      </c>
    </row>
    <row r="7" spans="1:2" ht="23.25" customHeight="1">
      <c r="A7" s="5" t="s">
        <v>25</v>
      </c>
      <c r="B7" s="42">
        <v>15131.98</v>
      </c>
    </row>
    <row r="8" spans="1:2" ht="23.25" customHeight="1">
      <c r="A8" s="5" t="s">
        <v>12</v>
      </c>
      <c r="B8" s="11">
        <f>B9+B10</f>
        <v>0</v>
      </c>
    </row>
    <row r="9" spans="1:2" ht="23.25" customHeight="1">
      <c r="A9" s="5" t="s">
        <v>162</v>
      </c>
      <c r="B9" s="42"/>
    </row>
    <row r="10" spans="1:2" ht="23.25" customHeight="1">
      <c r="A10" s="5" t="s">
        <v>27</v>
      </c>
      <c r="B10" s="42"/>
    </row>
    <row r="11" spans="1:2" ht="23.25" customHeight="1">
      <c r="A11" s="5" t="s">
        <v>5</v>
      </c>
      <c r="B11" s="11">
        <f>B12+B13+B14</f>
        <v>10.86</v>
      </c>
    </row>
    <row r="12" spans="1:2" ht="23.25" customHeight="1">
      <c r="A12" s="5" t="s">
        <v>28</v>
      </c>
      <c r="B12" s="42"/>
    </row>
    <row r="13" spans="1:2" ht="23.25" customHeight="1">
      <c r="A13" s="5" t="s">
        <v>29</v>
      </c>
      <c r="B13" s="42"/>
    </row>
    <row r="14" spans="1:2" ht="23.25" customHeight="1">
      <c r="A14" s="5" t="s">
        <v>30</v>
      </c>
      <c r="B14" s="42">
        <v>10.86</v>
      </c>
    </row>
    <row r="15" spans="1:2" ht="23.25" customHeight="1">
      <c r="A15" s="6"/>
      <c r="B15" s="42"/>
    </row>
    <row r="16" spans="1:2" ht="23.25" customHeight="1">
      <c r="A16" s="4" t="s">
        <v>17</v>
      </c>
      <c r="B16" s="11">
        <f>B5+B8+B11</f>
        <v>25194.41</v>
      </c>
    </row>
    <row r="17" spans="1:2" ht="23.25" customHeight="1">
      <c r="A17" s="6"/>
      <c r="B17" s="42"/>
    </row>
    <row r="18" spans="1:2" ht="23.25" customHeight="1">
      <c r="A18" s="5" t="s">
        <v>6</v>
      </c>
      <c r="B18" s="42"/>
    </row>
    <row r="19" spans="1:2" ht="23.25" customHeight="1">
      <c r="A19" s="5" t="s">
        <v>20</v>
      </c>
      <c r="B19" s="42"/>
    </row>
    <row r="20" spans="1:2" ht="23.25" customHeight="1">
      <c r="A20" s="5" t="s">
        <v>13</v>
      </c>
      <c r="B20" s="42"/>
    </row>
    <row r="21" spans="1:2" ht="23.25" customHeight="1">
      <c r="A21" s="2" t="s">
        <v>174</v>
      </c>
      <c r="B21" s="42"/>
    </row>
    <row r="22" spans="1:2" ht="23.25" customHeight="1">
      <c r="A22" s="2"/>
      <c r="B22" s="42"/>
    </row>
    <row r="23" spans="1:2" ht="23.25" customHeight="1">
      <c r="A23" s="4" t="s">
        <v>22</v>
      </c>
      <c r="B23" s="11">
        <f>B16+B18+B19+B20+B21</f>
        <v>25194.41</v>
      </c>
    </row>
  </sheetData>
  <sheetProtection/>
  <mergeCells count="1">
    <mergeCell ref="A2:B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1"/>
  <sheetViews>
    <sheetView zoomScalePageLayoutView="0" workbookViewId="0" topLeftCell="A4">
      <selection activeCell="E17" sqref="E17"/>
    </sheetView>
  </sheetViews>
  <sheetFormatPr defaultColWidth="9.140625" defaultRowHeight="15"/>
  <cols>
    <col min="1" max="1" width="36.421875" style="0" customWidth="1"/>
    <col min="2" max="2" width="26.8515625" style="0" customWidth="1"/>
  </cols>
  <sheetData>
    <row r="1" ht="13.5">
      <c r="B1" s="3" t="s">
        <v>24</v>
      </c>
    </row>
    <row r="2" spans="1:2" ht="30" customHeight="1">
      <c r="A2" s="51" t="s">
        <v>31</v>
      </c>
      <c r="B2" s="51"/>
    </row>
    <row r="3" spans="1:2" ht="23.25" customHeight="1">
      <c r="A3" s="30" t="s">
        <v>183</v>
      </c>
      <c r="B3" s="3" t="s">
        <v>14</v>
      </c>
    </row>
    <row r="4" spans="1:2" ht="23.25" customHeight="1">
      <c r="A4" s="4" t="s">
        <v>2</v>
      </c>
      <c r="B4" s="20" t="s">
        <v>182</v>
      </c>
    </row>
    <row r="5" spans="1:2" ht="23.25" customHeight="1">
      <c r="A5" s="5" t="s">
        <v>3</v>
      </c>
      <c r="B5" s="11">
        <f>SUM(B6:B9)</f>
        <v>1456.7250980000001</v>
      </c>
    </row>
    <row r="6" spans="1:2" ht="23.25" customHeight="1">
      <c r="A6" s="5" t="s">
        <v>34</v>
      </c>
      <c r="B6" s="27">
        <v>1108.66</v>
      </c>
    </row>
    <row r="7" spans="1:2" ht="23.25" customHeight="1">
      <c r="A7" s="5" t="s">
        <v>35</v>
      </c>
      <c r="B7" s="27">
        <v>149.65</v>
      </c>
    </row>
    <row r="8" spans="1:2" ht="23.25" customHeight="1">
      <c r="A8" s="5" t="s">
        <v>36</v>
      </c>
      <c r="B8" s="27">
        <v>198.415098</v>
      </c>
    </row>
    <row r="9" spans="1:2" ht="23.25" customHeight="1">
      <c r="A9" s="5" t="s">
        <v>37</v>
      </c>
      <c r="B9" s="27">
        <v>0</v>
      </c>
    </row>
    <row r="10" spans="1:2" ht="23.25" customHeight="1">
      <c r="A10" s="6"/>
      <c r="B10" s="27"/>
    </row>
    <row r="11" spans="1:2" ht="23.25" customHeight="1">
      <c r="A11" s="5" t="s">
        <v>4</v>
      </c>
      <c r="B11" s="11">
        <f>SUM(B12:B21)</f>
        <v>23737.679999999997</v>
      </c>
    </row>
    <row r="12" spans="1:3" ht="23.25" customHeight="1">
      <c r="A12" s="5" t="s">
        <v>38</v>
      </c>
      <c r="B12" s="27">
        <v>680.96</v>
      </c>
      <c r="C12" s="26"/>
    </row>
    <row r="13" spans="1:2" ht="23.25" customHeight="1">
      <c r="A13" s="5" t="s">
        <v>39</v>
      </c>
      <c r="B13" s="27">
        <v>2578.25</v>
      </c>
    </row>
    <row r="14" spans="1:2" ht="23.25" customHeight="1">
      <c r="A14" s="5" t="s">
        <v>40</v>
      </c>
      <c r="B14" s="27">
        <v>19895.8</v>
      </c>
    </row>
    <row r="15" spans="1:2" ht="23.25" customHeight="1">
      <c r="A15" s="5" t="s">
        <v>41</v>
      </c>
      <c r="B15" s="27">
        <v>0</v>
      </c>
    </row>
    <row r="16" spans="1:2" ht="23.25" customHeight="1">
      <c r="A16" s="5" t="s">
        <v>42</v>
      </c>
      <c r="B16" s="27">
        <v>0</v>
      </c>
    </row>
    <row r="17" spans="1:2" ht="23.25" customHeight="1">
      <c r="A17" s="5" t="s">
        <v>163</v>
      </c>
      <c r="B17" s="27">
        <v>0</v>
      </c>
    </row>
    <row r="18" spans="1:3" ht="23.25" customHeight="1">
      <c r="A18" s="5" t="s">
        <v>43</v>
      </c>
      <c r="B18" s="27">
        <v>0</v>
      </c>
      <c r="C18" s="26"/>
    </row>
    <row r="19" spans="1:2" ht="23.25" customHeight="1">
      <c r="A19" s="5" t="s">
        <v>160</v>
      </c>
      <c r="B19" s="27">
        <v>0</v>
      </c>
    </row>
    <row r="20" spans="1:2" ht="23.25" customHeight="1">
      <c r="A20" s="5" t="s">
        <v>164</v>
      </c>
      <c r="B20" s="27">
        <v>0</v>
      </c>
    </row>
    <row r="21" spans="1:3" ht="23.25" customHeight="1">
      <c r="A21" s="5" t="s">
        <v>44</v>
      </c>
      <c r="B21" s="27">
        <v>582.67</v>
      </c>
      <c r="C21" s="26"/>
    </row>
    <row r="22" spans="1:2" ht="23.25" customHeight="1">
      <c r="A22" s="6"/>
      <c r="B22" s="27"/>
    </row>
    <row r="23" spans="1:2" ht="23.25" customHeight="1">
      <c r="A23" s="5" t="s">
        <v>45</v>
      </c>
      <c r="B23" s="27">
        <v>0</v>
      </c>
    </row>
    <row r="24" spans="1:2" ht="23.25" customHeight="1">
      <c r="A24" s="6"/>
      <c r="B24" s="27"/>
    </row>
    <row r="25" spans="1:2" ht="23.25" customHeight="1">
      <c r="A25" s="4" t="s">
        <v>18</v>
      </c>
      <c r="B25" s="11">
        <f>B5+B11+B23</f>
        <v>25194.405097999996</v>
      </c>
    </row>
    <row r="26" spans="1:2" ht="23.25" customHeight="1">
      <c r="A26" s="6"/>
      <c r="B26" s="27"/>
    </row>
    <row r="27" spans="1:2" ht="23.25" customHeight="1">
      <c r="A27" s="5" t="s">
        <v>46</v>
      </c>
      <c r="B27" s="27">
        <v>0</v>
      </c>
    </row>
    <row r="28" spans="1:2" ht="23.25" customHeight="1">
      <c r="A28" s="5" t="s">
        <v>7</v>
      </c>
      <c r="B28" s="27">
        <v>0</v>
      </c>
    </row>
    <row r="29" spans="1:2" ht="23.25" customHeight="1">
      <c r="A29" s="5" t="s">
        <v>8</v>
      </c>
      <c r="B29" s="27">
        <v>0</v>
      </c>
    </row>
    <row r="30" spans="1:2" ht="23.25" customHeight="1">
      <c r="A30" s="6"/>
      <c r="B30" s="27"/>
    </row>
    <row r="31" spans="1:2" ht="23.25" customHeight="1">
      <c r="A31" s="4" t="s">
        <v>33</v>
      </c>
      <c r="B31" s="11">
        <f>B25+B27+B28+B29</f>
        <v>25194.405097999996</v>
      </c>
    </row>
  </sheetData>
  <sheetProtection/>
  <mergeCells count="1">
    <mergeCell ref="A2:B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3"/>
  <sheetViews>
    <sheetView zoomScalePageLayoutView="0" workbookViewId="0" topLeftCell="A1">
      <selection activeCell="B6" sqref="B6:D13"/>
    </sheetView>
  </sheetViews>
  <sheetFormatPr defaultColWidth="9.140625" defaultRowHeight="15"/>
  <cols>
    <col min="1" max="1" width="27.421875" style="0" customWidth="1"/>
    <col min="2" max="2" width="15.00390625" style="0" customWidth="1"/>
    <col min="3" max="3" width="27.421875" style="0" customWidth="1"/>
    <col min="4" max="4" width="16.00390625" style="0" customWidth="1"/>
  </cols>
  <sheetData>
    <row r="1" ht="13.5">
      <c r="D1" s="3" t="s">
        <v>51</v>
      </c>
    </row>
    <row r="2" spans="1:4" ht="30" customHeight="1">
      <c r="A2" s="51" t="s">
        <v>47</v>
      </c>
      <c r="B2" s="51"/>
      <c r="C2" s="51"/>
      <c r="D2" s="51"/>
    </row>
    <row r="3" spans="1:4" ht="23.25" customHeight="1">
      <c r="A3" s="37" t="s">
        <v>183</v>
      </c>
      <c r="D3" s="3" t="s">
        <v>14</v>
      </c>
    </row>
    <row r="4" spans="1:4" ht="23.25" customHeight="1">
      <c r="A4" s="53" t="s">
        <v>0</v>
      </c>
      <c r="B4" s="53"/>
      <c r="C4" s="53" t="s">
        <v>1</v>
      </c>
      <c r="D4" s="53"/>
    </row>
    <row r="5" spans="1:4" ht="23.25" customHeight="1">
      <c r="A5" s="4" t="s">
        <v>2</v>
      </c>
      <c r="B5" s="20" t="s">
        <v>182</v>
      </c>
      <c r="C5" s="4" t="s">
        <v>2</v>
      </c>
      <c r="D5" s="20" t="s">
        <v>182</v>
      </c>
    </row>
    <row r="6" spans="1:4" ht="23.25" customHeight="1">
      <c r="A6" s="5" t="s">
        <v>49</v>
      </c>
      <c r="B6" s="27">
        <v>10051.566394000001</v>
      </c>
      <c r="C6" s="43" t="s">
        <v>48</v>
      </c>
      <c r="D6" s="27">
        <v>10051.566394000001</v>
      </c>
    </row>
    <row r="7" spans="1:4" ht="23.25" customHeight="1">
      <c r="A7" s="5" t="s">
        <v>165</v>
      </c>
      <c r="B7" s="27">
        <v>15131.98</v>
      </c>
      <c r="C7" s="43" t="s">
        <v>165</v>
      </c>
      <c r="D7" s="27">
        <v>15131.98</v>
      </c>
    </row>
    <row r="8" spans="1:4" ht="23.25" customHeight="1">
      <c r="A8" s="5" t="s">
        <v>50</v>
      </c>
      <c r="B8" s="27">
        <v>0</v>
      </c>
      <c r="C8" s="43" t="s">
        <v>50</v>
      </c>
      <c r="D8" s="27">
        <v>0</v>
      </c>
    </row>
    <row r="9" spans="1:4" ht="23.25" customHeight="1">
      <c r="A9" s="6"/>
      <c r="B9" s="27"/>
      <c r="C9" s="27"/>
      <c r="D9" s="27"/>
    </row>
    <row r="10" spans="1:4" ht="23.25" customHeight="1">
      <c r="A10" s="4" t="s">
        <v>17</v>
      </c>
      <c r="B10" s="11">
        <f>B6+B7+B8</f>
        <v>25183.546394</v>
      </c>
      <c r="C10" s="44" t="s">
        <v>19</v>
      </c>
      <c r="D10" s="11">
        <f>D6+D7+D8</f>
        <v>25183.546394</v>
      </c>
    </row>
    <row r="11" spans="1:4" ht="23.25" customHeight="1">
      <c r="A11" s="2"/>
      <c r="B11" s="42"/>
      <c r="C11" s="42"/>
      <c r="D11" s="42"/>
    </row>
    <row r="12" spans="1:4" ht="23.25" customHeight="1">
      <c r="A12" s="18" t="s">
        <v>178</v>
      </c>
      <c r="B12" s="11">
        <f>'表2'!B18</f>
        <v>0</v>
      </c>
      <c r="C12" s="42" t="s">
        <v>180</v>
      </c>
      <c r="D12" s="11">
        <f>'表3'!B27</f>
        <v>0</v>
      </c>
    </row>
    <row r="13" spans="1:4" ht="23.25" customHeight="1">
      <c r="A13" s="13" t="s">
        <v>9</v>
      </c>
      <c r="B13" s="11">
        <f>B10+B12</f>
        <v>25183.546394</v>
      </c>
      <c r="C13" s="45" t="s">
        <v>10</v>
      </c>
      <c r="D13" s="11">
        <f>D10+D12</f>
        <v>25183.546394</v>
      </c>
    </row>
  </sheetData>
  <sheetProtection/>
  <mergeCells count="3">
    <mergeCell ref="A2:D2"/>
    <mergeCell ref="A4:B4"/>
    <mergeCell ref="C4:D4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1"/>
  <sheetViews>
    <sheetView zoomScalePageLayoutView="0" workbookViewId="0" topLeftCell="A1">
      <selection activeCell="A6" sqref="A6:D31"/>
    </sheetView>
  </sheetViews>
  <sheetFormatPr defaultColWidth="9.140625" defaultRowHeight="15"/>
  <cols>
    <col min="1" max="1" width="40.421875" style="0" customWidth="1"/>
    <col min="2" max="2" width="13.57421875" style="0" customWidth="1"/>
    <col min="3" max="3" width="17.28125" style="0" customWidth="1"/>
    <col min="4" max="4" width="16.421875" style="0" customWidth="1"/>
  </cols>
  <sheetData>
    <row r="1" ht="13.5">
      <c r="D1" s="3" t="s">
        <v>58</v>
      </c>
    </row>
    <row r="2" spans="1:4" ht="30" customHeight="1">
      <c r="A2" s="51" t="s">
        <v>59</v>
      </c>
      <c r="B2" s="51"/>
      <c r="C2" s="51"/>
      <c r="D2" s="51"/>
    </row>
    <row r="3" spans="1:4" ht="23.25" customHeight="1">
      <c r="A3" s="30" t="s">
        <v>183</v>
      </c>
      <c r="D3" s="3" t="s">
        <v>14</v>
      </c>
    </row>
    <row r="4" spans="1:4" ht="23.25" customHeight="1">
      <c r="A4" s="53" t="s">
        <v>52</v>
      </c>
      <c r="B4" s="53" t="s">
        <v>53</v>
      </c>
      <c r="C4" s="53"/>
      <c r="D4" s="53"/>
    </row>
    <row r="5" spans="1:4" ht="23.25" customHeight="1">
      <c r="A5" s="53"/>
      <c r="B5" s="4" t="s">
        <v>54</v>
      </c>
      <c r="C5" s="4" t="s">
        <v>57</v>
      </c>
      <c r="D5" s="4" t="s">
        <v>55</v>
      </c>
    </row>
    <row r="6" spans="1:4" ht="23.25" customHeight="1">
      <c r="A6" s="46" t="s">
        <v>159</v>
      </c>
      <c r="B6" s="11">
        <f>C6+D6</f>
        <v>10051.574638</v>
      </c>
      <c r="C6" s="27">
        <f>C7+C13+C20+C29</f>
        <v>1445.874638</v>
      </c>
      <c r="D6" s="27">
        <f>D7+D13+D20+D29</f>
        <v>8605.7</v>
      </c>
    </row>
    <row r="7" spans="1:4" ht="23.25" customHeight="1">
      <c r="A7" s="32" t="s">
        <v>220</v>
      </c>
      <c r="B7" s="33">
        <f aca="true" t="shared" si="0" ref="B7:B31">C7+D7</f>
        <v>221.08943200000002</v>
      </c>
      <c r="C7" s="47">
        <v>221.08943200000002</v>
      </c>
      <c r="D7" s="47">
        <v>0</v>
      </c>
    </row>
    <row r="8" spans="1:4" ht="23.25" customHeight="1">
      <c r="A8" s="34" t="s">
        <v>221</v>
      </c>
      <c r="B8" s="33">
        <f t="shared" si="0"/>
        <v>221.09</v>
      </c>
      <c r="C8" s="47">
        <v>221.09</v>
      </c>
      <c r="D8" s="47">
        <v>0</v>
      </c>
    </row>
    <row r="9" spans="1:4" ht="23.25" customHeight="1">
      <c r="A9" s="35" t="s">
        <v>222</v>
      </c>
      <c r="B9" s="33">
        <f t="shared" si="0"/>
        <v>21.8</v>
      </c>
      <c r="C9" s="47">
        <v>21.8</v>
      </c>
      <c r="D9" s="47">
        <v>0</v>
      </c>
    </row>
    <row r="10" spans="1:4" ht="23.25" customHeight="1">
      <c r="A10" s="35" t="s">
        <v>223</v>
      </c>
      <c r="B10" s="33">
        <f t="shared" si="0"/>
        <v>8.66</v>
      </c>
      <c r="C10" s="47">
        <v>8.66</v>
      </c>
      <c r="D10" s="47">
        <v>0</v>
      </c>
    </row>
    <row r="11" spans="1:4" ht="23.25" customHeight="1">
      <c r="A11" s="35" t="s">
        <v>224</v>
      </c>
      <c r="B11" s="33">
        <f t="shared" si="0"/>
        <v>136.17</v>
      </c>
      <c r="C11" s="47">
        <v>136.17</v>
      </c>
      <c r="D11" s="47">
        <v>0</v>
      </c>
    </row>
    <row r="12" spans="1:4" ht="23.25" customHeight="1">
      <c r="A12" s="35" t="s">
        <v>225</v>
      </c>
      <c r="B12" s="33">
        <f t="shared" si="0"/>
        <v>54.46</v>
      </c>
      <c r="C12" s="47">
        <v>54.46</v>
      </c>
      <c r="D12" s="47">
        <v>0</v>
      </c>
    </row>
    <row r="13" spans="1:4" ht="23.25" customHeight="1">
      <c r="A13" s="32" t="s">
        <v>226</v>
      </c>
      <c r="B13" s="33">
        <f t="shared" si="0"/>
        <v>57.44</v>
      </c>
      <c r="C13" s="47">
        <v>57.44</v>
      </c>
      <c r="D13" s="47">
        <v>0</v>
      </c>
    </row>
    <row r="14" spans="1:4" ht="23.25" customHeight="1">
      <c r="A14" s="35" t="s">
        <v>227</v>
      </c>
      <c r="B14" s="33">
        <f t="shared" si="0"/>
        <v>20.25</v>
      </c>
      <c r="C14" s="47">
        <v>20.25</v>
      </c>
      <c r="D14" s="47">
        <v>0</v>
      </c>
    </row>
    <row r="15" spans="1:4" ht="23.25" customHeight="1">
      <c r="A15" s="35" t="s">
        <v>228</v>
      </c>
      <c r="B15" s="33">
        <f t="shared" si="0"/>
        <v>20.25</v>
      </c>
      <c r="C15" s="47">
        <v>20.25</v>
      </c>
      <c r="D15" s="47">
        <v>0</v>
      </c>
    </row>
    <row r="16" spans="1:4" ht="23.25" customHeight="1">
      <c r="A16" s="35" t="s">
        <v>184</v>
      </c>
      <c r="B16" s="33">
        <f t="shared" si="0"/>
        <v>37.19</v>
      </c>
      <c r="C16" s="47">
        <v>37.19</v>
      </c>
      <c r="D16" s="47">
        <v>0</v>
      </c>
    </row>
    <row r="17" spans="1:4" ht="32.25" customHeight="1">
      <c r="A17" s="35" t="s">
        <v>229</v>
      </c>
      <c r="B17" s="33">
        <f t="shared" si="0"/>
        <v>15.27</v>
      </c>
      <c r="C17" s="47">
        <v>15.27</v>
      </c>
      <c r="D17" s="47">
        <v>0</v>
      </c>
    </row>
    <row r="18" spans="1:4" ht="23.25" customHeight="1">
      <c r="A18" s="35" t="s">
        <v>230</v>
      </c>
      <c r="B18" s="33">
        <f t="shared" si="0"/>
        <v>5.57</v>
      </c>
      <c r="C18" s="47">
        <v>5.57</v>
      </c>
      <c r="D18" s="47">
        <v>0</v>
      </c>
    </row>
    <row r="19" spans="1:4" ht="23.25" customHeight="1">
      <c r="A19" s="35" t="s">
        <v>231</v>
      </c>
      <c r="B19" s="33">
        <f t="shared" si="0"/>
        <v>16.35</v>
      </c>
      <c r="C19" s="47">
        <v>16.35</v>
      </c>
      <c r="D19" s="47">
        <v>0</v>
      </c>
    </row>
    <row r="20" spans="1:4" ht="23.25" customHeight="1">
      <c r="A20" s="32" t="s">
        <v>232</v>
      </c>
      <c r="B20" s="33">
        <f t="shared" si="0"/>
        <v>9668.551606</v>
      </c>
      <c r="C20" s="47">
        <v>1062.851606</v>
      </c>
      <c r="D20" s="47">
        <v>8605.7</v>
      </c>
    </row>
    <row r="21" spans="1:4" ht="23.25" customHeight="1">
      <c r="A21" s="35" t="s">
        <v>233</v>
      </c>
      <c r="B21" s="33">
        <f t="shared" si="0"/>
        <v>9668.551606</v>
      </c>
      <c r="C21" s="47">
        <v>1062.851606</v>
      </c>
      <c r="D21" s="47">
        <v>8605.7</v>
      </c>
    </row>
    <row r="22" spans="1:4" ht="23.25" customHeight="1">
      <c r="A22" s="35" t="s">
        <v>234</v>
      </c>
      <c r="B22" s="33">
        <f t="shared" si="0"/>
        <v>804.26</v>
      </c>
      <c r="C22" s="47">
        <v>804.26</v>
      </c>
      <c r="D22" s="47">
        <v>0</v>
      </c>
    </row>
    <row r="23" spans="1:4" ht="23.25" customHeight="1">
      <c r="A23" s="35" t="s">
        <v>235</v>
      </c>
      <c r="B23" s="33">
        <f t="shared" si="0"/>
        <v>354.96</v>
      </c>
      <c r="C23" s="47">
        <v>0</v>
      </c>
      <c r="D23" s="47">
        <v>354.96</v>
      </c>
    </row>
    <row r="24" spans="1:4" ht="23.25" customHeight="1">
      <c r="A24" s="35" t="s">
        <v>236</v>
      </c>
      <c r="B24" s="33">
        <f t="shared" si="0"/>
        <v>202</v>
      </c>
      <c r="C24" s="47">
        <v>0</v>
      </c>
      <c r="D24" s="47">
        <v>202</v>
      </c>
    </row>
    <row r="25" spans="1:4" ht="23.25" customHeight="1">
      <c r="A25" s="35" t="s">
        <v>237</v>
      </c>
      <c r="B25" s="33">
        <f t="shared" si="0"/>
        <v>7594.74</v>
      </c>
      <c r="C25" s="47">
        <v>0</v>
      </c>
      <c r="D25" s="47">
        <v>7594.74</v>
      </c>
    </row>
    <row r="26" spans="1:4" ht="23.25" customHeight="1">
      <c r="A26" s="35" t="s">
        <v>238</v>
      </c>
      <c r="B26" s="33">
        <f t="shared" si="0"/>
        <v>100</v>
      </c>
      <c r="C26" s="47">
        <v>0</v>
      </c>
      <c r="D26" s="47">
        <v>100</v>
      </c>
    </row>
    <row r="27" spans="1:4" ht="23.25" customHeight="1">
      <c r="A27" s="35" t="s">
        <v>239</v>
      </c>
      <c r="B27" s="33">
        <f t="shared" si="0"/>
        <v>612.5899999999999</v>
      </c>
      <c r="C27" s="47">
        <v>258.59</v>
      </c>
      <c r="D27" s="47">
        <v>354</v>
      </c>
    </row>
    <row r="28" spans="1:4" ht="23.25" customHeight="1">
      <c r="A28" s="35" t="s">
        <v>240</v>
      </c>
      <c r="B28" s="33">
        <f t="shared" si="0"/>
        <v>0</v>
      </c>
      <c r="C28" s="47">
        <v>0</v>
      </c>
      <c r="D28" s="47">
        <v>0</v>
      </c>
    </row>
    <row r="29" spans="1:4" ht="23.25" customHeight="1">
      <c r="A29" s="32" t="s">
        <v>185</v>
      </c>
      <c r="B29" s="33">
        <f t="shared" si="0"/>
        <v>104.4936</v>
      </c>
      <c r="C29" s="47">
        <v>104.4936</v>
      </c>
      <c r="D29" s="47">
        <v>0</v>
      </c>
    </row>
    <row r="30" spans="1:4" ht="23.25" customHeight="1">
      <c r="A30" s="35" t="s">
        <v>241</v>
      </c>
      <c r="B30" s="33">
        <f t="shared" si="0"/>
        <v>104.4936</v>
      </c>
      <c r="C30" s="47">
        <v>104.4936</v>
      </c>
      <c r="D30" s="47">
        <v>0</v>
      </c>
    </row>
    <row r="31" spans="1:4" ht="23.25" customHeight="1">
      <c r="A31" s="35" t="s">
        <v>242</v>
      </c>
      <c r="B31" s="33">
        <f t="shared" si="0"/>
        <v>104.4936</v>
      </c>
      <c r="C31" s="47">
        <v>104.4936</v>
      </c>
      <c r="D31" s="47">
        <v>0</v>
      </c>
    </row>
  </sheetData>
  <sheetProtection/>
  <mergeCells count="3">
    <mergeCell ref="A4:A5"/>
    <mergeCell ref="B4:D4"/>
    <mergeCell ref="A2:D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48"/>
  <sheetViews>
    <sheetView zoomScalePageLayoutView="0" workbookViewId="0" topLeftCell="A1">
      <selection activeCell="C5" sqref="C5:C48"/>
    </sheetView>
  </sheetViews>
  <sheetFormatPr defaultColWidth="9.140625" defaultRowHeight="15"/>
  <cols>
    <col min="1" max="1" width="41.421875" style="0" customWidth="1"/>
    <col min="2" max="2" width="38.28125" style="0" customWidth="1"/>
    <col min="3" max="3" width="20.00390625" style="0" customWidth="1"/>
  </cols>
  <sheetData>
    <row r="1" ht="13.5">
      <c r="C1" s="3" t="s">
        <v>62</v>
      </c>
    </row>
    <row r="2" spans="1:3" ht="30" customHeight="1">
      <c r="A2" s="51" t="s">
        <v>145</v>
      </c>
      <c r="B2" s="51"/>
      <c r="C2" s="51"/>
    </row>
    <row r="3" spans="1:3" ht="23.25" customHeight="1">
      <c r="A3" s="30" t="s">
        <v>183</v>
      </c>
      <c r="C3" s="3" t="s">
        <v>14</v>
      </c>
    </row>
    <row r="4" spans="1:3" ht="23.25" customHeight="1">
      <c r="A4" s="4" t="s">
        <v>60</v>
      </c>
      <c r="B4" s="4" t="s">
        <v>61</v>
      </c>
      <c r="C4" s="21" t="s">
        <v>186</v>
      </c>
    </row>
    <row r="5" spans="1:3" ht="23.25" customHeight="1">
      <c r="A5" s="6"/>
      <c r="B5" s="8" t="s">
        <v>63</v>
      </c>
      <c r="C5" s="27">
        <f>C6+C15+C22+C24+C34+C41</f>
        <v>1445.8660770000001</v>
      </c>
    </row>
    <row r="6" spans="1:3" ht="23.25" customHeight="1">
      <c r="A6" s="5" t="s">
        <v>64</v>
      </c>
      <c r="B6" s="5" t="s">
        <v>67</v>
      </c>
      <c r="C6" s="27">
        <f>SUM(C7:C14)</f>
        <v>829.6709540000002</v>
      </c>
    </row>
    <row r="7" spans="1:3" ht="23.25" customHeight="1">
      <c r="A7" s="5" t="s">
        <v>70</v>
      </c>
      <c r="B7" s="5" t="s">
        <v>92</v>
      </c>
      <c r="C7" s="27">
        <v>530.82</v>
      </c>
    </row>
    <row r="8" spans="1:3" ht="23.25" customHeight="1">
      <c r="A8" s="5" t="s">
        <v>71</v>
      </c>
      <c r="B8" s="5" t="s">
        <v>93</v>
      </c>
      <c r="C8" s="27">
        <v>56.884</v>
      </c>
    </row>
    <row r="9" spans="1:3" ht="23.25" customHeight="1">
      <c r="A9" s="19" t="s">
        <v>72</v>
      </c>
      <c r="B9" s="22" t="s">
        <v>203</v>
      </c>
      <c r="C9" s="27">
        <v>100.77</v>
      </c>
    </row>
    <row r="10" spans="1:3" ht="23.25" customHeight="1">
      <c r="A10" s="19" t="s">
        <v>72</v>
      </c>
      <c r="B10" s="22" t="s">
        <v>204</v>
      </c>
      <c r="C10" s="27">
        <v>40.31</v>
      </c>
    </row>
    <row r="11" spans="1:3" ht="23.25" customHeight="1">
      <c r="A11" s="19" t="s">
        <v>72</v>
      </c>
      <c r="B11" s="22" t="s">
        <v>205</v>
      </c>
      <c r="C11" s="27">
        <v>12.492954</v>
      </c>
    </row>
    <row r="12" spans="1:3" ht="23.25" customHeight="1">
      <c r="A12" s="5" t="s">
        <v>72</v>
      </c>
      <c r="B12" s="22" t="s">
        <v>206</v>
      </c>
      <c r="C12" s="27">
        <v>9.57</v>
      </c>
    </row>
    <row r="13" spans="1:3" ht="23.25" customHeight="1">
      <c r="A13" s="19" t="s">
        <v>72</v>
      </c>
      <c r="B13" s="19" t="s">
        <v>96</v>
      </c>
      <c r="C13" s="27">
        <v>0.524</v>
      </c>
    </row>
    <row r="14" spans="1:3" ht="23.25" customHeight="1">
      <c r="A14" s="5" t="s">
        <v>73</v>
      </c>
      <c r="B14" s="5" t="s">
        <v>94</v>
      </c>
      <c r="C14" s="27">
        <v>78.3</v>
      </c>
    </row>
    <row r="15" spans="1:3" ht="23.25" customHeight="1">
      <c r="A15" s="5" t="s">
        <v>91</v>
      </c>
      <c r="B15" s="5" t="s">
        <v>125</v>
      </c>
      <c r="C15" s="27">
        <f>SUM(C16:C21)</f>
        <v>112.79</v>
      </c>
    </row>
    <row r="16" spans="1:3" ht="23.25" customHeight="1">
      <c r="A16" s="5" t="s">
        <v>75</v>
      </c>
      <c r="B16" s="5" t="s">
        <v>97</v>
      </c>
      <c r="C16" s="27">
        <v>10</v>
      </c>
    </row>
    <row r="17" spans="1:3" ht="23.25" customHeight="1">
      <c r="A17" s="5" t="s">
        <v>75</v>
      </c>
      <c r="B17" s="5" t="s">
        <v>104</v>
      </c>
      <c r="C17" s="27">
        <v>38.59</v>
      </c>
    </row>
    <row r="18" spans="1:3" ht="23.25" customHeight="1">
      <c r="A18" s="5" t="s">
        <v>106</v>
      </c>
      <c r="B18" s="5" t="s">
        <v>107</v>
      </c>
      <c r="C18" s="27">
        <v>2</v>
      </c>
    </row>
    <row r="19" spans="1:3" ht="23.25" customHeight="1">
      <c r="A19" s="5" t="s">
        <v>78</v>
      </c>
      <c r="B19" s="5" t="s">
        <v>112</v>
      </c>
      <c r="C19" s="27">
        <v>3.2</v>
      </c>
    </row>
    <row r="20" spans="1:3" ht="23.25" customHeight="1">
      <c r="A20" s="5" t="s">
        <v>79</v>
      </c>
      <c r="B20" s="5" t="s">
        <v>113</v>
      </c>
      <c r="C20" s="27">
        <v>26.8</v>
      </c>
    </row>
    <row r="21" spans="1:3" ht="23.25" customHeight="1">
      <c r="A21" s="5" t="s">
        <v>81</v>
      </c>
      <c r="B21" s="5" t="s">
        <v>115</v>
      </c>
      <c r="C21" s="27">
        <v>32.2</v>
      </c>
    </row>
    <row r="22" spans="1:3" ht="23.25" customHeight="1">
      <c r="A22" s="5" t="s">
        <v>82</v>
      </c>
      <c r="B22" s="5" t="s">
        <v>69</v>
      </c>
      <c r="C22" s="27">
        <v>0</v>
      </c>
    </row>
    <row r="23" spans="1:3" ht="23.25" customHeight="1">
      <c r="A23" s="5" t="s">
        <v>83</v>
      </c>
      <c r="B23" s="5" t="s">
        <v>116</v>
      </c>
      <c r="C23" s="27">
        <v>0</v>
      </c>
    </row>
    <row r="24" spans="1:3" ht="23.25" customHeight="1">
      <c r="A24" s="5" t="s">
        <v>84</v>
      </c>
      <c r="B24" s="5" t="s">
        <v>66</v>
      </c>
      <c r="C24" s="27">
        <f>SUM(C25:C33)</f>
        <v>278.99</v>
      </c>
    </row>
    <row r="25" spans="1:3" ht="23.25" customHeight="1">
      <c r="A25" s="5" t="s">
        <v>85</v>
      </c>
      <c r="B25" s="5" t="s">
        <v>92</v>
      </c>
      <c r="C25" s="27">
        <v>146.26</v>
      </c>
    </row>
    <row r="26" spans="1:3" ht="23.25" customHeight="1">
      <c r="A26" s="5" t="s">
        <v>85</v>
      </c>
      <c r="B26" s="5" t="s">
        <v>117</v>
      </c>
      <c r="C26" s="27">
        <v>20.98</v>
      </c>
    </row>
    <row r="27" spans="1:3" ht="23.25" customHeight="1">
      <c r="A27" s="5" t="s">
        <v>85</v>
      </c>
      <c r="B27" s="5" t="s">
        <v>181</v>
      </c>
      <c r="C27" s="27">
        <v>27.15</v>
      </c>
    </row>
    <row r="28" spans="1:3" ht="23.25" customHeight="1">
      <c r="A28" s="19" t="s">
        <v>85</v>
      </c>
      <c r="B28" s="22" t="s">
        <v>207</v>
      </c>
      <c r="C28" s="27">
        <v>35.4</v>
      </c>
    </row>
    <row r="29" spans="1:3" ht="23.25" customHeight="1">
      <c r="A29" s="19" t="s">
        <v>85</v>
      </c>
      <c r="B29" s="22" t="s">
        <v>208</v>
      </c>
      <c r="C29" s="27">
        <v>14.16</v>
      </c>
    </row>
    <row r="30" spans="1:3" ht="23.25" customHeight="1">
      <c r="A30" s="19" t="s">
        <v>85</v>
      </c>
      <c r="B30" s="22" t="s">
        <v>209</v>
      </c>
      <c r="C30" s="27">
        <v>4.41</v>
      </c>
    </row>
    <row r="31" spans="1:3" ht="23.25" customHeight="1">
      <c r="A31" s="19" t="s">
        <v>85</v>
      </c>
      <c r="B31" s="22" t="s">
        <v>210</v>
      </c>
      <c r="C31" s="27">
        <v>3.76</v>
      </c>
    </row>
    <row r="32" spans="1:3" ht="23.25" customHeight="1">
      <c r="A32" s="19" t="s">
        <v>85</v>
      </c>
      <c r="B32" s="22" t="s">
        <v>211</v>
      </c>
      <c r="C32" s="27">
        <v>0.68</v>
      </c>
    </row>
    <row r="33" spans="1:3" ht="23.25" customHeight="1">
      <c r="A33" s="5" t="s">
        <v>85</v>
      </c>
      <c r="B33" s="5" t="s">
        <v>94</v>
      </c>
      <c r="C33" s="27">
        <v>26.19</v>
      </c>
    </row>
    <row r="34" spans="1:3" ht="23.25" customHeight="1">
      <c r="A34" s="5" t="s">
        <v>84</v>
      </c>
      <c r="B34" s="5" t="s">
        <v>125</v>
      </c>
      <c r="C34" s="27">
        <f>SUM(C35:C40)</f>
        <v>26</v>
      </c>
    </row>
    <row r="35" spans="1:3" ht="23.25" customHeight="1">
      <c r="A35" s="5" t="s">
        <v>86</v>
      </c>
      <c r="B35" s="5" t="s">
        <v>118</v>
      </c>
      <c r="C35" s="27">
        <v>3.9</v>
      </c>
    </row>
    <row r="36" spans="1:3" ht="23.25" customHeight="1">
      <c r="A36" s="19" t="s">
        <v>86</v>
      </c>
      <c r="B36" s="22" t="s">
        <v>212</v>
      </c>
      <c r="C36" s="27">
        <v>2</v>
      </c>
    </row>
    <row r="37" spans="1:3" ht="23.25" customHeight="1">
      <c r="A37" s="19" t="s">
        <v>86</v>
      </c>
      <c r="B37" s="22" t="s">
        <v>213</v>
      </c>
      <c r="C37" s="27">
        <v>1.4</v>
      </c>
    </row>
    <row r="38" spans="1:3" ht="23.25" customHeight="1">
      <c r="A38" s="19" t="s">
        <v>86</v>
      </c>
      <c r="B38" s="22" t="s">
        <v>214</v>
      </c>
      <c r="C38" s="27">
        <v>0.2</v>
      </c>
    </row>
    <row r="39" spans="1:3" ht="23.25" customHeight="1">
      <c r="A39" s="19" t="s">
        <v>86</v>
      </c>
      <c r="B39" s="22" t="s">
        <v>113</v>
      </c>
      <c r="C39" s="27">
        <v>1.41</v>
      </c>
    </row>
    <row r="40" spans="1:3" ht="23.25" customHeight="1">
      <c r="A40" s="5" t="s">
        <v>86</v>
      </c>
      <c r="B40" s="5" t="s">
        <v>115</v>
      </c>
      <c r="C40" s="27">
        <v>17.09</v>
      </c>
    </row>
    <row r="41" spans="1:3" ht="23.25" customHeight="1">
      <c r="A41" s="5" t="s">
        <v>65</v>
      </c>
      <c r="B41" s="5" t="s">
        <v>68</v>
      </c>
      <c r="C41" s="27">
        <f>SUM(C42:C48)</f>
        <v>198.415123</v>
      </c>
    </row>
    <row r="42" spans="1:3" ht="23.25" customHeight="1">
      <c r="A42" s="5" t="s">
        <v>87</v>
      </c>
      <c r="B42" s="5" t="s">
        <v>119</v>
      </c>
      <c r="C42" s="27">
        <v>0</v>
      </c>
    </row>
    <row r="43" spans="1:3" ht="23.25" customHeight="1">
      <c r="A43" s="5" t="s">
        <v>90</v>
      </c>
      <c r="B43" s="5" t="s">
        <v>120</v>
      </c>
      <c r="C43" s="27">
        <v>0</v>
      </c>
    </row>
    <row r="44" spans="1:3" ht="23.25" customHeight="1">
      <c r="A44" s="5" t="s">
        <v>90</v>
      </c>
      <c r="B44" s="5" t="s">
        <v>121</v>
      </c>
      <c r="C44" s="27">
        <v>0</v>
      </c>
    </row>
    <row r="45" spans="1:3" ht="23.25" customHeight="1">
      <c r="A45" s="5" t="s">
        <v>87</v>
      </c>
      <c r="B45" s="5" t="s">
        <v>122</v>
      </c>
      <c r="C45" s="27">
        <v>20.25</v>
      </c>
    </row>
    <row r="46" spans="1:3" ht="23.25" customHeight="1">
      <c r="A46" s="5" t="s">
        <v>89</v>
      </c>
      <c r="B46" s="5" t="s">
        <v>123</v>
      </c>
      <c r="C46" s="27">
        <v>0</v>
      </c>
    </row>
    <row r="47" spans="1:3" ht="23.25" customHeight="1">
      <c r="A47" s="5" t="s">
        <v>89</v>
      </c>
      <c r="B47" s="5" t="s">
        <v>124</v>
      </c>
      <c r="C47" s="27">
        <v>37.402046999999996</v>
      </c>
    </row>
    <row r="48" spans="1:3" ht="23.25" customHeight="1">
      <c r="A48" s="5" t="s">
        <v>88</v>
      </c>
      <c r="B48" s="5" t="s">
        <v>166</v>
      </c>
      <c r="C48" s="27">
        <v>140.763076</v>
      </c>
    </row>
  </sheetData>
  <sheetProtection/>
  <mergeCells count="1">
    <mergeCell ref="A2:C2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44"/>
  <sheetViews>
    <sheetView zoomScalePageLayoutView="0" workbookViewId="0" topLeftCell="A22">
      <selection activeCell="F11" sqref="F11"/>
    </sheetView>
  </sheetViews>
  <sheetFormatPr defaultColWidth="9.140625" defaultRowHeight="15"/>
  <cols>
    <col min="1" max="1" width="33.28125" style="0" customWidth="1"/>
    <col min="2" max="2" width="35.8515625" style="0" customWidth="1"/>
    <col min="3" max="3" width="22.28125" style="0" customWidth="1"/>
  </cols>
  <sheetData>
    <row r="1" ht="13.5">
      <c r="C1" s="3" t="s">
        <v>147</v>
      </c>
    </row>
    <row r="2" spans="1:3" ht="30" customHeight="1">
      <c r="A2" s="51" t="s">
        <v>146</v>
      </c>
      <c r="B2" s="51"/>
      <c r="C2" s="51"/>
    </row>
    <row r="3" spans="1:3" ht="23.25" customHeight="1">
      <c r="A3" s="30" t="s">
        <v>183</v>
      </c>
      <c r="C3" s="3" t="s">
        <v>14</v>
      </c>
    </row>
    <row r="4" spans="1:3" ht="23.25" customHeight="1">
      <c r="A4" s="4" t="s">
        <v>60</v>
      </c>
      <c r="B4" s="4" t="s">
        <v>61</v>
      </c>
      <c r="C4" s="21" t="s">
        <v>186</v>
      </c>
    </row>
    <row r="5" spans="1:3" ht="23.25" customHeight="1">
      <c r="A5" s="6"/>
      <c r="B5" s="8" t="s">
        <v>128</v>
      </c>
      <c r="C5" s="29">
        <f>C9+C28+C36+C40</f>
        <v>8605.7</v>
      </c>
    </row>
    <row r="6" spans="1:3" ht="23.25" customHeight="1">
      <c r="A6" s="5" t="s">
        <v>64</v>
      </c>
      <c r="B6" s="5" t="s">
        <v>67</v>
      </c>
      <c r="C6" s="24">
        <v>0</v>
      </c>
    </row>
    <row r="7" spans="1:3" ht="23.25" customHeight="1">
      <c r="A7" s="5" t="s">
        <v>74</v>
      </c>
      <c r="B7" s="5" t="s">
        <v>95</v>
      </c>
      <c r="C7" s="24">
        <v>0</v>
      </c>
    </row>
    <row r="8" spans="1:3" ht="23.25" customHeight="1">
      <c r="A8" s="5" t="s">
        <v>74</v>
      </c>
      <c r="B8" s="5" t="s">
        <v>148</v>
      </c>
      <c r="C8" s="27">
        <v>0</v>
      </c>
    </row>
    <row r="9" spans="1:3" ht="23.25" customHeight="1">
      <c r="A9" s="5" t="s">
        <v>91</v>
      </c>
      <c r="B9" s="5" t="s">
        <v>125</v>
      </c>
      <c r="C9" s="27">
        <f>C10+C11+C14+C15+C24+C27</f>
        <v>8005.4400000000005</v>
      </c>
    </row>
    <row r="10" spans="1:3" ht="23.25" customHeight="1">
      <c r="A10" s="5" t="s">
        <v>75</v>
      </c>
      <c r="B10" s="5" t="s">
        <v>97</v>
      </c>
      <c r="C10" s="27">
        <v>24.543</v>
      </c>
    </row>
    <row r="11" spans="1:3" ht="23.25" customHeight="1">
      <c r="A11" s="5" t="s">
        <v>75</v>
      </c>
      <c r="B11" s="5" t="s">
        <v>98</v>
      </c>
      <c r="C11" s="27">
        <v>5</v>
      </c>
    </row>
    <row r="12" spans="1:3" ht="23.25" customHeight="1">
      <c r="A12" s="5" t="s">
        <v>75</v>
      </c>
      <c r="B12" s="5" t="s">
        <v>99</v>
      </c>
      <c r="C12" s="27">
        <v>0</v>
      </c>
    </row>
    <row r="13" spans="1:3" ht="23.25" customHeight="1">
      <c r="A13" s="5" t="s">
        <v>75</v>
      </c>
      <c r="B13" s="5" t="s">
        <v>100</v>
      </c>
      <c r="C13" s="27">
        <v>0</v>
      </c>
    </row>
    <row r="14" spans="1:3" ht="23.25" customHeight="1">
      <c r="A14" s="5" t="s">
        <v>75</v>
      </c>
      <c r="B14" s="5" t="s">
        <v>101</v>
      </c>
      <c r="C14" s="27">
        <v>10</v>
      </c>
    </row>
    <row r="15" spans="1:3" ht="23.25" customHeight="1">
      <c r="A15" s="5" t="s">
        <v>75</v>
      </c>
      <c r="B15" s="5" t="s">
        <v>102</v>
      </c>
      <c r="C15" s="27">
        <v>10</v>
      </c>
    </row>
    <row r="16" spans="1:3" ht="23.25" customHeight="1">
      <c r="A16" s="5" t="s">
        <v>75</v>
      </c>
      <c r="B16" s="5" t="s">
        <v>149</v>
      </c>
      <c r="C16" s="27">
        <v>0</v>
      </c>
    </row>
    <row r="17" spans="1:3" ht="23.25" customHeight="1">
      <c r="A17" s="5" t="s">
        <v>75</v>
      </c>
      <c r="B17" s="5" t="s">
        <v>105</v>
      </c>
      <c r="C17" s="27">
        <v>0</v>
      </c>
    </row>
    <row r="18" spans="1:3" ht="23.25" customHeight="1">
      <c r="A18" s="5" t="s">
        <v>75</v>
      </c>
      <c r="B18" s="5" t="s">
        <v>103</v>
      </c>
      <c r="C18" s="27">
        <v>0</v>
      </c>
    </row>
    <row r="19" spans="1:3" ht="23.25" customHeight="1">
      <c r="A19" s="5" t="s">
        <v>75</v>
      </c>
      <c r="B19" s="5" t="s">
        <v>104</v>
      </c>
      <c r="C19" s="27">
        <v>0</v>
      </c>
    </row>
    <row r="20" spans="1:3" ht="23.25" customHeight="1">
      <c r="A20" s="5" t="s">
        <v>106</v>
      </c>
      <c r="B20" s="5" t="s">
        <v>107</v>
      </c>
      <c r="C20" s="27">
        <v>0</v>
      </c>
    </row>
    <row r="21" spans="1:3" ht="23.25" customHeight="1">
      <c r="A21" s="5" t="s">
        <v>76</v>
      </c>
      <c r="B21" s="5" t="s">
        <v>108</v>
      </c>
      <c r="C21" s="27">
        <v>0</v>
      </c>
    </row>
    <row r="22" spans="1:3" ht="23.25" customHeight="1">
      <c r="A22" s="5" t="s">
        <v>77</v>
      </c>
      <c r="B22" s="5" t="s">
        <v>109</v>
      </c>
      <c r="C22" s="27">
        <v>0</v>
      </c>
    </row>
    <row r="23" spans="1:3" ht="23.25" customHeight="1">
      <c r="A23" s="5" t="s">
        <v>77</v>
      </c>
      <c r="B23" s="5" t="s">
        <v>110</v>
      </c>
      <c r="C23" s="27">
        <v>0</v>
      </c>
    </row>
    <row r="24" spans="1:3" ht="23.25" customHeight="1">
      <c r="A24" s="5" t="s">
        <v>77</v>
      </c>
      <c r="B24" s="5" t="s">
        <v>111</v>
      </c>
      <c r="C24" s="27">
        <v>93.7</v>
      </c>
    </row>
    <row r="25" spans="1:3" ht="23.25" customHeight="1">
      <c r="A25" s="5" t="s">
        <v>79</v>
      </c>
      <c r="B25" s="5" t="s">
        <v>113</v>
      </c>
      <c r="C25" s="27">
        <v>0</v>
      </c>
    </row>
    <row r="26" spans="1:3" ht="23.25" customHeight="1">
      <c r="A26" s="5" t="s">
        <v>80</v>
      </c>
      <c r="B26" s="5" t="s">
        <v>114</v>
      </c>
      <c r="C26" s="27">
        <v>0</v>
      </c>
    </row>
    <row r="27" spans="1:3" ht="23.25" customHeight="1">
      <c r="A27" s="5" t="s">
        <v>81</v>
      </c>
      <c r="B27" s="5" t="s">
        <v>115</v>
      </c>
      <c r="C27" s="27">
        <v>7862.197</v>
      </c>
    </row>
    <row r="28" spans="1:3" ht="23.25" customHeight="1">
      <c r="A28" s="5" t="s">
        <v>82</v>
      </c>
      <c r="B28" s="5" t="s">
        <v>69</v>
      </c>
      <c r="C28" s="27">
        <f>C31</f>
        <v>246.26</v>
      </c>
    </row>
    <row r="29" spans="1:3" ht="23.25" customHeight="1">
      <c r="A29" s="5" t="s">
        <v>152</v>
      </c>
      <c r="B29" s="5" t="s">
        <v>153</v>
      </c>
      <c r="C29" s="27">
        <v>0</v>
      </c>
    </row>
    <row r="30" spans="1:3" ht="23.25" customHeight="1">
      <c r="A30" s="5" t="s">
        <v>169</v>
      </c>
      <c r="B30" s="5" t="s">
        <v>167</v>
      </c>
      <c r="C30" s="27">
        <v>0</v>
      </c>
    </row>
    <row r="31" spans="1:3" ht="23.25" customHeight="1">
      <c r="A31" s="5" t="s">
        <v>83</v>
      </c>
      <c r="B31" s="5" t="s">
        <v>116</v>
      </c>
      <c r="C31" s="27">
        <v>246.26</v>
      </c>
    </row>
    <row r="32" spans="1:3" ht="23.25" customHeight="1">
      <c r="A32" s="5" t="s">
        <v>83</v>
      </c>
      <c r="B32" s="5" t="s">
        <v>168</v>
      </c>
      <c r="C32" s="27">
        <v>0</v>
      </c>
    </row>
    <row r="33" spans="1:3" ht="23.25" customHeight="1">
      <c r="A33" s="5" t="s">
        <v>83</v>
      </c>
      <c r="B33" s="5" t="s">
        <v>157</v>
      </c>
      <c r="C33" s="27">
        <v>0</v>
      </c>
    </row>
    <row r="34" spans="1:3" ht="23.25" customHeight="1">
      <c r="A34" s="5" t="s">
        <v>150</v>
      </c>
      <c r="B34" s="5" t="s">
        <v>154</v>
      </c>
      <c r="C34" s="27">
        <v>0</v>
      </c>
    </row>
    <row r="35" spans="1:3" ht="23.25" customHeight="1">
      <c r="A35" s="5" t="s">
        <v>151</v>
      </c>
      <c r="B35" s="5" t="s">
        <v>155</v>
      </c>
      <c r="C35" s="27">
        <v>0</v>
      </c>
    </row>
    <row r="36" spans="1:3" ht="23.25" customHeight="1">
      <c r="A36" s="19" t="s">
        <v>84</v>
      </c>
      <c r="B36" s="19" t="s">
        <v>125</v>
      </c>
      <c r="C36" s="27">
        <f>C37+C38+C39</f>
        <v>336.4635</v>
      </c>
    </row>
    <row r="37" spans="1:3" ht="23.25" customHeight="1">
      <c r="A37" s="19" t="s">
        <v>86</v>
      </c>
      <c r="B37" s="19" t="s">
        <v>97</v>
      </c>
      <c r="C37" s="27">
        <v>7.98</v>
      </c>
    </row>
    <row r="38" spans="1:3" ht="23.25" customHeight="1">
      <c r="A38" s="19" t="s">
        <v>86</v>
      </c>
      <c r="B38" s="19" t="s">
        <v>98</v>
      </c>
      <c r="C38" s="27">
        <v>26.69</v>
      </c>
    </row>
    <row r="39" spans="1:3" ht="23.25" customHeight="1">
      <c r="A39" s="19" t="s">
        <v>86</v>
      </c>
      <c r="B39" s="19" t="s">
        <v>115</v>
      </c>
      <c r="C39" s="27">
        <v>301.7935</v>
      </c>
    </row>
    <row r="40" spans="1:3" ht="23.25" customHeight="1">
      <c r="A40" s="19" t="s">
        <v>216</v>
      </c>
      <c r="B40" s="19" t="s">
        <v>218</v>
      </c>
      <c r="C40" s="27">
        <f>C41</f>
        <v>17.5365</v>
      </c>
    </row>
    <row r="41" spans="1:3" ht="23.25" customHeight="1">
      <c r="A41" s="19" t="s">
        <v>217</v>
      </c>
      <c r="B41" s="19" t="s">
        <v>116</v>
      </c>
      <c r="C41" s="27">
        <v>17.5365</v>
      </c>
    </row>
    <row r="42" spans="1:3" ht="23.25" customHeight="1">
      <c r="A42" s="5" t="s">
        <v>65</v>
      </c>
      <c r="B42" s="19" t="s">
        <v>68</v>
      </c>
      <c r="C42" s="24">
        <v>0</v>
      </c>
    </row>
    <row r="43" spans="1:3" ht="23.25" customHeight="1">
      <c r="A43" s="5" t="s">
        <v>90</v>
      </c>
      <c r="B43" s="5" t="s">
        <v>121</v>
      </c>
      <c r="C43" s="24">
        <v>0</v>
      </c>
    </row>
    <row r="44" spans="1:3" ht="23.25" customHeight="1">
      <c r="A44" s="5" t="s">
        <v>88</v>
      </c>
      <c r="B44" s="5" t="s">
        <v>156</v>
      </c>
      <c r="C44" s="24">
        <v>0</v>
      </c>
    </row>
  </sheetData>
  <sheetProtection/>
  <mergeCells count="1">
    <mergeCell ref="A2:C2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B14"/>
  <sheetViews>
    <sheetView zoomScalePageLayoutView="0" workbookViewId="0" topLeftCell="A1">
      <selection activeCell="E14" sqref="E14"/>
    </sheetView>
  </sheetViews>
  <sheetFormatPr defaultColWidth="9.140625" defaultRowHeight="15"/>
  <cols>
    <col min="1" max="1" width="50.421875" style="0" customWidth="1"/>
    <col min="2" max="2" width="23.8515625" style="0" customWidth="1"/>
  </cols>
  <sheetData>
    <row r="1" ht="13.5">
      <c r="B1" s="3" t="s">
        <v>141</v>
      </c>
    </row>
    <row r="2" spans="1:2" ht="30" customHeight="1">
      <c r="A2" s="51" t="s">
        <v>140</v>
      </c>
      <c r="B2" s="51"/>
    </row>
    <row r="3" spans="1:2" ht="23.25" customHeight="1">
      <c r="A3" s="30" t="s">
        <v>183</v>
      </c>
      <c r="B3" s="3" t="s">
        <v>14</v>
      </c>
    </row>
    <row r="4" spans="1:2" ht="23.25" customHeight="1">
      <c r="A4" s="4" t="s">
        <v>2</v>
      </c>
      <c r="B4" s="21" t="s">
        <v>186</v>
      </c>
    </row>
    <row r="5" spans="1:2" ht="23.25" customHeight="1">
      <c r="A5" s="5" t="s">
        <v>142</v>
      </c>
      <c r="B5" s="12"/>
    </row>
    <row r="6" spans="1:2" ht="23.25" customHeight="1">
      <c r="A6" s="5" t="s">
        <v>143</v>
      </c>
      <c r="B6" s="11">
        <f>B7+B8+B11</f>
        <v>31.41</v>
      </c>
    </row>
    <row r="7" spans="1:2" ht="23.25" customHeight="1">
      <c r="A7" s="4" t="s">
        <v>144</v>
      </c>
      <c r="B7" s="24">
        <v>0</v>
      </c>
    </row>
    <row r="8" spans="1:2" ht="23.25" customHeight="1">
      <c r="A8" s="5" t="s">
        <v>170</v>
      </c>
      <c r="B8" s="11">
        <f>B9+B10</f>
        <v>28.21</v>
      </c>
    </row>
    <row r="9" spans="1:2" ht="23.25" customHeight="1">
      <c r="A9" s="10" t="s">
        <v>171</v>
      </c>
      <c r="B9" s="24">
        <v>0</v>
      </c>
    </row>
    <row r="10" spans="1:2" ht="23.25" customHeight="1">
      <c r="A10" s="10" t="s">
        <v>172</v>
      </c>
      <c r="B10" s="24">
        <v>28.21</v>
      </c>
    </row>
    <row r="11" spans="1:2" ht="23.25" customHeight="1">
      <c r="A11" s="5" t="s">
        <v>161</v>
      </c>
      <c r="B11" s="24">
        <v>3.2</v>
      </c>
    </row>
    <row r="12" spans="1:2" ht="23.25" customHeight="1">
      <c r="A12" s="6"/>
      <c r="B12" s="6"/>
    </row>
    <row r="13" ht="21" customHeight="1"/>
    <row r="14" spans="1:2" ht="191.25" customHeight="1">
      <c r="A14" s="54" t="s">
        <v>173</v>
      </c>
      <c r="B14" s="54"/>
    </row>
  </sheetData>
  <sheetProtection/>
  <mergeCells count="2">
    <mergeCell ref="A2:B2"/>
    <mergeCell ref="A14:B14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3"/>
  <sheetViews>
    <sheetView zoomScalePageLayoutView="0" workbookViewId="0" topLeftCell="A1">
      <selection activeCell="C10" sqref="C10"/>
    </sheetView>
  </sheetViews>
  <sheetFormatPr defaultColWidth="9.140625" defaultRowHeight="15"/>
  <cols>
    <col min="1" max="1" width="48.140625" style="0" customWidth="1"/>
    <col min="2" max="2" width="16.00390625" style="0" customWidth="1"/>
    <col min="3" max="4" width="20.00390625" style="0" customWidth="1"/>
  </cols>
  <sheetData>
    <row r="1" spans="3:4" ht="13.5">
      <c r="C1" s="3"/>
      <c r="D1" s="3" t="s">
        <v>138</v>
      </c>
    </row>
    <row r="2" spans="1:8" ht="30" customHeight="1">
      <c r="A2" s="51" t="s">
        <v>187</v>
      </c>
      <c r="B2" s="51"/>
      <c r="C2" s="51"/>
      <c r="D2" s="51"/>
      <c r="E2" s="7"/>
      <c r="F2" s="7"/>
      <c r="G2" s="7"/>
      <c r="H2" s="7"/>
    </row>
    <row r="3" spans="1:4" ht="23.25" customHeight="1">
      <c r="A3" s="37" t="s">
        <v>183</v>
      </c>
      <c r="C3" s="3"/>
      <c r="D3" s="3" t="s">
        <v>14</v>
      </c>
    </row>
    <row r="4" spans="1:4" ht="23.25" customHeight="1">
      <c r="A4" s="53" t="s">
        <v>52</v>
      </c>
      <c r="B4" s="53" t="s">
        <v>139</v>
      </c>
      <c r="C4" s="53"/>
      <c r="D4" s="53"/>
    </row>
    <row r="5" spans="1:4" ht="23.25" customHeight="1">
      <c r="A5" s="53"/>
      <c r="B5" s="4" t="s">
        <v>54</v>
      </c>
      <c r="C5" s="4" t="s">
        <v>56</v>
      </c>
      <c r="D5" s="4" t="s">
        <v>55</v>
      </c>
    </row>
    <row r="6" spans="1:4" ht="23.25" customHeight="1">
      <c r="A6" s="14" t="s">
        <v>63</v>
      </c>
      <c r="B6" s="11">
        <f aca="true" t="shared" si="0" ref="B6:B11">C6+D6</f>
        <v>15131.98</v>
      </c>
      <c r="C6" s="12">
        <f>C7</f>
        <v>0</v>
      </c>
      <c r="D6" s="12">
        <f>D7</f>
        <v>15131.98</v>
      </c>
    </row>
    <row r="7" spans="1:4" ht="35.25" customHeight="1">
      <c r="A7" s="22" t="s">
        <v>188</v>
      </c>
      <c r="B7" s="11">
        <f t="shared" si="0"/>
        <v>15131.98</v>
      </c>
      <c r="C7" s="12">
        <v>0</v>
      </c>
      <c r="D7" s="12">
        <v>15131.98</v>
      </c>
    </row>
    <row r="8" spans="1:4" ht="35.25" customHeight="1">
      <c r="A8" s="22" t="s">
        <v>189</v>
      </c>
      <c r="B8" s="11">
        <f t="shared" si="0"/>
        <v>15033.83</v>
      </c>
      <c r="C8" s="12">
        <v>0</v>
      </c>
      <c r="D8" s="12">
        <v>15033.83</v>
      </c>
    </row>
    <row r="9" spans="1:4" ht="35.25" customHeight="1">
      <c r="A9" s="22" t="s">
        <v>190</v>
      </c>
      <c r="B9" s="11">
        <f t="shared" si="0"/>
        <v>4033.83</v>
      </c>
      <c r="C9" s="12">
        <v>0</v>
      </c>
      <c r="D9" s="12">
        <v>4033.83</v>
      </c>
    </row>
    <row r="10" spans="1:4" ht="35.25" customHeight="1">
      <c r="A10" s="22" t="s">
        <v>191</v>
      </c>
      <c r="B10" s="11">
        <f t="shared" si="0"/>
        <v>11000</v>
      </c>
      <c r="C10" s="12">
        <v>0</v>
      </c>
      <c r="D10" s="12">
        <v>11000</v>
      </c>
    </row>
    <row r="11" spans="1:4" ht="35.25" customHeight="1">
      <c r="A11" s="22" t="s">
        <v>192</v>
      </c>
      <c r="B11" s="11">
        <f t="shared" si="0"/>
        <v>98.15</v>
      </c>
      <c r="C11" s="12">
        <v>0</v>
      </c>
      <c r="D11" s="12">
        <v>98.15</v>
      </c>
    </row>
    <row r="13" ht="13.5">
      <c r="A13" s="16" t="s">
        <v>175</v>
      </c>
    </row>
  </sheetData>
  <sheetProtection/>
  <mergeCells count="3">
    <mergeCell ref="A4:A5"/>
    <mergeCell ref="B4:D4"/>
    <mergeCell ref="A2:D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刘敏</dc:creator>
  <cp:keywords/>
  <dc:description/>
  <cp:lastModifiedBy>XZJD</cp:lastModifiedBy>
  <cp:lastPrinted>2018-03-19T08:08:01Z</cp:lastPrinted>
  <dcterms:created xsi:type="dcterms:W3CDTF">2018-03-06T08:56:55Z</dcterms:created>
  <dcterms:modified xsi:type="dcterms:W3CDTF">2018-03-20T08:52:51Z</dcterms:modified>
  <cp:category/>
  <cp:version/>
  <cp:contentType/>
  <cp:contentStatus/>
</cp:coreProperties>
</file>