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1" windowHeight="9935" tabRatio="981" firstSheet="3" activeTab="8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部门收支总表" sheetId="7" r:id="rId7"/>
    <sheet name="7.部门收入总表" sheetId="8" r:id="rId8"/>
    <sheet name="8.部门支出总表" sheetId="9" r:id="rId9"/>
  </sheets>
  <definedNames/>
  <calcPr fullCalcOnLoad="1"/>
</workbook>
</file>

<file path=xl/sharedStrings.xml><?xml version="1.0" encoding="utf-8"?>
<sst xmlns="http://schemas.openxmlformats.org/spreadsheetml/2006/main" count="299" uniqueCount="163">
  <si>
    <r>
      <t>2018</t>
    </r>
    <r>
      <rPr>
        <b/>
        <sz val="14"/>
        <rFont val="仿宋_GB2312"/>
        <family val="3"/>
      </rPr>
      <t>年度鹤山市旅游局预算公开</t>
    </r>
  </si>
  <si>
    <t>第二部分 2018年鹤山市旅游局部门预算表</t>
  </si>
  <si>
    <t>部门公开表1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</si>
  <si>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</si>
  <si>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</si>
  <si>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</si>
  <si>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</si>
  <si>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</si>
  <si>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</si>
  <si>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</si>
  <si>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</si>
  <si>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</si>
  <si>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</si>
  <si>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</si>
  <si>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</si>
  <si>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一、一般公共服务支出</t>
  </si>
  <si>
    <t>（二）政府性基金预算拨款</t>
  </si>
  <si>
    <t>二、国防支出</t>
  </si>
  <si>
    <t>（三）国有资本经营预算拨款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</si>
  <si>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</si>
  <si>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</si>
  <si>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</si>
  <si>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</si>
  <si>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</si>
  <si>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</si>
  <si>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</si>
  <si>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</si>
  <si>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</si>
  <si>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</si>
  <si>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</si>
  <si>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</si>
  <si>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</si>
  <si>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二、上年结转</t>
  </si>
  <si>
    <t>十六、国土海洋气象等支出</t>
  </si>
  <si>
    <t>十七、住房保障支出</t>
  </si>
  <si>
    <t>十八、粮油物资储备支出</t>
  </si>
  <si>
    <t>十九、国有资本经营预算支出</t>
  </si>
  <si>
    <t>(四)基本户资金</t>
  </si>
  <si>
    <t>二十、其他支出</t>
  </si>
  <si>
    <t>二十一、债务付息支出</t>
  </si>
  <si>
    <t>二十二、债务发行费用支出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</si>
  <si>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</si>
  <si>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</si>
  <si>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</si>
  <si>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</si>
  <si>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</si>
  <si>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</si>
  <si>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2017年执行数</t>
  </si>
  <si>
    <t>2018年预算数</t>
  </si>
  <si>
    <t>2018年预算数比2017年执行数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</si>
  <si>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</si>
  <si>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</si>
  <si>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</si>
  <si>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</si>
  <si>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</si>
  <si>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</si>
  <si>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</si>
  <si>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</si>
  <si>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>项目支出</t>
  </si>
  <si>
    <t>社会保障和就业支出</t>
  </si>
  <si>
    <t>行政事业单位离退休</t>
  </si>
  <si>
    <t>归口管理的行政单位离退休</t>
  </si>
  <si>
    <t>机关事业单位基本养老保险缴费支出</t>
  </si>
  <si>
    <t>行政单位基本养老保险缴费支出</t>
  </si>
  <si>
    <t>机关事业单位职业年金缴费支出</t>
  </si>
  <si>
    <t>行政单位职业年金缴费支出</t>
  </si>
  <si>
    <t>医疗卫生与计划生育支出</t>
  </si>
  <si>
    <t>计划生育事务</t>
  </si>
  <si>
    <t>计划生育服务</t>
  </si>
  <si>
    <t>行政事业单位医疗</t>
  </si>
  <si>
    <t>行政单位医疗</t>
  </si>
  <si>
    <t>商业服务业等支出</t>
  </si>
  <si>
    <t>旅游业管理与服务支出</t>
  </si>
  <si>
    <t>行政运行</t>
  </si>
  <si>
    <t>一般行政管理事务</t>
  </si>
  <si>
    <t>旅游宣传</t>
  </si>
  <si>
    <t>其他旅游业管理与服务支出</t>
  </si>
  <si>
    <t>住房保障支出</t>
  </si>
  <si>
    <t>住房改革支出</t>
  </si>
  <si>
    <t>住房公积金</t>
  </si>
  <si>
    <t>其他单位住房公积金</t>
  </si>
  <si>
    <t>文化体育与传媒支出</t>
  </si>
  <si>
    <t>其他文化体育与传媒支出</t>
  </si>
  <si>
    <t xml:space="preserve">  其他文化体育与传媒支出</t>
  </si>
  <si>
    <t>其他支出</t>
  </si>
  <si>
    <t xml:space="preserve">  其他支出</t>
  </si>
  <si>
    <t>部门公开表3</t>
  </si>
  <si>
    <t>一般公共预算基本支出表</t>
  </si>
  <si>
    <t>经济分类科目</t>
  </si>
  <si>
    <t>2018年基本支出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</si>
  <si>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</si>
  <si>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</si>
  <si>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</si>
  <si>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</si>
  <si>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</si>
  <si>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</si>
  <si>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</t>
  </si>
  <si>
    <t>机关事业单位基本养老保险缴费</t>
  </si>
  <si>
    <t>医疗保险缴费</t>
  </si>
  <si>
    <t>职业年金缴费</t>
  </si>
  <si>
    <t>商品和服务支出</t>
  </si>
  <si>
    <t>办公费</t>
  </si>
  <si>
    <t>邮电费</t>
  </si>
  <si>
    <t>公务接待费</t>
  </si>
  <si>
    <t>公务用车运行维护费</t>
  </si>
  <si>
    <t>其他交通费用</t>
  </si>
  <si>
    <t>其他商品和服务支出</t>
  </si>
  <si>
    <t>对个人和家庭的补助</t>
  </si>
  <si>
    <t>退休费</t>
  </si>
  <si>
    <t>奖励金</t>
  </si>
  <si>
    <t>其他对个人和家庭的补助支出</t>
  </si>
  <si>
    <t>部门公开表4</t>
  </si>
  <si>
    <t>一般公共预算“三公”经费支出表</t>
  </si>
  <si>
    <t>部门：鹤山市旅游局</t>
  </si>
  <si>
    <t>2017年预算数</t>
  </si>
  <si>
    <t>2017年预算执行数</t>
  </si>
  <si>
    <t>因公出国(境)费</t>
  </si>
  <si>
    <t>公务用车购置及运行费</t>
  </si>
  <si>
    <t>公务用车购置费</t>
  </si>
  <si>
    <t>公务用车运行费</t>
  </si>
  <si>
    <t>部门公开表5</t>
  </si>
  <si>
    <t>政府性基金预算支出表</t>
  </si>
  <si>
    <t>本年政府性基金预算支出</t>
  </si>
  <si>
    <t>无</t>
  </si>
  <si>
    <t>部门公开表6</t>
  </si>
  <si>
    <t>部门收支总表</t>
  </si>
  <si>
    <t>单位名称：鹤山市旅游局</t>
  </si>
  <si>
    <t>一、一般公共预算拨款收入</t>
  </si>
  <si>
    <t>二、政府性基金预算拨款收入</t>
  </si>
  <si>
    <t>三、国有资本经营预算拨款收入</t>
  </si>
  <si>
    <t>四、专款专用资金收入</t>
  </si>
  <si>
    <t>五、事业收入</t>
  </si>
  <si>
    <t>六、事业单位经营收入</t>
  </si>
  <si>
    <t>七、其他收入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</si>
  <si>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</si>
  <si>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</si>
  <si>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</si>
  <si>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</si>
  <si>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</si>
  <si>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二十二、对附属单位补助支出</t>
  </si>
  <si>
    <t>九、用事业基金弥补收支差额</t>
  </si>
  <si>
    <t>二十三、结转下年</t>
  </si>
  <si>
    <t>十、上年结转结余</t>
  </si>
  <si>
    <t>部门公开表7</t>
  </si>
  <si>
    <t>部门收入总表</t>
  </si>
  <si>
    <t>科目</t>
  </si>
  <si>
    <t>上年结转</t>
  </si>
  <si>
    <t>一般公共预算拨款收入</t>
  </si>
  <si>
    <t>政府性基金预算拨款收入</t>
  </si>
  <si>
    <t>专款专用资金收入</t>
  </si>
  <si>
    <t>事业收入</t>
  </si>
  <si>
    <t>事业单位经营收入</t>
  </si>
  <si>
    <t>上级补助收入</t>
  </si>
  <si>
    <t>其他收入</t>
  </si>
  <si>
    <t>用事业基金弥补收支差额</t>
  </si>
  <si>
    <t>金额</t>
  </si>
  <si>
    <t>其中：教育收费</t>
  </si>
  <si>
    <t>229</t>
  </si>
  <si>
    <t>22999</t>
  </si>
  <si>
    <t>2299901</t>
  </si>
  <si>
    <t>部门公开表8</t>
  </si>
  <si>
    <t>部门支出总表</t>
  </si>
  <si>
    <t>事业单位经营支出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</si>
</sst>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 &quot;* #,##0_ ;_ &quot; &quot;* \-#,##0_ ;_ &quot; &quot;* &quot;-&quot;_ ;_ @_ "/>
    <numFmt numFmtId="177" formatCode="_ &quot; &quot;* #,##0.00_ ;_ &quot; &quot;* \-#,##0.00_ ;_ &quot; &quot;* &quot;-&quot;??_ ;_ @_ "/>
    <numFmt numFmtId="178" formatCode="0.00_ "/>
    <numFmt numFmtId="179" formatCode="#,##0.00_ "/>
    <numFmt numFmtId="180" formatCode="#,##0.00_);[Red]\(#,##0.00\)"/>
    <numFmt numFmtId="181" formatCode="0.00_);[Red]\(0.00\)"/>
    <numFmt numFmtId="182" formatCode="0.00;[Red]0.00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7"/>
      <color indexed="8"/>
      <name val="宋体"/>
      <family val="0"/>
    </font>
    <font>
      <b/>
      <sz val="12"/>
      <color indexed="8"/>
      <name val="宋体"/>
      <family val="0"/>
    </font>
    <font>
      <sz val="7.5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4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u val="single"/>
      <sz val="14"/>
      <name val="仿宋_GB2312"/>
      <family val="3"/>
    </font>
    <font>
      <b/>
      <sz val="2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8" borderId="0" applyNumberFormat="0" applyBorder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178" fontId="2" fillId="24" borderId="10" xfId="0" applyNumberFormat="1" applyFont="1" applyFill="1" applyBorder="1" applyAlignment="1">
      <alignment horizontal="center" vertical="center"/>
    </xf>
    <xf numFmtId="178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2" fillId="24" borderId="10" xfId="0" applyNumberFormat="1" applyFont="1" applyFill="1" applyBorder="1" applyAlignment="1">
      <alignment horizontal="right" vertical="center"/>
    </xf>
    <xf numFmtId="178" fontId="2" fillId="24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8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3" fontId="9" fillId="0" borderId="10" xfId="22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 indent="2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43" fontId="10" fillId="0" borderId="10" xfId="22" applyFont="1" applyFill="1" applyBorder="1" applyAlignment="1" applyProtection="1">
      <alignment horizontal="center" vertical="center"/>
      <protection/>
    </xf>
    <xf numFmtId="43" fontId="10" fillId="0" borderId="10" xfId="22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0" fillId="25" borderId="10" xfId="0" applyNumberFormat="1" applyFont="1" applyFill="1" applyBorder="1" applyAlignment="1" applyProtection="1">
      <alignment horizontal="center" vertical="center"/>
      <protection/>
    </xf>
    <xf numFmtId="0" fontId="10" fillId="25" borderId="10" xfId="0" applyNumberFormat="1" applyFont="1" applyFill="1" applyBorder="1" applyAlignment="1" applyProtection="1">
      <alignment horizontal="center" vertical="center" wrapText="1"/>
      <protection/>
    </xf>
    <xf numFmtId="43" fontId="10" fillId="25" borderId="10" xfId="22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22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/>
    </xf>
    <xf numFmtId="180" fontId="12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center" vertical="center"/>
    </xf>
    <xf numFmtId="178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8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0" fontId="12" fillId="0" borderId="0" xfId="0" applyNumberFormat="1" applyFont="1" applyAlignment="1">
      <alignment horizontal="left" vertical="center"/>
    </xf>
    <xf numFmtId="10" fontId="1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182" fontId="2" fillId="24" borderId="10" xfId="0" applyNumberFormat="1" applyFont="1" applyFill="1" applyBorder="1" applyAlignment="1">
      <alignment horizontal="center" vertical="center"/>
    </xf>
    <xf numFmtId="182" fontId="2" fillId="24" borderId="10" xfId="0" applyNumberFormat="1" applyFont="1" applyFill="1" applyBorder="1" applyAlignment="1">
      <alignment vertical="center"/>
    </xf>
    <xf numFmtId="178" fontId="2" fillId="24" borderId="10" xfId="0" applyNumberFormat="1" applyFont="1" applyFill="1" applyBorder="1" applyAlignment="1">
      <alignment horizontal="center" vertical="center"/>
    </xf>
    <xf numFmtId="10" fontId="2" fillId="24" borderId="10" xfId="0" applyNumberFormat="1" applyFont="1" applyFill="1" applyBorder="1" applyAlignment="1">
      <alignment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178" fontId="2" fillId="24" borderId="10" xfId="0" applyNumberFormat="1" applyFont="1" applyFill="1" applyBorder="1" applyAlignment="1">
      <alignment vertical="center"/>
    </xf>
    <xf numFmtId="182" fontId="2" fillId="24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K17" sqref="K17"/>
    </sheetView>
  </sheetViews>
  <sheetFormatPr defaultColWidth="10.75390625" defaultRowHeight="13.5"/>
  <cols>
    <col min="1" max="16384" width="10.75390625" style="122" customWidth="1"/>
  </cols>
  <sheetData>
    <row r="2" ht="17.25">
      <c r="A2" s="123" t="s">
        <v>0</v>
      </c>
    </row>
    <row r="7" spans="1:3" ht="30.75">
      <c r="A7" s="124"/>
      <c r="C7" s="124"/>
    </row>
    <row r="11" spans="1:8" ht="30.75">
      <c r="A11" s="125" t="s">
        <v>1</v>
      </c>
      <c r="B11" s="125"/>
      <c r="C11" s="125"/>
      <c r="D11" s="125"/>
      <c r="E11" s="125"/>
      <c r="F11" s="125"/>
      <c r="G11" s="125"/>
      <c r="H11" s="125"/>
    </row>
  </sheetData>
  <sheetProtection/>
  <mergeCells count="1">
    <mergeCell ref="A11:H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6">
      <selection activeCell="H11" sqref="H11"/>
    </sheetView>
  </sheetViews>
  <sheetFormatPr defaultColWidth="8.875" defaultRowHeight="13.5"/>
  <cols>
    <col min="1" max="1" width="21.875" style="0" customWidth="1"/>
    <col min="2" max="2" width="13.50390625" style="113" customWidth="1"/>
    <col min="3" max="3" width="22.00390625" style="0" customWidth="1"/>
    <col min="4" max="4" width="12.625" style="113" customWidth="1"/>
    <col min="5" max="5" width="11.875" style="114" customWidth="1"/>
    <col min="6" max="6" width="12.125" style="113" customWidth="1"/>
  </cols>
  <sheetData>
    <row r="1" ht="20.25" customHeight="1">
      <c r="A1" s="115" t="s">
        <v>2</v>
      </c>
    </row>
    <row r="2" spans="1:6" ht="20.25" customHeight="1">
      <c r="A2" s="116" t="s">
        <v>3</v>
      </c>
      <c r="B2" s="116"/>
      <c r="C2" s="116"/>
      <c r="D2" s="116"/>
      <c r="E2" s="116"/>
      <c r="F2" s="116"/>
    </row>
    <row r="3" spans="1:6" ht="21" customHeight="1">
      <c r="A3" s="75" t="s">
        <v>4</v>
      </c>
      <c r="B3" s="75"/>
      <c r="C3" s="75"/>
      <c r="D3" s="75"/>
      <c r="E3" s="75"/>
      <c r="F3" s="75"/>
    </row>
    <row r="4" spans="1:6" ht="21" customHeight="1">
      <c r="A4" s="76" t="s">
        <v>5</v>
      </c>
      <c r="B4" s="76"/>
      <c r="C4" s="76" t="s">
        <v>6</v>
      </c>
      <c r="D4" s="76"/>
      <c r="E4" s="76"/>
      <c r="F4" s="76"/>
    </row>
    <row r="5" spans="1:6" ht="21" customHeight="1">
      <c r="A5" s="76" t="s">
        <v>7</v>
      </c>
      <c r="B5" s="81" t="s">
        <v>8</v>
      </c>
      <c r="C5" s="76" t="s">
        <v>7</v>
      </c>
      <c r="D5" s="81" t="s">
        <v>9</v>
      </c>
      <c r="E5" s="81" t="s">
        <v>10</v>
      </c>
      <c r="F5" s="81" t="s">
        <v>11</v>
      </c>
    </row>
    <row r="6" spans="1:6" ht="16.5" customHeight="1">
      <c r="A6" s="117" t="s">
        <v>12</v>
      </c>
      <c r="B6" s="118">
        <f>SUM(B7:B9)</f>
        <v>1092.62</v>
      </c>
      <c r="C6" s="117" t="s">
        <v>13</v>
      </c>
      <c r="D6" s="118">
        <f>SUM(D7:D28)</f>
        <v>1103.1399999999999</v>
      </c>
      <c r="E6" s="118">
        <f>SUM(E7:E28)</f>
        <v>1103.1399999999999</v>
      </c>
      <c r="F6" s="118">
        <f>SUM(F7:F27)</f>
        <v>0</v>
      </c>
    </row>
    <row r="7" spans="1:6" ht="16.5" customHeight="1">
      <c r="A7" s="117" t="s">
        <v>14</v>
      </c>
      <c r="B7" s="118">
        <v>1092.62</v>
      </c>
      <c r="C7" s="117" t="s">
        <v>15</v>
      </c>
      <c r="D7" s="118">
        <f aca="true" t="shared" si="0" ref="D7:F7">E7+F7</f>
        <v>0</v>
      </c>
      <c r="E7" s="118">
        <f t="shared" si="0"/>
        <v>0</v>
      </c>
      <c r="F7" s="118">
        <f t="shared" si="0"/>
        <v>0</v>
      </c>
    </row>
    <row r="8" spans="1:6" ht="16.5" customHeight="1">
      <c r="A8" s="117" t="s">
        <v>16</v>
      </c>
      <c r="B8" s="118">
        <v>0</v>
      </c>
      <c r="C8" s="117" t="s">
        <v>17</v>
      </c>
      <c r="D8" s="118">
        <f aca="true" t="shared" si="1" ref="D8:D28">E8+F8</f>
        <v>0</v>
      </c>
      <c r="E8" s="118">
        <f aca="true" t="shared" si="2" ref="E8:E11">F8+G8</f>
        <v>0</v>
      </c>
      <c r="F8" s="118">
        <f aca="true" t="shared" si="3" ref="F8:F32">G8+H8</f>
        <v>0</v>
      </c>
    </row>
    <row r="9" spans="1:6" ht="16.5" customHeight="1">
      <c r="A9" s="52" t="s">
        <v>18</v>
      </c>
      <c r="B9" s="118">
        <v>0</v>
      </c>
      <c r="C9" s="117" t="s">
        <v>19</v>
      </c>
      <c r="D9" s="118">
        <f t="shared" si="1"/>
        <v>0</v>
      </c>
      <c r="E9" s="118">
        <f t="shared" si="2"/>
        <v>0</v>
      </c>
      <c r="F9" s="118">
        <f t="shared" si="3"/>
        <v>0</v>
      </c>
    </row>
    <row r="10" spans="1:6" ht="16.5" customHeight="1">
      <c r="A10" s="119"/>
      <c r="C10" s="117" t="s">
        <v>20</v>
      </c>
      <c r="D10" s="118">
        <f t="shared" si="1"/>
        <v>0</v>
      </c>
      <c r="E10" s="118">
        <f t="shared" si="2"/>
        <v>0</v>
      </c>
      <c r="F10" s="118">
        <f t="shared" si="3"/>
        <v>0</v>
      </c>
    </row>
    <row r="11" spans="1:6" ht="16.5" customHeight="1">
      <c r="A11" s="119"/>
      <c r="B11" s="120"/>
      <c r="C11" s="117" t="s">
        <v>21</v>
      </c>
      <c r="D11" s="118">
        <f t="shared" si="1"/>
        <v>0</v>
      </c>
      <c r="E11" s="118">
        <f t="shared" si="2"/>
        <v>0</v>
      </c>
      <c r="F11" s="118">
        <f t="shared" si="3"/>
        <v>0</v>
      </c>
    </row>
    <row r="12" spans="1:6" ht="16.5" customHeight="1">
      <c r="A12" s="119"/>
      <c r="B12" s="120"/>
      <c r="C12" s="117" t="s">
        <v>22</v>
      </c>
      <c r="D12" s="118">
        <f t="shared" si="1"/>
        <v>9.47</v>
      </c>
      <c r="E12" s="118">
        <v>9.47</v>
      </c>
      <c r="F12" s="118">
        <f t="shared" si="3"/>
        <v>0</v>
      </c>
    </row>
    <row r="13" spans="1:6" ht="16.5" customHeight="1">
      <c r="A13" s="117"/>
      <c r="B13" s="118"/>
      <c r="C13" s="117" t="s">
        <v>23</v>
      </c>
      <c r="D13" s="118">
        <f t="shared" si="1"/>
        <v>35.61</v>
      </c>
      <c r="E13" s="118">
        <v>35.61</v>
      </c>
      <c r="F13" s="118">
        <f t="shared" si="3"/>
        <v>0</v>
      </c>
    </row>
    <row r="14" spans="1:6" ht="16.5" customHeight="1">
      <c r="A14" s="117"/>
      <c r="B14" s="118"/>
      <c r="C14" s="117" t="s">
        <v>24</v>
      </c>
      <c r="D14" s="118">
        <f t="shared" si="1"/>
        <v>8.3</v>
      </c>
      <c r="E14" s="118">
        <v>8.3</v>
      </c>
      <c r="F14" s="118">
        <f t="shared" si="3"/>
        <v>0</v>
      </c>
    </row>
    <row r="15" spans="1:6" ht="16.5" customHeight="1">
      <c r="A15" s="117"/>
      <c r="B15" s="118"/>
      <c r="C15" s="117" t="s">
        <v>25</v>
      </c>
      <c r="D15" s="118">
        <f t="shared" si="1"/>
        <v>0</v>
      </c>
      <c r="E15" s="118">
        <f aca="true" t="shared" si="4" ref="E15:E19">F15+G15</f>
        <v>0</v>
      </c>
      <c r="F15" s="118">
        <f t="shared" si="3"/>
        <v>0</v>
      </c>
    </row>
    <row r="16" spans="1:6" ht="16.5" customHeight="1">
      <c r="A16" s="117"/>
      <c r="B16" s="118"/>
      <c r="C16" s="117" t="s">
        <v>26</v>
      </c>
      <c r="D16" s="118">
        <f t="shared" si="1"/>
        <v>0</v>
      </c>
      <c r="E16" s="118">
        <f t="shared" si="4"/>
        <v>0</v>
      </c>
      <c r="F16" s="118">
        <f t="shared" si="3"/>
        <v>0</v>
      </c>
    </row>
    <row r="17" spans="1:6" ht="16.5" customHeight="1">
      <c r="A17" s="117"/>
      <c r="B17" s="118"/>
      <c r="C17" s="117" t="s">
        <v>27</v>
      </c>
      <c r="D17" s="118">
        <f t="shared" si="1"/>
        <v>0</v>
      </c>
      <c r="E17" s="118">
        <f t="shared" si="4"/>
        <v>0</v>
      </c>
      <c r="F17" s="118">
        <f t="shared" si="3"/>
        <v>0</v>
      </c>
    </row>
    <row r="18" spans="1:6" ht="16.5" customHeight="1">
      <c r="A18" s="76"/>
      <c r="B18" s="118"/>
      <c r="C18" s="117" t="s">
        <v>28</v>
      </c>
      <c r="D18" s="118">
        <f t="shared" si="1"/>
        <v>0</v>
      </c>
      <c r="E18" s="118">
        <f t="shared" si="4"/>
        <v>0</v>
      </c>
      <c r="F18" s="118">
        <f t="shared" si="3"/>
        <v>0</v>
      </c>
    </row>
    <row r="19" spans="1:6" ht="16.5" customHeight="1">
      <c r="A19" s="119"/>
      <c r="B19" s="120"/>
      <c r="C19" s="117" t="s">
        <v>29</v>
      </c>
      <c r="D19" s="118">
        <f t="shared" si="1"/>
        <v>0</v>
      </c>
      <c r="E19" s="118">
        <f t="shared" si="4"/>
        <v>0</v>
      </c>
      <c r="F19" s="118">
        <f t="shared" si="3"/>
        <v>0</v>
      </c>
    </row>
    <row r="20" spans="1:6" ht="16.5" customHeight="1">
      <c r="A20" s="119"/>
      <c r="B20" s="120"/>
      <c r="C20" s="117" t="s">
        <v>30</v>
      </c>
      <c r="D20" s="118">
        <f t="shared" si="1"/>
        <v>1033.82</v>
      </c>
      <c r="E20" s="118">
        <v>1033.82</v>
      </c>
      <c r="F20" s="118">
        <f t="shared" si="3"/>
        <v>0</v>
      </c>
    </row>
    <row r="21" spans="1:6" ht="16.5" customHeight="1">
      <c r="A21" s="119"/>
      <c r="B21" s="120"/>
      <c r="C21" s="117" t="s">
        <v>31</v>
      </c>
      <c r="D21" s="118">
        <f t="shared" si="1"/>
        <v>0</v>
      </c>
      <c r="E21" s="118">
        <f aca="true" t="shared" si="5" ref="E21:E25">F21+G21</f>
        <v>0</v>
      </c>
      <c r="F21" s="118">
        <f t="shared" si="3"/>
        <v>0</v>
      </c>
    </row>
    <row r="22" spans="1:6" ht="16.5" customHeight="1">
      <c r="A22" s="117" t="s">
        <v>32</v>
      </c>
      <c r="B22" s="118">
        <f>SUM(B23:B26)</f>
        <v>10.520000000000001</v>
      </c>
      <c r="C22" s="117" t="s">
        <v>33</v>
      </c>
      <c r="D22" s="118">
        <f t="shared" si="1"/>
        <v>0</v>
      </c>
      <c r="E22" s="118">
        <f t="shared" si="5"/>
        <v>0</v>
      </c>
      <c r="F22" s="118">
        <f t="shared" si="3"/>
        <v>0</v>
      </c>
    </row>
    <row r="23" spans="1:6" ht="16.5" customHeight="1">
      <c r="A23" s="117" t="s">
        <v>14</v>
      </c>
      <c r="B23" s="118">
        <v>9.47</v>
      </c>
      <c r="C23" s="117" t="s">
        <v>34</v>
      </c>
      <c r="D23" s="118">
        <f t="shared" si="1"/>
        <v>14.89</v>
      </c>
      <c r="E23" s="118">
        <v>14.89</v>
      </c>
      <c r="F23" s="118">
        <f t="shared" si="3"/>
        <v>0</v>
      </c>
    </row>
    <row r="24" spans="1:6" ht="16.5" customHeight="1">
      <c r="A24" s="117" t="s">
        <v>16</v>
      </c>
      <c r="B24" s="118">
        <v>0</v>
      </c>
      <c r="C24" s="117" t="s">
        <v>35</v>
      </c>
      <c r="D24" s="118">
        <f t="shared" si="1"/>
        <v>0</v>
      </c>
      <c r="E24" s="118">
        <f t="shared" si="5"/>
        <v>0</v>
      </c>
      <c r="F24" s="118">
        <f t="shared" si="3"/>
        <v>0</v>
      </c>
    </row>
    <row r="25" spans="1:6" ht="16.5" customHeight="1">
      <c r="A25" s="52" t="s">
        <v>18</v>
      </c>
      <c r="B25" s="118">
        <v>0</v>
      </c>
      <c r="C25" s="52" t="s">
        <v>36</v>
      </c>
      <c r="D25" s="121">
        <f t="shared" si="1"/>
        <v>0</v>
      </c>
      <c r="E25" s="118">
        <f t="shared" si="5"/>
        <v>0</v>
      </c>
      <c r="F25" s="118">
        <f t="shared" si="3"/>
        <v>0</v>
      </c>
    </row>
    <row r="26" spans="1:6" ht="16.5" customHeight="1">
      <c r="A26" t="s">
        <v>37</v>
      </c>
      <c r="B26" s="121">
        <v>1.05</v>
      </c>
      <c r="C26" s="117" t="s">
        <v>38</v>
      </c>
      <c r="D26" s="118">
        <f t="shared" si="1"/>
        <v>1.05</v>
      </c>
      <c r="E26" s="118">
        <v>1.05</v>
      </c>
      <c r="F26" s="118">
        <f t="shared" si="3"/>
        <v>0</v>
      </c>
    </row>
    <row r="27" spans="1:6" ht="16.5" customHeight="1">
      <c r="A27" s="119"/>
      <c r="C27" s="117" t="s">
        <v>39</v>
      </c>
      <c r="D27" s="118">
        <f t="shared" si="1"/>
        <v>0</v>
      </c>
      <c r="E27" s="118">
        <f aca="true" t="shared" si="6" ref="E27:E32">F27+G27</f>
        <v>0</v>
      </c>
      <c r="F27" s="118">
        <f t="shared" si="3"/>
        <v>0</v>
      </c>
    </row>
    <row r="28" spans="1:6" ht="16.5" customHeight="1">
      <c r="A28" s="119"/>
      <c r="B28" s="120"/>
      <c r="C28" s="117" t="s">
        <v>40</v>
      </c>
      <c r="D28" s="118">
        <f t="shared" si="1"/>
        <v>0</v>
      </c>
      <c r="E28" s="118">
        <f t="shared" si="6"/>
        <v>0</v>
      </c>
      <c r="F28" s="118">
        <f t="shared" si="3"/>
        <v>0</v>
      </c>
    </row>
    <row r="29" spans="1:6" ht="16.5" customHeight="1">
      <c r="A29" s="119"/>
      <c r="B29" s="120"/>
      <c r="C29" s="119"/>
      <c r="D29" s="120"/>
      <c r="E29" s="118">
        <f t="shared" si="6"/>
        <v>0</v>
      </c>
      <c r="F29" s="118">
        <f t="shared" si="3"/>
        <v>0</v>
      </c>
    </row>
    <row r="30" spans="1:6" ht="16.5" customHeight="1">
      <c r="A30" s="119"/>
      <c r="B30" s="120"/>
      <c r="C30" s="50" t="s">
        <v>41</v>
      </c>
      <c r="D30" s="118">
        <v>0</v>
      </c>
      <c r="E30" s="118">
        <f t="shared" si="6"/>
        <v>0</v>
      </c>
      <c r="F30" s="118">
        <f t="shared" si="3"/>
        <v>0</v>
      </c>
    </row>
    <row r="31" spans="1:6" ht="16.5" customHeight="1">
      <c r="A31" s="119"/>
      <c r="B31" s="120"/>
      <c r="C31" s="119"/>
      <c r="D31" s="120"/>
      <c r="E31" s="118">
        <f t="shared" si="6"/>
        <v>0</v>
      </c>
      <c r="F31" s="118">
        <f t="shared" si="3"/>
        <v>0</v>
      </c>
    </row>
    <row r="32" spans="1:6" ht="16.5" customHeight="1">
      <c r="A32" s="117" t="s">
        <v>42</v>
      </c>
      <c r="B32" s="118">
        <f>B6+B22</f>
        <v>1103.1399999999999</v>
      </c>
      <c r="C32" s="117" t="s">
        <v>43</v>
      </c>
      <c r="D32" s="118">
        <f>D30+D6</f>
        <v>1103.1399999999999</v>
      </c>
      <c r="E32" s="118">
        <f t="shared" si="6"/>
        <v>0</v>
      </c>
      <c r="F32" s="118">
        <f t="shared" si="3"/>
        <v>0</v>
      </c>
    </row>
  </sheetData>
  <sheetProtection/>
  <mergeCells count="4">
    <mergeCell ref="A2:F2"/>
    <mergeCell ref="A3:F3"/>
    <mergeCell ref="A4:B4"/>
    <mergeCell ref="C4:F4"/>
  </mergeCells>
  <printOptions/>
  <pageMargins left="0.7" right="0.7" top="0.75" bottom="0.75" header="0.3" footer="0.3"/>
  <pageSetup fitToHeight="1" fitToWidth="1" horizontalDpi="200" verticalDpi="2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130" zoomScaleNormal="130" workbookViewId="0" topLeftCell="A1">
      <selection activeCell="D40" sqref="D40"/>
    </sheetView>
  </sheetViews>
  <sheetFormatPr defaultColWidth="8.875" defaultRowHeight="15" customHeight="1"/>
  <cols>
    <col min="1" max="1" width="13.75390625" style="1" customWidth="1"/>
    <col min="2" max="2" width="21.25390625" style="2" customWidth="1"/>
    <col min="3" max="3" width="10.125" style="3" customWidth="1"/>
    <col min="4" max="4" width="8.75390625" style="91" customWidth="1"/>
    <col min="5" max="5" width="10.125" style="91" customWidth="1"/>
    <col min="6" max="6" width="7.625" style="91" customWidth="1"/>
    <col min="7" max="7" width="9.75390625" style="3" customWidth="1"/>
    <col min="8" max="8" width="10.25390625" style="92" customWidth="1"/>
    <col min="9" max="16384" width="9.00390625" style="93" bestFit="1" customWidth="1"/>
  </cols>
  <sheetData>
    <row r="1" spans="1:8" ht="15" customHeight="1">
      <c r="A1" s="94" t="s">
        <v>44</v>
      </c>
      <c r="B1" s="94"/>
      <c r="C1" s="95"/>
      <c r="D1" s="94"/>
      <c r="E1" s="94"/>
      <c r="F1" s="94"/>
      <c r="G1" s="94"/>
      <c r="H1" s="94"/>
    </row>
    <row r="2" spans="1:8" ht="15" customHeight="1">
      <c r="A2" s="6" t="s">
        <v>45</v>
      </c>
      <c r="B2" s="6"/>
      <c r="C2" s="6"/>
      <c r="D2" s="6"/>
      <c r="E2" s="6"/>
      <c r="F2" s="6"/>
      <c r="G2" s="6"/>
      <c r="H2" s="6"/>
    </row>
    <row r="3" spans="1:8" ht="15" customHeight="1">
      <c r="A3" s="96" t="s">
        <v>4</v>
      </c>
      <c r="B3" s="96"/>
      <c r="C3" s="97"/>
      <c r="D3" s="96"/>
      <c r="E3" s="96"/>
      <c r="F3" s="96"/>
      <c r="G3" s="96"/>
      <c r="H3" s="96"/>
    </row>
    <row r="4" spans="1:8" ht="15" customHeight="1">
      <c r="A4" s="98" t="s">
        <v>46</v>
      </c>
      <c r="B4" s="98"/>
      <c r="C4" s="15" t="s">
        <v>47</v>
      </c>
      <c r="D4" s="15" t="s">
        <v>48</v>
      </c>
      <c r="E4" s="15"/>
      <c r="F4" s="15"/>
      <c r="G4" s="99" t="s">
        <v>49</v>
      </c>
      <c r="H4" s="99"/>
    </row>
    <row r="5" spans="1:8" ht="15" customHeight="1">
      <c r="A5" s="98" t="s">
        <v>50</v>
      </c>
      <c r="B5" s="14" t="s">
        <v>51</v>
      </c>
      <c r="C5" s="15" t="s">
        <v>52</v>
      </c>
      <c r="D5" s="15" t="s">
        <v>53</v>
      </c>
      <c r="E5" s="15"/>
      <c r="F5" s="15"/>
      <c r="G5" s="15" t="s">
        <v>54</v>
      </c>
      <c r="H5" s="100" t="s">
        <v>55</v>
      </c>
    </row>
    <row r="6" spans="1:8" ht="15" customHeight="1">
      <c r="A6" s="98"/>
      <c r="B6" s="14"/>
      <c r="C6" s="15"/>
      <c r="D6" s="15" t="s">
        <v>56</v>
      </c>
      <c r="E6" s="15" t="s">
        <v>57</v>
      </c>
      <c r="F6" s="15" t="s">
        <v>58</v>
      </c>
      <c r="G6" s="15"/>
      <c r="H6" s="100"/>
    </row>
    <row r="7" spans="1:8" ht="15" customHeight="1">
      <c r="A7" s="101">
        <v>208</v>
      </c>
      <c r="B7" s="102" t="s">
        <v>59</v>
      </c>
      <c r="C7" s="103">
        <v>54.004652</v>
      </c>
      <c r="D7" s="104">
        <f>SUM(E7,F7)</f>
        <v>35.61</v>
      </c>
      <c r="E7" s="104">
        <v>35.61</v>
      </c>
      <c r="F7" s="104">
        <v>0</v>
      </c>
      <c r="G7" s="105">
        <f>D7-C7</f>
        <v>-18.394652</v>
      </c>
      <c r="H7" s="106">
        <f>G7/C7</f>
        <v>-0.3406123605796034</v>
      </c>
    </row>
    <row r="8" spans="1:8" ht="15" customHeight="1">
      <c r="A8" s="13">
        <v>20805</v>
      </c>
      <c r="B8" s="14" t="s">
        <v>60</v>
      </c>
      <c r="C8" s="107">
        <v>54.004652</v>
      </c>
      <c r="D8" s="108">
        <f aca="true" t="shared" si="0" ref="D8:D36">SUM(E8,F8)</f>
        <v>35.61</v>
      </c>
      <c r="E8" s="108">
        <v>35.61</v>
      </c>
      <c r="F8" s="108">
        <v>0</v>
      </c>
      <c r="G8" s="18">
        <f aca="true" t="shared" si="1" ref="G8:G36">D8-C8</f>
        <v>-18.394652</v>
      </c>
      <c r="H8" s="109">
        <f aca="true" t="shared" si="2" ref="H8:H36">G8/C8</f>
        <v>-0.3406123605796034</v>
      </c>
    </row>
    <row r="9" spans="1:8" ht="15" customHeight="1">
      <c r="A9" s="13">
        <v>2080501</v>
      </c>
      <c r="B9" s="14" t="s">
        <v>61</v>
      </c>
      <c r="C9" s="107">
        <v>45.474946</v>
      </c>
      <c r="D9" s="108">
        <f t="shared" si="0"/>
        <v>13.8</v>
      </c>
      <c r="E9" s="108">
        <v>13.8</v>
      </c>
      <c r="F9" s="108">
        <v>0</v>
      </c>
      <c r="G9" s="18">
        <f t="shared" si="1"/>
        <v>-31.674946000000002</v>
      </c>
      <c r="H9" s="109">
        <f t="shared" si="2"/>
        <v>-0.6965361981958154</v>
      </c>
    </row>
    <row r="10" spans="1:8" ht="21.75" customHeight="1">
      <c r="A10" s="13">
        <v>2080505</v>
      </c>
      <c r="B10" s="14" t="s">
        <v>62</v>
      </c>
      <c r="C10" s="107">
        <v>8.529706</v>
      </c>
      <c r="D10" s="108">
        <f t="shared" si="0"/>
        <v>15.6</v>
      </c>
      <c r="E10" s="108">
        <v>15.6</v>
      </c>
      <c r="F10" s="108">
        <v>0</v>
      </c>
      <c r="G10" s="18">
        <f t="shared" si="1"/>
        <v>7.0702940000000005</v>
      </c>
      <c r="H10" s="109">
        <f t="shared" si="2"/>
        <v>0.8289024264142283</v>
      </c>
    </row>
    <row r="11" spans="1:8" ht="15" customHeight="1">
      <c r="A11" s="13">
        <v>208050501</v>
      </c>
      <c r="B11" s="14" t="s">
        <v>63</v>
      </c>
      <c r="C11" s="107">
        <v>0</v>
      </c>
      <c r="D11" s="108">
        <f t="shared" si="0"/>
        <v>15.6</v>
      </c>
      <c r="E11" s="108">
        <v>15.6</v>
      </c>
      <c r="F11" s="108">
        <v>0</v>
      </c>
      <c r="G11" s="18">
        <f t="shared" si="1"/>
        <v>15.6</v>
      </c>
      <c r="H11" s="109">
        <v>0</v>
      </c>
    </row>
    <row r="12" spans="1:8" ht="15" customHeight="1">
      <c r="A12" s="13">
        <v>2080506</v>
      </c>
      <c r="B12" s="14" t="s">
        <v>64</v>
      </c>
      <c r="C12" s="107">
        <v>0</v>
      </c>
      <c r="D12" s="108">
        <f t="shared" si="0"/>
        <v>6.207828</v>
      </c>
      <c r="E12" s="108">
        <v>6.207828</v>
      </c>
      <c r="F12" s="108">
        <v>0</v>
      </c>
      <c r="G12" s="18">
        <f t="shared" si="1"/>
        <v>6.207828</v>
      </c>
      <c r="H12" s="109">
        <v>0</v>
      </c>
    </row>
    <row r="13" spans="1:8" ht="15" customHeight="1">
      <c r="A13" s="13">
        <v>208050601</v>
      </c>
      <c r="B13" s="14" t="s">
        <v>65</v>
      </c>
      <c r="C13" s="107">
        <v>0</v>
      </c>
      <c r="D13" s="108">
        <f t="shared" si="0"/>
        <v>6.207828</v>
      </c>
      <c r="E13" s="108">
        <v>6.207828</v>
      </c>
      <c r="F13" s="108">
        <v>0</v>
      </c>
      <c r="G13" s="18">
        <f t="shared" si="1"/>
        <v>6.207828</v>
      </c>
      <c r="H13" s="109">
        <v>0</v>
      </c>
    </row>
    <row r="14" spans="1:8" ht="15" customHeight="1">
      <c r="A14" s="101">
        <v>210</v>
      </c>
      <c r="B14" s="102" t="s">
        <v>66</v>
      </c>
      <c r="C14" s="103">
        <v>7.3</v>
      </c>
      <c r="D14" s="104">
        <f t="shared" si="0"/>
        <v>8.3</v>
      </c>
      <c r="E14" s="104">
        <v>8.3</v>
      </c>
      <c r="F14" s="104">
        <v>0</v>
      </c>
      <c r="G14" s="105">
        <f t="shared" si="1"/>
        <v>1.0000000000000009</v>
      </c>
      <c r="H14" s="106">
        <f t="shared" si="2"/>
        <v>0.13698630136986314</v>
      </c>
    </row>
    <row r="15" spans="1:8" ht="15" customHeight="1">
      <c r="A15" s="13">
        <v>21007</v>
      </c>
      <c r="B15" s="14" t="s">
        <v>67</v>
      </c>
      <c r="C15" s="107">
        <v>1.7185</v>
      </c>
      <c r="D15" s="108">
        <f t="shared" si="0"/>
        <v>2.1576</v>
      </c>
      <c r="E15" s="108">
        <v>2.1576</v>
      </c>
      <c r="F15" s="108">
        <v>0</v>
      </c>
      <c r="G15" s="18">
        <f t="shared" si="1"/>
        <v>0.43910000000000005</v>
      </c>
      <c r="H15" s="109">
        <f t="shared" si="2"/>
        <v>0.2555135292406169</v>
      </c>
    </row>
    <row r="16" spans="1:8" ht="15" customHeight="1">
      <c r="A16" s="13">
        <v>2100717</v>
      </c>
      <c r="B16" s="14" t="s">
        <v>68</v>
      </c>
      <c r="C16" s="107">
        <v>1.7185</v>
      </c>
      <c r="D16" s="108">
        <f t="shared" si="0"/>
        <v>2.1576</v>
      </c>
      <c r="E16" s="108">
        <v>2.1576</v>
      </c>
      <c r="F16" s="108">
        <v>0</v>
      </c>
      <c r="G16" s="18">
        <f t="shared" si="1"/>
        <v>0.43910000000000005</v>
      </c>
      <c r="H16" s="109">
        <f t="shared" si="2"/>
        <v>0.2555135292406169</v>
      </c>
    </row>
    <row r="17" spans="1:8" ht="15" customHeight="1">
      <c r="A17" s="13">
        <v>21011</v>
      </c>
      <c r="B17" s="14" t="s">
        <v>69</v>
      </c>
      <c r="C17" s="107">
        <v>5.580284</v>
      </c>
      <c r="D17" s="108">
        <f t="shared" si="0"/>
        <v>6.14</v>
      </c>
      <c r="E17" s="108">
        <v>6.14</v>
      </c>
      <c r="F17" s="108">
        <v>0</v>
      </c>
      <c r="G17" s="18">
        <f t="shared" si="1"/>
        <v>0.5597159999999999</v>
      </c>
      <c r="H17" s="109">
        <f t="shared" si="2"/>
        <v>0.1003024218839041</v>
      </c>
    </row>
    <row r="18" spans="1:8" ht="15" customHeight="1">
      <c r="A18" s="13">
        <v>2101101</v>
      </c>
      <c r="B18" s="14" t="s">
        <v>70</v>
      </c>
      <c r="C18" s="107">
        <v>5.580284</v>
      </c>
      <c r="D18" s="108">
        <f t="shared" si="0"/>
        <v>6.14</v>
      </c>
      <c r="E18" s="108">
        <v>6.14</v>
      </c>
      <c r="F18" s="108">
        <v>0</v>
      </c>
      <c r="G18" s="18">
        <f t="shared" si="1"/>
        <v>0.5597159999999999</v>
      </c>
      <c r="H18" s="109">
        <f t="shared" si="2"/>
        <v>0.1003024218839041</v>
      </c>
    </row>
    <row r="19" spans="1:8" ht="15" customHeight="1">
      <c r="A19" s="101">
        <v>216</v>
      </c>
      <c r="B19" s="102" t="s">
        <v>71</v>
      </c>
      <c r="C19" s="103">
        <v>740.283884</v>
      </c>
      <c r="D19" s="104">
        <f t="shared" si="0"/>
        <v>1033.823228</v>
      </c>
      <c r="E19" s="104">
        <v>118.823228</v>
      </c>
      <c r="F19" s="104">
        <v>915</v>
      </c>
      <c r="G19" s="105">
        <f t="shared" si="1"/>
        <v>293.539344</v>
      </c>
      <c r="H19" s="106">
        <f t="shared" si="2"/>
        <v>0.39652267237523714</v>
      </c>
    </row>
    <row r="20" spans="1:8" ht="15" customHeight="1">
      <c r="A20" s="13">
        <v>21605</v>
      </c>
      <c r="B20" s="14" t="s">
        <v>72</v>
      </c>
      <c r="C20" s="107">
        <v>740.283884</v>
      </c>
      <c r="D20" s="108">
        <f t="shared" si="0"/>
        <v>1033.823228</v>
      </c>
      <c r="E20" s="108">
        <v>118.823228</v>
      </c>
      <c r="F20" s="108">
        <v>915</v>
      </c>
      <c r="G20" s="18">
        <f t="shared" si="1"/>
        <v>293.539344</v>
      </c>
      <c r="H20" s="109">
        <f t="shared" si="2"/>
        <v>0.39652267237523714</v>
      </c>
    </row>
    <row r="21" spans="1:8" ht="15" customHeight="1">
      <c r="A21" s="13">
        <v>2160501</v>
      </c>
      <c r="B21" s="14" t="s">
        <v>73</v>
      </c>
      <c r="C21" s="107">
        <v>130.54603500000002</v>
      </c>
      <c r="D21" s="108">
        <f t="shared" si="0"/>
        <v>125.883228</v>
      </c>
      <c r="E21" s="108">
        <v>112.883228</v>
      </c>
      <c r="F21" s="108">
        <v>13</v>
      </c>
      <c r="G21" s="18">
        <f t="shared" si="1"/>
        <v>-4.662807000000015</v>
      </c>
      <c r="H21" s="109">
        <f t="shared" si="2"/>
        <v>-0.03571772210469674</v>
      </c>
    </row>
    <row r="22" spans="1:8" ht="15" customHeight="1">
      <c r="A22" s="13">
        <v>2160502</v>
      </c>
      <c r="B22" s="14" t="s">
        <v>74</v>
      </c>
      <c r="C22" s="107">
        <v>8.948</v>
      </c>
      <c r="D22" s="108">
        <f t="shared" si="0"/>
        <v>5.94</v>
      </c>
      <c r="E22" s="108">
        <v>5.94</v>
      </c>
      <c r="F22" s="108">
        <v>0</v>
      </c>
      <c r="G22" s="18">
        <f t="shared" si="1"/>
        <v>-3.008</v>
      </c>
      <c r="H22" s="109">
        <f t="shared" si="2"/>
        <v>-0.33616450603486814</v>
      </c>
    </row>
    <row r="23" spans="1:8" ht="15" customHeight="1">
      <c r="A23" s="13">
        <v>2160504</v>
      </c>
      <c r="B23" s="14" t="s">
        <v>75</v>
      </c>
      <c r="C23" s="107">
        <v>20.8</v>
      </c>
      <c r="D23" s="108">
        <f t="shared" si="0"/>
        <v>121</v>
      </c>
      <c r="E23" s="108">
        <v>0</v>
      </c>
      <c r="F23" s="108">
        <v>121</v>
      </c>
      <c r="G23" s="18">
        <f t="shared" si="1"/>
        <v>100.2</v>
      </c>
      <c r="H23" s="109">
        <f t="shared" si="2"/>
        <v>4.8173076923076925</v>
      </c>
    </row>
    <row r="24" spans="1:8" ht="15" customHeight="1">
      <c r="A24" s="13">
        <v>2160599</v>
      </c>
      <c r="B24" s="14" t="s">
        <v>76</v>
      </c>
      <c r="C24" s="107">
        <v>579.989849</v>
      </c>
      <c r="D24" s="108">
        <f t="shared" si="0"/>
        <v>781</v>
      </c>
      <c r="E24" s="108">
        <v>0</v>
      </c>
      <c r="F24" s="108">
        <v>781</v>
      </c>
      <c r="G24" s="18">
        <f t="shared" si="1"/>
        <v>201.01015099999995</v>
      </c>
      <c r="H24" s="109">
        <f t="shared" si="2"/>
        <v>0.34657529152721417</v>
      </c>
    </row>
    <row r="25" spans="1:8" ht="15" customHeight="1">
      <c r="A25" s="101">
        <v>221</v>
      </c>
      <c r="B25" s="102" t="s">
        <v>77</v>
      </c>
      <c r="C25" s="103">
        <v>15.1996</v>
      </c>
      <c r="D25" s="104">
        <f t="shared" si="0"/>
        <v>14.8908</v>
      </c>
      <c r="E25" s="104">
        <v>14.8908</v>
      </c>
      <c r="F25" s="104">
        <v>0</v>
      </c>
      <c r="G25" s="105">
        <f t="shared" si="1"/>
        <v>-0.30879999999999974</v>
      </c>
      <c r="H25" s="106">
        <f t="shared" si="2"/>
        <v>-0.02031632411379245</v>
      </c>
    </row>
    <row r="26" spans="1:8" ht="15" customHeight="1">
      <c r="A26" s="13">
        <v>22102</v>
      </c>
      <c r="B26" s="14" t="s">
        <v>78</v>
      </c>
      <c r="C26" s="107">
        <v>15.1996</v>
      </c>
      <c r="D26" s="108">
        <f t="shared" si="0"/>
        <v>14.8908</v>
      </c>
      <c r="E26" s="108">
        <v>14.8908</v>
      </c>
      <c r="F26" s="108">
        <v>0</v>
      </c>
      <c r="G26" s="18">
        <f t="shared" si="1"/>
        <v>-0.30879999999999974</v>
      </c>
      <c r="H26" s="109">
        <f t="shared" si="2"/>
        <v>-0.02031632411379245</v>
      </c>
    </row>
    <row r="27" spans="1:8" ht="15" customHeight="1">
      <c r="A27" s="13">
        <v>2210201</v>
      </c>
      <c r="B27" s="14" t="s">
        <v>79</v>
      </c>
      <c r="C27" s="107">
        <v>15.1996</v>
      </c>
      <c r="D27" s="108">
        <f t="shared" si="0"/>
        <v>14.8908</v>
      </c>
      <c r="E27" s="108">
        <v>14.8908</v>
      </c>
      <c r="F27" s="108">
        <v>0</v>
      </c>
      <c r="G27" s="18">
        <f t="shared" si="1"/>
        <v>-0.30879999999999974</v>
      </c>
      <c r="H27" s="109">
        <f t="shared" si="2"/>
        <v>-0.02031632411379245</v>
      </c>
    </row>
    <row r="28" spans="1:8" ht="15" customHeight="1">
      <c r="A28" s="13">
        <v>221020101</v>
      </c>
      <c r="B28" s="14" t="s">
        <v>80</v>
      </c>
      <c r="C28" s="107">
        <v>15.1996</v>
      </c>
      <c r="D28" s="108">
        <f t="shared" si="0"/>
        <v>14.8908</v>
      </c>
      <c r="E28" s="108">
        <v>14.8908</v>
      </c>
      <c r="F28" s="108">
        <v>0</v>
      </c>
      <c r="G28" s="18">
        <f t="shared" si="1"/>
        <v>-0.30879999999999974</v>
      </c>
      <c r="H28" s="109">
        <f t="shared" si="2"/>
        <v>-0.02031632411379245</v>
      </c>
    </row>
    <row r="29" spans="1:8" ht="15" customHeight="1">
      <c r="A29" s="101">
        <v>207</v>
      </c>
      <c r="B29" s="110" t="s">
        <v>81</v>
      </c>
      <c r="C29" s="103">
        <v>30</v>
      </c>
      <c r="D29" s="104">
        <f t="shared" si="0"/>
        <v>0</v>
      </c>
      <c r="E29" s="104">
        <v>0</v>
      </c>
      <c r="F29" s="104">
        <v>0</v>
      </c>
      <c r="G29" s="105">
        <f t="shared" si="1"/>
        <v>-30</v>
      </c>
      <c r="H29" s="106">
        <f t="shared" si="2"/>
        <v>-1</v>
      </c>
    </row>
    <row r="30" spans="1:8" ht="15" customHeight="1">
      <c r="A30" s="13">
        <v>20799</v>
      </c>
      <c r="B30" s="31" t="s">
        <v>82</v>
      </c>
      <c r="C30" s="107">
        <v>30</v>
      </c>
      <c r="D30" s="108">
        <f t="shared" si="0"/>
        <v>0</v>
      </c>
      <c r="E30" s="108">
        <v>0</v>
      </c>
      <c r="F30" s="108">
        <v>0</v>
      </c>
      <c r="G30" s="18">
        <f t="shared" si="1"/>
        <v>-30</v>
      </c>
      <c r="H30" s="109">
        <f t="shared" si="2"/>
        <v>-1</v>
      </c>
    </row>
    <row r="31" spans="1:8" ht="15" customHeight="1">
      <c r="A31" s="13">
        <v>2079999</v>
      </c>
      <c r="B31" s="31" t="s">
        <v>83</v>
      </c>
      <c r="C31" s="107">
        <v>30</v>
      </c>
      <c r="D31" s="108">
        <f t="shared" si="0"/>
        <v>0</v>
      </c>
      <c r="E31" s="108">
        <v>0</v>
      </c>
      <c r="F31" s="108">
        <v>0</v>
      </c>
      <c r="G31" s="18">
        <f t="shared" si="1"/>
        <v>-30</v>
      </c>
      <c r="H31" s="109">
        <f t="shared" si="2"/>
        <v>-1</v>
      </c>
    </row>
    <row r="32" spans="1:8" ht="15" customHeight="1">
      <c r="A32" s="101">
        <v>229</v>
      </c>
      <c r="B32" s="110" t="s">
        <v>84</v>
      </c>
      <c r="C32" s="103">
        <v>31.0752</v>
      </c>
      <c r="D32" s="104">
        <f t="shared" si="0"/>
        <v>10.520000000000001</v>
      </c>
      <c r="E32" s="104">
        <v>1.05</v>
      </c>
      <c r="F32" s="111">
        <v>9.47</v>
      </c>
      <c r="G32" s="105">
        <f t="shared" si="1"/>
        <v>-20.5552</v>
      </c>
      <c r="H32" s="106">
        <f t="shared" si="2"/>
        <v>-0.6614663783338482</v>
      </c>
    </row>
    <row r="33" spans="1:9" ht="15" customHeight="1">
      <c r="A33" s="13">
        <v>22999</v>
      </c>
      <c r="B33" s="31" t="s">
        <v>84</v>
      </c>
      <c r="C33" s="107">
        <v>31.0752</v>
      </c>
      <c r="D33" s="108">
        <f t="shared" si="0"/>
        <v>0</v>
      </c>
      <c r="E33" s="108">
        <v>0</v>
      </c>
      <c r="F33" s="108">
        <v>0</v>
      </c>
      <c r="G33" s="18">
        <f t="shared" si="1"/>
        <v>-31.0752</v>
      </c>
      <c r="H33" s="109">
        <f t="shared" si="2"/>
        <v>-1</v>
      </c>
      <c r="I33" s="112"/>
    </row>
    <row r="34" spans="1:9" ht="15" customHeight="1">
      <c r="A34" s="13">
        <v>2299901</v>
      </c>
      <c r="B34" s="31" t="s">
        <v>85</v>
      </c>
      <c r="C34" s="107">
        <v>31.0752</v>
      </c>
      <c r="D34" s="108">
        <f t="shared" si="0"/>
        <v>10.520000000000001</v>
      </c>
      <c r="E34" s="108">
        <v>1.05</v>
      </c>
      <c r="F34" s="108">
        <v>9.47</v>
      </c>
      <c r="G34" s="18">
        <f t="shared" si="1"/>
        <v>-20.5552</v>
      </c>
      <c r="H34" s="109">
        <f t="shared" si="2"/>
        <v>-0.6614663783338482</v>
      </c>
      <c r="I34" s="112"/>
    </row>
    <row r="35" spans="1:9" ht="15" customHeight="1">
      <c r="A35" s="13"/>
      <c r="B35" s="14" t="s">
        <v>9</v>
      </c>
      <c r="C35" s="107">
        <f>SUM(C7,C14,C19,C25,C29,C32)</f>
        <v>877.863336</v>
      </c>
      <c r="D35" s="107">
        <f>SUM(E35,F35)</f>
        <v>1103.1440280000002</v>
      </c>
      <c r="E35" s="107">
        <f>SUM(E7,E14,E19,E25,E29,E32)</f>
        <v>178.67402800000002</v>
      </c>
      <c r="F35" s="107">
        <f>SUM(F7,F14,F19,F25,F29,F32)</f>
        <v>924.47</v>
      </c>
      <c r="G35" s="18">
        <f>D35-C35</f>
        <v>225.28069200000016</v>
      </c>
      <c r="H35" s="109">
        <f>G35/C35</f>
        <v>0.25662387613372223</v>
      </c>
      <c r="I35" s="112"/>
    </row>
  </sheetData>
  <sheetProtection/>
  <mergeCells count="12">
    <mergeCell ref="A1:H1"/>
    <mergeCell ref="A2:H2"/>
    <mergeCell ref="A3:H3"/>
    <mergeCell ref="A4:B4"/>
    <mergeCell ref="D4:F4"/>
    <mergeCell ref="G4:H4"/>
    <mergeCell ref="D5:F5"/>
    <mergeCell ref="A5:A6"/>
    <mergeCell ref="B5:B6"/>
    <mergeCell ref="C5:C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15" zoomScaleNormal="115" workbookViewId="0" topLeftCell="A2">
      <selection activeCell="G18" sqref="G18"/>
    </sheetView>
  </sheetViews>
  <sheetFormatPr defaultColWidth="8.875" defaultRowHeight="15.75" customHeight="1"/>
  <cols>
    <col min="1" max="1" width="11.625" style="1" customWidth="1"/>
    <col min="2" max="2" width="22.875" style="1" customWidth="1"/>
    <col min="3" max="3" width="15.25390625" style="3" customWidth="1"/>
    <col min="4" max="4" width="18.50390625" style="3" customWidth="1"/>
    <col min="5" max="5" width="11.25390625" style="3" customWidth="1"/>
  </cols>
  <sheetData>
    <row r="1" spans="1:5" ht="15.75" customHeight="1">
      <c r="A1" s="79" t="s">
        <v>86</v>
      </c>
      <c r="B1" s="79"/>
      <c r="C1" s="79"/>
      <c r="D1" s="79"/>
      <c r="E1" s="79"/>
    </row>
    <row r="2" spans="1:5" ht="15.75" customHeight="1">
      <c r="A2" s="6" t="s">
        <v>87</v>
      </c>
      <c r="B2" s="6"/>
      <c r="C2" s="6"/>
      <c r="D2" s="6"/>
      <c r="E2" s="6"/>
    </row>
    <row r="3" ht="15.75" customHeight="1">
      <c r="E3" s="80" t="s">
        <v>4</v>
      </c>
    </row>
    <row r="4" spans="1:5" s="72" customFormat="1" ht="15.75" customHeight="1">
      <c r="A4" s="76" t="s">
        <v>88</v>
      </c>
      <c r="B4" s="76"/>
      <c r="C4" s="81" t="s">
        <v>89</v>
      </c>
      <c r="D4" s="81"/>
      <c r="E4" s="81"/>
    </row>
    <row r="5" spans="1:5" s="72" customFormat="1" ht="15.75" customHeight="1">
      <c r="A5" s="76" t="s">
        <v>50</v>
      </c>
      <c r="B5" s="76" t="s">
        <v>51</v>
      </c>
      <c r="C5" s="81" t="s">
        <v>9</v>
      </c>
      <c r="D5" s="81" t="s">
        <v>90</v>
      </c>
      <c r="E5" s="81" t="s">
        <v>91</v>
      </c>
    </row>
    <row r="6" spans="1:5" s="72" customFormat="1" ht="15.75" customHeight="1">
      <c r="A6" s="82">
        <v>301</v>
      </c>
      <c r="B6" s="82" t="s">
        <v>92</v>
      </c>
      <c r="C6" s="83">
        <f>(D6+E6)</f>
        <v>109.39</v>
      </c>
      <c r="D6" s="84">
        <v>109.39</v>
      </c>
      <c r="E6" s="85">
        <v>0</v>
      </c>
    </row>
    <row r="7" spans="1:5" s="72" customFormat="1" ht="15.75" customHeight="1">
      <c r="A7" s="86">
        <v>30101</v>
      </c>
      <c r="B7" s="86" t="s">
        <v>93</v>
      </c>
      <c r="C7" s="87">
        <f aca="true" t="shared" si="0" ref="C7:C26">(D7+E7)</f>
        <v>75.59</v>
      </c>
      <c r="D7" s="88">
        <v>75.59</v>
      </c>
      <c r="E7" s="81">
        <v>0</v>
      </c>
    </row>
    <row r="8" spans="1:5" s="72" customFormat="1" ht="15.75" customHeight="1">
      <c r="A8" s="86">
        <v>30102</v>
      </c>
      <c r="B8" s="86" t="s">
        <v>94</v>
      </c>
      <c r="C8" s="87">
        <f t="shared" si="0"/>
        <v>8.53</v>
      </c>
      <c r="D8" s="88">
        <v>8.53</v>
      </c>
      <c r="E8" s="81">
        <v>0</v>
      </c>
    </row>
    <row r="9" spans="1:5" s="72" customFormat="1" ht="15.75" customHeight="1">
      <c r="A9" s="86">
        <v>30103</v>
      </c>
      <c r="B9" s="86" t="s">
        <v>95</v>
      </c>
      <c r="C9" s="87">
        <f t="shared" si="0"/>
        <v>0</v>
      </c>
      <c r="D9" s="88">
        <v>0</v>
      </c>
      <c r="E9" s="81">
        <v>0</v>
      </c>
    </row>
    <row r="10" spans="1:5" s="72" customFormat="1" ht="15.75" customHeight="1">
      <c r="A10" s="86">
        <v>30104</v>
      </c>
      <c r="B10" s="86" t="s">
        <v>96</v>
      </c>
      <c r="C10" s="87">
        <f t="shared" si="0"/>
        <v>0.18</v>
      </c>
      <c r="D10" s="88">
        <v>0.18</v>
      </c>
      <c r="E10" s="81">
        <v>0</v>
      </c>
    </row>
    <row r="11" spans="1:5" s="72" customFormat="1" ht="15.75" customHeight="1">
      <c r="A11" s="86">
        <v>30108</v>
      </c>
      <c r="B11" s="86" t="s">
        <v>97</v>
      </c>
      <c r="C11" s="87">
        <f t="shared" si="0"/>
        <v>15.6</v>
      </c>
      <c r="D11" s="88">
        <v>15.6</v>
      </c>
      <c r="E11" s="81">
        <v>0</v>
      </c>
    </row>
    <row r="12" spans="1:5" s="72" customFormat="1" ht="15.75" customHeight="1">
      <c r="A12" s="86">
        <v>30110</v>
      </c>
      <c r="B12" s="86" t="s">
        <v>98</v>
      </c>
      <c r="C12" s="87">
        <f t="shared" si="0"/>
        <v>3.28</v>
      </c>
      <c r="D12" s="88">
        <v>3.28</v>
      </c>
      <c r="E12" s="81">
        <v>0</v>
      </c>
    </row>
    <row r="13" spans="1:5" s="72" customFormat="1" ht="15.75" customHeight="1">
      <c r="A13" s="86">
        <v>30109</v>
      </c>
      <c r="B13" s="86" t="s">
        <v>99</v>
      </c>
      <c r="C13" s="87">
        <f t="shared" si="0"/>
        <v>6.21</v>
      </c>
      <c r="D13" s="88">
        <v>6.21</v>
      </c>
      <c r="E13" s="81">
        <v>0</v>
      </c>
    </row>
    <row r="14" spans="1:5" s="72" customFormat="1" ht="15.75" customHeight="1">
      <c r="A14" s="82">
        <v>302</v>
      </c>
      <c r="B14" s="82" t="s">
        <v>100</v>
      </c>
      <c r="C14" s="83">
        <f t="shared" si="0"/>
        <v>19.39</v>
      </c>
      <c r="D14" s="84">
        <v>5.94</v>
      </c>
      <c r="E14" s="85">
        <v>13.45</v>
      </c>
    </row>
    <row r="15" spans="1:5" s="72" customFormat="1" ht="15.75" customHeight="1">
      <c r="A15" s="86">
        <v>30201</v>
      </c>
      <c r="B15" s="86" t="s">
        <v>101</v>
      </c>
      <c r="C15" s="87">
        <f t="shared" si="0"/>
        <v>5.8</v>
      </c>
      <c r="D15" s="89">
        <v>0</v>
      </c>
      <c r="E15" s="89">
        <v>5.8</v>
      </c>
    </row>
    <row r="16" spans="1:5" s="72" customFormat="1" ht="15.75" customHeight="1">
      <c r="A16" s="86">
        <v>30207</v>
      </c>
      <c r="B16" s="86" t="s">
        <v>102</v>
      </c>
      <c r="C16" s="87">
        <f t="shared" si="0"/>
        <v>0</v>
      </c>
      <c r="D16" s="89">
        <v>0</v>
      </c>
      <c r="E16" s="81">
        <v>0</v>
      </c>
    </row>
    <row r="17" spans="1:5" s="72" customFormat="1" ht="15.75" customHeight="1">
      <c r="A17" s="86">
        <v>30217</v>
      </c>
      <c r="B17" s="86" t="s">
        <v>103</v>
      </c>
      <c r="C17" s="87">
        <f t="shared" si="0"/>
        <v>1</v>
      </c>
      <c r="D17" s="89">
        <v>0</v>
      </c>
      <c r="E17" s="81">
        <v>1</v>
      </c>
    </row>
    <row r="18" spans="1:5" s="72" customFormat="1" ht="15.75" customHeight="1">
      <c r="A18" s="86">
        <v>30231</v>
      </c>
      <c r="B18" s="86" t="s">
        <v>104</v>
      </c>
      <c r="C18" s="87">
        <f t="shared" si="0"/>
        <v>5.6</v>
      </c>
      <c r="D18" s="89">
        <v>0</v>
      </c>
      <c r="E18" s="81">
        <v>5.6</v>
      </c>
    </row>
    <row r="19" spans="1:5" ht="15.75" customHeight="1">
      <c r="A19" s="86">
        <v>30239</v>
      </c>
      <c r="B19" s="86" t="s">
        <v>105</v>
      </c>
      <c r="C19" s="87">
        <f t="shared" si="0"/>
        <v>5.94</v>
      </c>
      <c r="D19" s="88">
        <v>5.94</v>
      </c>
      <c r="E19" s="88">
        <v>0</v>
      </c>
    </row>
    <row r="20" spans="1:5" ht="15.75" customHeight="1">
      <c r="A20" s="86">
        <v>30299</v>
      </c>
      <c r="B20" s="86" t="s">
        <v>106</v>
      </c>
      <c r="C20" s="87">
        <f t="shared" si="0"/>
        <v>1.05</v>
      </c>
      <c r="D20" s="88">
        <v>0</v>
      </c>
      <c r="E20" s="88">
        <v>1.05</v>
      </c>
    </row>
    <row r="21" spans="1:5" ht="15.75" customHeight="1">
      <c r="A21" s="82">
        <v>303</v>
      </c>
      <c r="B21" s="82" t="s">
        <v>107</v>
      </c>
      <c r="C21" s="83">
        <f t="shared" si="0"/>
        <v>49.9</v>
      </c>
      <c r="D21" s="84">
        <v>49.9</v>
      </c>
      <c r="E21" s="84">
        <v>0</v>
      </c>
    </row>
    <row r="22" spans="1:5" ht="15.75" customHeight="1">
      <c r="A22" s="86">
        <v>30302</v>
      </c>
      <c r="B22" s="86" t="s">
        <v>108</v>
      </c>
      <c r="C22" s="87">
        <f t="shared" si="0"/>
        <v>16.66</v>
      </c>
      <c r="D22" s="88">
        <v>16.66</v>
      </c>
      <c r="E22" s="88">
        <v>0</v>
      </c>
    </row>
    <row r="23" spans="1:5" ht="15.75" customHeight="1">
      <c r="A23" s="86">
        <v>30309</v>
      </c>
      <c r="B23" s="86" t="s">
        <v>109</v>
      </c>
      <c r="C23" s="87">
        <f t="shared" si="0"/>
        <v>2.16</v>
      </c>
      <c r="D23" s="88">
        <v>2.16</v>
      </c>
      <c r="E23" s="88">
        <v>0</v>
      </c>
    </row>
    <row r="24" spans="1:5" ht="15.75" customHeight="1">
      <c r="A24" s="86">
        <v>30311</v>
      </c>
      <c r="B24" s="86" t="s">
        <v>79</v>
      </c>
      <c r="C24" s="87">
        <f t="shared" si="0"/>
        <v>14.89</v>
      </c>
      <c r="D24" s="88">
        <v>14.89</v>
      </c>
      <c r="E24" s="88">
        <v>0</v>
      </c>
    </row>
    <row r="25" spans="1:5" ht="15.75" customHeight="1">
      <c r="A25" s="86">
        <v>30399</v>
      </c>
      <c r="B25" s="86" t="s">
        <v>110</v>
      </c>
      <c r="C25" s="87">
        <f t="shared" si="0"/>
        <v>16.19</v>
      </c>
      <c r="D25" s="88">
        <v>16.19</v>
      </c>
      <c r="E25" s="88">
        <v>0</v>
      </c>
    </row>
    <row r="26" spans="1:5" ht="15.75" customHeight="1">
      <c r="A26" s="13"/>
      <c r="B26" s="86" t="s">
        <v>9</v>
      </c>
      <c r="C26" s="87">
        <f t="shared" si="0"/>
        <v>178.67999999999998</v>
      </c>
      <c r="D26" s="90">
        <f>D6+D14+D21</f>
        <v>165.23</v>
      </c>
      <c r="E26" s="89">
        <f>E6+E14+E21</f>
        <v>13.45</v>
      </c>
    </row>
  </sheetData>
  <sheetProtection/>
  <mergeCells count="4">
    <mergeCell ref="A1:E1"/>
    <mergeCell ref="A2:E2"/>
    <mergeCell ref="A4:B4"/>
    <mergeCell ref="C4:E4"/>
  </mergeCells>
  <printOptions/>
  <pageMargins left="0.7" right="0.7" top="0.75" bottom="0.75" header="0.3" footer="0.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="115" zoomScaleNormal="115" workbookViewId="0" topLeftCell="B1">
      <selection activeCell="M14" sqref="M14"/>
    </sheetView>
  </sheetViews>
  <sheetFormatPr defaultColWidth="8.875" defaultRowHeight="13.5"/>
  <cols>
    <col min="1" max="1" width="6.75390625" style="73" customWidth="1"/>
    <col min="2" max="2" width="5.00390625" style="73" customWidth="1"/>
    <col min="3" max="3" width="6.50390625" style="73" customWidth="1"/>
    <col min="4" max="5" width="8.125" style="73" customWidth="1"/>
    <col min="6" max="6" width="6.50390625" style="73" customWidth="1"/>
    <col min="7" max="7" width="7.00390625" style="73" customWidth="1"/>
    <col min="8" max="8" width="5.00390625" style="73" customWidth="1"/>
    <col min="9" max="9" width="6.875" style="73" customWidth="1"/>
    <col min="10" max="11" width="7.25390625" style="73" customWidth="1"/>
    <col min="12" max="12" width="6.25390625" style="73" customWidth="1"/>
    <col min="13" max="13" width="5.50390625" style="73" customWidth="1"/>
    <col min="14" max="14" width="5.00390625" style="73" customWidth="1"/>
    <col min="15" max="15" width="6.375" style="73" customWidth="1"/>
    <col min="16" max="17" width="8.125" style="73" customWidth="1"/>
    <col min="18" max="18" width="6.75390625" style="73" customWidth="1"/>
  </cols>
  <sheetData>
    <row r="1" spans="1:18" s="72" customFormat="1" ht="10.5">
      <c r="A1" s="74" t="s">
        <v>111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5.75">
      <c r="A2" s="6" t="s">
        <v>112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72" customFormat="1" ht="16.5" customHeight="1">
      <c r="A3" s="74" t="s">
        <v>113</v>
      </c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 t="s">
        <v>4</v>
      </c>
    </row>
    <row r="4" spans="1:18" s="72" customFormat="1" ht="16.5" customHeight="1">
      <c r="A4" s="76" t="s">
        <v>114</v>
      </c>
      <c r="B4" s="76"/>
      <c r="C4" s="76"/>
      <c r="D4" s="76"/>
      <c r="E4" s="76"/>
      <c r="F4" s="76"/>
      <c r="G4" s="76" t="s">
        <v>115</v>
      </c>
      <c r="H4" s="76"/>
      <c r="I4" s="76"/>
      <c r="J4" s="76"/>
      <c r="K4" s="76"/>
      <c r="L4" s="76"/>
      <c r="M4" s="76" t="s">
        <v>48</v>
      </c>
      <c r="N4" s="76"/>
      <c r="O4" s="76"/>
      <c r="P4" s="76"/>
      <c r="Q4" s="76"/>
      <c r="R4" s="76"/>
    </row>
    <row r="5" spans="1:18" s="72" customFormat="1" ht="25.5" customHeight="1">
      <c r="A5" s="76" t="s">
        <v>9</v>
      </c>
      <c r="B5" s="77" t="s">
        <v>116</v>
      </c>
      <c r="C5" s="76" t="s">
        <v>117</v>
      </c>
      <c r="D5" s="76"/>
      <c r="E5" s="76"/>
      <c r="F5" s="77" t="s">
        <v>103</v>
      </c>
      <c r="G5" s="76" t="s">
        <v>9</v>
      </c>
      <c r="H5" s="77" t="s">
        <v>116</v>
      </c>
      <c r="I5" s="76" t="s">
        <v>117</v>
      </c>
      <c r="J5" s="76"/>
      <c r="K5" s="76"/>
      <c r="L5" s="77" t="s">
        <v>103</v>
      </c>
      <c r="M5" s="76" t="s">
        <v>9</v>
      </c>
      <c r="N5" s="77" t="s">
        <v>116</v>
      </c>
      <c r="O5" s="76" t="s">
        <v>117</v>
      </c>
      <c r="P5" s="76"/>
      <c r="Q5" s="76"/>
      <c r="R5" s="77" t="s">
        <v>103</v>
      </c>
    </row>
    <row r="6" spans="1:18" s="72" customFormat="1" ht="25.5" customHeight="1">
      <c r="A6" s="76"/>
      <c r="B6" s="77"/>
      <c r="C6" s="76" t="s">
        <v>56</v>
      </c>
      <c r="D6" s="77" t="s">
        <v>118</v>
      </c>
      <c r="E6" s="77" t="s">
        <v>119</v>
      </c>
      <c r="F6" s="77"/>
      <c r="G6" s="76"/>
      <c r="H6" s="77"/>
      <c r="I6" s="76" t="s">
        <v>56</v>
      </c>
      <c r="J6" s="77" t="s">
        <v>118</v>
      </c>
      <c r="K6" s="77" t="s">
        <v>119</v>
      </c>
      <c r="L6" s="77"/>
      <c r="M6" s="76"/>
      <c r="N6" s="77"/>
      <c r="O6" s="76" t="s">
        <v>56</v>
      </c>
      <c r="P6" s="77" t="s">
        <v>118</v>
      </c>
      <c r="Q6" s="77" t="s">
        <v>119</v>
      </c>
      <c r="R6" s="77"/>
    </row>
    <row r="7" spans="1:18" s="72" customFormat="1" ht="16.5" customHeight="1">
      <c r="A7" s="78">
        <f>B7+C7+F7</f>
        <v>6.6</v>
      </c>
      <c r="B7" s="78">
        <v>0</v>
      </c>
      <c r="C7" s="78">
        <f>D7+E7</f>
        <v>5.6</v>
      </c>
      <c r="D7" s="78">
        <v>0</v>
      </c>
      <c r="E7" s="78">
        <v>5.6</v>
      </c>
      <c r="F7" s="78">
        <v>1</v>
      </c>
      <c r="G7" s="78">
        <f>H7+I7+L7</f>
        <v>6.3999999999999995</v>
      </c>
      <c r="H7" s="78">
        <v>0</v>
      </c>
      <c r="I7" s="78">
        <f>J7+K7</f>
        <v>5.6</v>
      </c>
      <c r="J7" s="78">
        <v>0</v>
      </c>
      <c r="K7" s="78">
        <v>5.6</v>
      </c>
      <c r="L7" s="78">
        <v>0.8</v>
      </c>
      <c r="M7" s="78">
        <f>N7+O7+R7</f>
        <v>6.6</v>
      </c>
      <c r="N7" s="78">
        <v>0</v>
      </c>
      <c r="O7" s="78">
        <f>P7+Q7</f>
        <v>5.6</v>
      </c>
      <c r="P7" s="78">
        <v>0</v>
      </c>
      <c r="Q7" s="78">
        <v>5.6</v>
      </c>
      <c r="R7" s="78">
        <v>1</v>
      </c>
    </row>
  </sheetData>
  <sheetProtection/>
  <mergeCells count="18">
    <mergeCell ref="A1:R1"/>
    <mergeCell ref="A2:R2"/>
    <mergeCell ref="A3:D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59" right="0.59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="130" zoomScaleNormal="130" workbookViewId="0" topLeftCell="A1">
      <selection activeCell="H14" sqref="H14"/>
    </sheetView>
  </sheetViews>
  <sheetFormatPr defaultColWidth="8.875" defaultRowHeight="13.5"/>
  <cols>
    <col min="1" max="1" width="12.50390625" style="64" customWidth="1"/>
    <col min="2" max="2" width="18.625" style="65" customWidth="1"/>
    <col min="3" max="5" width="17.125" style="4" customWidth="1"/>
  </cols>
  <sheetData>
    <row r="1" ht="12.75">
      <c r="A1" s="5" t="s">
        <v>120</v>
      </c>
    </row>
    <row r="2" spans="1:5" ht="15.75">
      <c r="A2" s="22" t="s">
        <v>121</v>
      </c>
      <c r="B2" s="22"/>
      <c r="C2" s="22"/>
      <c r="D2" s="22"/>
      <c r="E2" s="22"/>
    </row>
    <row r="3" ht="12.75">
      <c r="E3" s="20" t="s">
        <v>4</v>
      </c>
    </row>
    <row r="4" spans="1:5" ht="12.75">
      <c r="A4" s="66" t="s">
        <v>50</v>
      </c>
      <c r="B4" s="66" t="s">
        <v>51</v>
      </c>
      <c r="C4" s="67" t="s">
        <v>122</v>
      </c>
      <c r="D4" s="68"/>
      <c r="E4" s="69"/>
    </row>
    <row r="5" spans="1:5" ht="12.75">
      <c r="A5" s="70"/>
      <c r="B5" s="70"/>
      <c r="C5" s="15" t="s">
        <v>9</v>
      </c>
      <c r="D5" s="15" t="s">
        <v>57</v>
      </c>
      <c r="E5" s="15" t="s">
        <v>58</v>
      </c>
    </row>
    <row r="6" spans="1:5" ht="12.75">
      <c r="A6" s="71" t="s">
        <v>123</v>
      </c>
      <c r="B6" s="71" t="s">
        <v>123</v>
      </c>
      <c r="C6" s="15">
        <f>SUM(D6:E6)</f>
        <v>0</v>
      </c>
      <c r="D6" s="15">
        <v>0</v>
      </c>
      <c r="E6" s="15">
        <v>0</v>
      </c>
    </row>
    <row r="7" spans="1:5" ht="12.75">
      <c r="A7" s="33"/>
      <c r="B7" s="71" t="s">
        <v>9</v>
      </c>
      <c r="C7" s="15">
        <f>SUM(D7:E7)</f>
        <v>0</v>
      </c>
      <c r="D7" s="30"/>
      <c r="E7" s="30"/>
    </row>
  </sheetData>
  <sheetProtection/>
  <mergeCells count="4">
    <mergeCell ref="A2:E2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="115" zoomScaleNormal="115" workbookViewId="0" topLeftCell="A16">
      <selection activeCell="F33" sqref="F33"/>
    </sheetView>
  </sheetViews>
  <sheetFormatPr defaultColWidth="8.875" defaultRowHeight="13.5"/>
  <cols>
    <col min="1" max="1" width="25.25390625" style="4" customWidth="1"/>
    <col min="2" max="2" width="16.125" style="4" customWidth="1"/>
    <col min="3" max="3" width="25.625" style="4" customWidth="1"/>
    <col min="4" max="4" width="17.50390625" style="4" customWidth="1"/>
  </cols>
  <sheetData>
    <row r="1" spans="1:3" ht="12.75">
      <c r="A1" s="37" t="s">
        <v>124</v>
      </c>
      <c r="B1" s="38"/>
      <c r="C1" s="38"/>
    </row>
    <row r="2" spans="1:4" ht="17.25">
      <c r="A2" s="39" t="s">
        <v>125</v>
      </c>
      <c r="B2" s="40"/>
      <c r="C2" s="40"/>
      <c r="D2" s="40"/>
    </row>
    <row r="3" spans="1:4" s="35" customFormat="1" ht="17.25" customHeight="1">
      <c r="A3" s="41" t="s">
        <v>126</v>
      </c>
      <c r="B3" s="42"/>
      <c r="C3" s="42"/>
      <c r="D3" s="43" t="s">
        <v>4</v>
      </c>
    </row>
    <row r="4" spans="1:4" s="35" customFormat="1" ht="17.25" customHeight="1">
      <c r="A4" s="44" t="s">
        <v>5</v>
      </c>
      <c r="B4" s="44"/>
      <c r="C4" s="44" t="s">
        <v>6</v>
      </c>
      <c r="D4" s="44"/>
    </row>
    <row r="5" spans="1:4" s="35" customFormat="1" ht="17.25" customHeight="1">
      <c r="A5" s="44" t="s">
        <v>7</v>
      </c>
      <c r="B5" s="44" t="s">
        <v>8</v>
      </c>
      <c r="C5" s="44" t="s">
        <v>7</v>
      </c>
      <c r="D5" s="44" t="s">
        <v>8</v>
      </c>
    </row>
    <row r="6" spans="1:4" s="35" customFormat="1" ht="17.25" customHeight="1">
      <c r="A6" s="45" t="s">
        <v>127</v>
      </c>
      <c r="B6" s="46">
        <v>1092.62</v>
      </c>
      <c r="C6" s="45" t="s">
        <v>15</v>
      </c>
      <c r="D6" s="46"/>
    </row>
    <row r="7" spans="1:4" s="35" customFormat="1" ht="17.25" customHeight="1">
      <c r="A7" s="47"/>
      <c r="B7" s="46"/>
      <c r="C7" s="45" t="s">
        <v>17</v>
      </c>
      <c r="D7" s="46"/>
    </row>
    <row r="8" spans="1:4" s="35" customFormat="1" ht="17.25" customHeight="1">
      <c r="A8" s="45" t="s">
        <v>128</v>
      </c>
      <c r="B8" s="46">
        <v>0</v>
      </c>
      <c r="C8" s="45" t="s">
        <v>19</v>
      </c>
      <c r="D8" s="46"/>
    </row>
    <row r="9" spans="1:4" s="35" customFormat="1" ht="17.25" customHeight="1">
      <c r="A9" s="47"/>
      <c r="B9" s="46"/>
      <c r="C9" s="45" t="s">
        <v>20</v>
      </c>
      <c r="D9" s="46"/>
    </row>
    <row r="10" spans="1:4" s="35" customFormat="1" ht="17.25" customHeight="1">
      <c r="A10" s="45" t="s">
        <v>129</v>
      </c>
      <c r="B10" s="46">
        <v>0</v>
      </c>
      <c r="C10" s="45" t="s">
        <v>21</v>
      </c>
      <c r="D10" s="46"/>
    </row>
    <row r="11" spans="1:4" s="35" customFormat="1" ht="17.25" customHeight="1">
      <c r="A11" s="47"/>
      <c r="B11" s="46"/>
      <c r="C11" s="45" t="s">
        <v>22</v>
      </c>
      <c r="D11" s="46">
        <v>9.47</v>
      </c>
    </row>
    <row r="12" spans="1:4" s="35" customFormat="1" ht="17.25" customHeight="1">
      <c r="A12" s="45" t="s">
        <v>130</v>
      </c>
      <c r="B12" s="46"/>
      <c r="C12" s="45" t="s">
        <v>23</v>
      </c>
      <c r="D12" s="46">
        <v>35.61</v>
      </c>
    </row>
    <row r="13" spans="1:4" s="35" customFormat="1" ht="17.25" customHeight="1">
      <c r="A13" s="48"/>
      <c r="B13" s="46"/>
      <c r="C13" s="45" t="s">
        <v>24</v>
      </c>
      <c r="D13" s="46">
        <v>8.3</v>
      </c>
    </row>
    <row r="14" spans="1:4" s="35" customFormat="1" ht="17.25" customHeight="1">
      <c r="A14" s="45" t="s">
        <v>131</v>
      </c>
      <c r="B14" s="46"/>
      <c r="C14" s="45" t="s">
        <v>25</v>
      </c>
      <c r="D14" s="46"/>
    </row>
    <row r="15" spans="1:4" s="35" customFormat="1" ht="17.25" customHeight="1">
      <c r="A15" s="45"/>
      <c r="B15" s="46"/>
      <c r="C15" s="45" t="s">
        <v>26</v>
      </c>
      <c r="D15" s="46"/>
    </row>
    <row r="16" spans="1:4" s="35" customFormat="1" ht="17.25" customHeight="1">
      <c r="A16" s="45" t="s">
        <v>132</v>
      </c>
      <c r="B16" s="46"/>
      <c r="C16" s="45" t="s">
        <v>27</v>
      </c>
      <c r="D16" s="46"/>
    </row>
    <row r="17" spans="1:4" s="35" customFormat="1" ht="17.25" customHeight="1">
      <c r="A17" s="45"/>
      <c r="B17" s="46"/>
      <c r="C17" s="45" t="s">
        <v>28</v>
      </c>
      <c r="D17" s="46"/>
    </row>
    <row r="18" spans="1:4" s="35" customFormat="1" ht="17.25" customHeight="1">
      <c r="A18" s="45" t="s">
        <v>133</v>
      </c>
      <c r="B18" s="46"/>
      <c r="C18" s="45" t="s">
        <v>29</v>
      </c>
      <c r="D18" s="46"/>
    </row>
    <row r="19" spans="1:4" s="35" customFormat="1" ht="17.25" customHeight="1">
      <c r="A19" s="45"/>
      <c r="B19" s="46"/>
      <c r="C19" s="45" t="s">
        <v>30</v>
      </c>
      <c r="D19" s="46">
        <v>1033.82</v>
      </c>
    </row>
    <row r="20" spans="1:4" s="35" customFormat="1" ht="17.25" customHeight="1">
      <c r="A20" s="49"/>
      <c r="B20" s="46"/>
      <c r="C20" s="45" t="s">
        <v>31</v>
      </c>
      <c r="D20" s="46"/>
    </row>
    <row r="21" spans="1:4" s="35" customFormat="1" ht="17.25" customHeight="1">
      <c r="A21" s="45"/>
      <c r="B21" s="46"/>
      <c r="C21" s="45" t="s">
        <v>33</v>
      </c>
      <c r="D21" s="46"/>
    </row>
    <row r="22" spans="1:4" s="35" customFormat="1" ht="17.25" customHeight="1">
      <c r="A22" s="45"/>
      <c r="B22" s="46"/>
      <c r="C22" s="50" t="s">
        <v>34</v>
      </c>
      <c r="D22" s="46">
        <v>14.89</v>
      </c>
    </row>
    <row r="23" spans="1:4" s="35" customFormat="1" ht="17.25" customHeight="1">
      <c r="A23" s="45"/>
      <c r="B23" s="46"/>
      <c r="C23" s="50" t="s">
        <v>35</v>
      </c>
      <c r="D23" s="46"/>
    </row>
    <row r="24" spans="1:4" s="35" customFormat="1" ht="17.25" customHeight="1">
      <c r="A24" s="45"/>
      <c r="B24" s="46"/>
      <c r="C24" s="50" t="s">
        <v>36</v>
      </c>
      <c r="D24" s="46">
        <v>0</v>
      </c>
    </row>
    <row r="25" spans="1:4" s="35" customFormat="1" ht="17.25" customHeight="1">
      <c r="A25" s="45"/>
      <c r="B25" s="46"/>
      <c r="C25" s="50" t="s">
        <v>38</v>
      </c>
      <c r="D25" s="46">
        <v>1.05</v>
      </c>
    </row>
    <row r="26" spans="1:4" s="35" customFormat="1" ht="17.25" customHeight="1">
      <c r="A26" s="45"/>
      <c r="B26" s="46"/>
      <c r="C26" s="50" t="s">
        <v>39</v>
      </c>
      <c r="D26" s="46"/>
    </row>
    <row r="27" spans="1:4" s="35" customFormat="1" ht="17.25" customHeight="1">
      <c r="A27" s="51"/>
      <c r="B27" s="46"/>
      <c r="C27" s="52" t="s">
        <v>40</v>
      </c>
      <c r="D27" s="46"/>
    </row>
    <row r="28" spans="1:4" s="35" customFormat="1" ht="17.25" customHeight="1">
      <c r="A28" s="53"/>
      <c r="B28" s="46"/>
      <c r="C28" s="54"/>
      <c r="D28" s="46"/>
    </row>
    <row r="29" spans="1:4" s="35" customFormat="1" ht="17.25" customHeight="1">
      <c r="A29" s="55" t="s">
        <v>134</v>
      </c>
      <c r="B29" s="56">
        <f>B6+B8+B12+B14+B16+B18</f>
        <v>1092.62</v>
      </c>
      <c r="C29" s="55" t="s">
        <v>135</v>
      </c>
      <c r="D29" s="57">
        <f>SUM(D6:D27)</f>
        <v>1103.1399999999999</v>
      </c>
    </row>
    <row r="30" spans="1:4" s="35" customFormat="1" ht="17.25" customHeight="1">
      <c r="A30" s="45" t="s">
        <v>136</v>
      </c>
      <c r="B30" s="46"/>
      <c r="C30" s="50" t="s">
        <v>137</v>
      </c>
      <c r="D30" s="49"/>
    </row>
    <row r="31" spans="1:4" s="35" customFormat="1" ht="17.25" customHeight="1">
      <c r="A31" s="45" t="s">
        <v>138</v>
      </c>
      <c r="B31" s="46">
        <v>1.05</v>
      </c>
      <c r="C31" s="50" t="s">
        <v>139</v>
      </c>
      <c r="D31" s="46"/>
    </row>
    <row r="32" spans="1:4" s="35" customFormat="1" ht="17.25" customHeight="1">
      <c r="A32" s="45" t="s">
        <v>140</v>
      </c>
      <c r="B32" s="46"/>
      <c r="C32" s="50" t="s">
        <v>141</v>
      </c>
      <c r="D32" s="46">
        <v>0</v>
      </c>
    </row>
    <row r="33" spans="1:4" s="35" customFormat="1" ht="17.25" customHeight="1">
      <c r="A33" s="45" t="s">
        <v>142</v>
      </c>
      <c r="B33" s="46">
        <v>9.47</v>
      </c>
      <c r="C33" s="50"/>
      <c r="D33" s="46"/>
    </row>
    <row r="34" spans="1:4" s="35" customFormat="1" ht="17.25" customHeight="1">
      <c r="A34" s="45"/>
      <c r="B34" s="58"/>
      <c r="C34" s="50"/>
      <c r="D34" s="46"/>
    </row>
    <row r="35" spans="1:4" s="35" customFormat="1" ht="17.25" customHeight="1">
      <c r="A35" s="45"/>
      <c r="B35" s="46"/>
      <c r="C35" s="50"/>
      <c r="D35" s="46"/>
    </row>
    <row r="36" spans="1:4" s="35" customFormat="1" ht="17.25" customHeight="1">
      <c r="A36" s="59" t="s">
        <v>42</v>
      </c>
      <c r="B36" s="57">
        <f>SUM(B29:B33)</f>
        <v>1103.1399999999999</v>
      </c>
      <c r="C36" s="60" t="s">
        <v>43</v>
      </c>
      <c r="D36" s="61">
        <f>SUM(D29:D32)</f>
        <v>1103.1399999999999</v>
      </c>
    </row>
    <row r="37" spans="1:4" s="35" customFormat="1" ht="17.25" customHeight="1">
      <c r="A37" s="62"/>
      <c r="B37" s="62"/>
      <c r="C37" s="62"/>
      <c r="D37" s="62"/>
    </row>
    <row r="38" spans="1:4" s="35" customFormat="1" ht="17.25" customHeight="1">
      <c r="A38" s="63"/>
      <c r="B38" s="63"/>
      <c r="C38" s="63"/>
      <c r="D38" s="63"/>
    </row>
    <row r="39" spans="1:4" s="35" customFormat="1" ht="17.25" customHeight="1">
      <c r="A39" s="4"/>
      <c r="B39" s="4"/>
      <c r="C39" s="4"/>
      <c r="D39" s="4"/>
    </row>
    <row r="40" spans="1:4" s="36" customFormat="1" ht="26.25" customHeight="1">
      <c r="A40" s="4"/>
      <c r="B40" s="4"/>
      <c r="C40" s="4"/>
      <c r="D40" s="4"/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130" zoomScaleNormal="130" workbookViewId="0" topLeftCell="A10">
      <selection activeCell="E31" sqref="E31"/>
    </sheetView>
  </sheetViews>
  <sheetFormatPr defaultColWidth="8.875" defaultRowHeight="13.5"/>
  <cols>
    <col min="1" max="1" width="6.625" style="19" customWidth="1"/>
    <col min="2" max="2" width="15.625" style="19" customWidth="1"/>
    <col min="3" max="8" width="6.625" style="20" customWidth="1"/>
    <col min="9" max="9" width="6.75390625" style="20" customWidth="1"/>
    <col min="10" max="13" width="6.625" style="20" customWidth="1"/>
    <col min="14" max="14" width="9.00390625" style="21" bestFit="1" customWidth="1"/>
  </cols>
  <sheetData>
    <row r="1" spans="1:13" ht="12.75">
      <c r="A1" s="5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2" t="s">
        <v>144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2.75">
      <c r="M3" s="20" t="s">
        <v>4</v>
      </c>
    </row>
    <row r="4" spans="1:13" ht="19.5" customHeight="1">
      <c r="A4" s="23" t="s">
        <v>145</v>
      </c>
      <c r="B4" s="23"/>
      <c r="C4" s="23" t="s">
        <v>9</v>
      </c>
      <c r="D4" s="23" t="s">
        <v>146</v>
      </c>
      <c r="E4" s="23" t="s">
        <v>147</v>
      </c>
      <c r="F4" s="23" t="s">
        <v>148</v>
      </c>
      <c r="G4" s="24" t="s">
        <v>149</v>
      </c>
      <c r="H4" s="23" t="s">
        <v>150</v>
      </c>
      <c r="I4" s="23"/>
      <c r="J4" s="23" t="s">
        <v>151</v>
      </c>
      <c r="K4" s="23" t="s">
        <v>152</v>
      </c>
      <c r="L4" s="23" t="s">
        <v>153</v>
      </c>
      <c r="M4" s="23" t="s">
        <v>154</v>
      </c>
    </row>
    <row r="5" spans="1:13" ht="19.5" customHeight="1">
      <c r="A5" s="25" t="s">
        <v>50</v>
      </c>
      <c r="B5" s="25" t="s">
        <v>51</v>
      </c>
      <c r="C5" s="23"/>
      <c r="D5" s="23"/>
      <c r="E5" s="23"/>
      <c r="F5" s="23"/>
      <c r="G5" s="26"/>
      <c r="H5" s="23" t="s">
        <v>155</v>
      </c>
      <c r="I5" s="23" t="s">
        <v>156</v>
      </c>
      <c r="J5" s="23"/>
      <c r="K5" s="23"/>
      <c r="L5" s="23"/>
      <c r="M5" s="23"/>
    </row>
    <row r="6" spans="1:13" ht="12.75">
      <c r="A6" s="9">
        <v>208</v>
      </c>
      <c r="B6" s="10" t="s">
        <v>59</v>
      </c>
      <c r="C6" s="27">
        <f>D6+E6</f>
        <v>35.61</v>
      </c>
      <c r="D6" s="27">
        <v>0</v>
      </c>
      <c r="E6" s="28">
        <v>35.61</v>
      </c>
      <c r="F6" s="27"/>
      <c r="G6" s="27"/>
      <c r="H6" s="27"/>
      <c r="I6" s="27"/>
      <c r="J6" s="27"/>
      <c r="K6" s="27"/>
      <c r="L6" s="27"/>
      <c r="M6" s="27"/>
    </row>
    <row r="7" spans="1:13" ht="12.75">
      <c r="A7" s="13">
        <v>20805</v>
      </c>
      <c r="B7" s="14" t="s">
        <v>60</v>
      </c>
      <c r="C7" s="29">
        <f aca="true" t="shared" si="0" ref="C7:C31">D7+E7</f>
        <v>35.61</v>
      </c>
      <c r="D7" s="30">
        <v>0</v>
      </c>
      <c r="E7" s="31">
        <v>35.61</v>
      </c>
      <c r="F7" s="30"/>
      <c r="G7" s="30"/>
      <c r="H7" s="30"/>
      <c r="I7" s="30"/>
      <c r="J7" s="30"/>
      <c r="K7" s="30"/>
      <c r="L7" s="30"/>
      <c r="M7" s="30"/>
    </row>
    <row r="8" spans="1:13" ht="12.75">
      <c r="A8" s="13">
        <v>2080501</v>
      </c>
      <c r="B8" s="14" t="s">
        <v>61</v>
      </c>
      <c r="C8" s="29">
        <f t="shared" si="0"/>
        <v>13.08</v>
      </c>
      <c r="D8" s="30">
        <v>0</v>
      </c>
      <c r="E8" s="31">
        <v>13.08</v>
      </c>
      <c r="F8" s="30"/>
      <c r="G8" s="30"/>
      <c r="H8" s="30"/>
      <c r="I8" s="30"/>
      <c r="J8" s="30"/>
      <c r="K8" s="30"/>
      <c r="L8" s="30"/>
      <c r="M8" s="30"/>
    </row>
    <row r="9" spans="1:13" ht="18">
      <c r="A9" s="13">
        <v>2080505</v>
      </c>
      <c r="B9" s="14" t="s">
        <v>62</v>
      </c>
      <c r="C9" s="29">
        <f t="shared" si="0"/>
        <v>15.6</v>
      </c>
      <c r="D9" s="30">
        <v>0</v>
      </c>
      <c r="E9" s="31">
        <v>15.6</v>
      </c>
      <c r="F9" s="30"/>
      <c r="G9" s="30"/>
      <c r="H9" s="30"/>
      <c r="I9" s="30"/>
      <c r="J9" s="30"/>
      <c r="K9" s="30"/>
      <c r="L9" s="30"/>
      <c r="M9" s="30"/>
    </row>
    <row r="10" spans="1:13" ht="18">
      <c r="A10" s="13">
        <v>208050501</v>
      </c>
      <c r="B10" s="14" t="s">
        <v>63</v>
      </c>
      <c r="C10" s="29">
        <f t="shared" si="0"/>
        <v>15.6</v>
      </c>
      <c r="D10" s="30">
        <v>0</v>
      </c>
      <c r="E10" s="31">
        <v>15.6</v>
      </c>
      <c r="F10" s="30"/>
      <c r="G10" s="30"/>
      <c r="H10" s="30"/>
      <c r="I10" s="30"/>
      <c r="J10" s="30"/>
      <c r="K10" s="30"/>
      <c r="L10" s="30"/>
      <c r="M10" s="30"/>
    </row>
    <row r="11" spans="1:13" ht="18">
      <c r="A11" s="13">
        <v>2080506</v>
      </c>
      <c r="B11" s="14" t="s">
        <v>64</v>
      </c>
      <c r="C11" s="29">
        <f t="shared" si="0"/>
        <v>6.21</v>
      </c>
      <c r="D11" s="30">
        <v>0</v>
      </c>
      <c r="E11" s="31">
        <v>6.21</v>
      </c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13">
        <v>208050601</v>
      </c>
      <c r="B12" s="14" t="s">
        <v>65</v>
      </c>
      <c r="C12" s="29">
        <f t="shared" si="0"/>
        <v>6.21</v>
      </c>
      <c r="D12" s="30">
        <v>0</v>
      </c>
      <c r="E12" s="31">
        <v>6.21</v>
      </c>
      <c r="F12" s="30"/>
      <c r="G12" s="30"/>
      <c r="H12" s="30"/>
      <c r="I12" s="30"/>
      <c r="J12" s="30"/>
      <c r="K12" s="30"/>
      <c r="L12" s="30"/>
      <c r="M12" s="30"/>
    </row>
    <row r="13" spans="1:13" ht="12.75">
      <c r="A13" s="9">
        <v>210</v>
      </c>
      <c r="B13" s="10" t="s">
        <v>66</v>
      </c>
      <c r="C13" s="27">
        <f t="shared" si="0"/>
        <v>8.3</v>
      </c>
      <c r="D13" s="27">
        <v>0</v>
      </c>
      <c r="E13" s="28">
        <v>8.3</v>
      </c>
      <c r="F13" s="27"/>
      <c r="G13" s="27"/>
      <c r="H13" s="27"/>
      <c r="I13" s="27"/>
      <c r="J13" s="27"/>
      <c r="K13" s="27"/>
      <c r="L13" s="27"/>
      <c r="M13" s="27"/>
    </row>
    <row r="14" spans="1:13" ht="12.75">
      <c r="A14" s="13">
        <v>21007</v>
      </c>
      <c r="B14" s="14" t="s">
        <v>67</v>
      </c>
      <c r="C14" s="29">
        <f t="shared" si="0"/>
        <v>2.16</v>
      </c>
      <c r="D14" s="30">
        <v>0</v>
      </c>
      <c r="E14" s="31">
        <v>2.16</v>
      </c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13">
        <v>2100717</v>
      </c>
      <c r="B15" s="14" t="s">
        <v>68</v>
      </c>
      <c r="C15" s="29">
        <f t="shared" si="0"/>
        <v>2.16</v>
      </c>
      <c r="D15" s="30">
        <v>0</v>
      </c>
      <c r="E15" s="31">
        <v>2.16</v>
      </c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13">
        <v>21011</v>
      </c>
      <c r="B16" s="14" t="s">
        <v>69</v>
      </c>
      <c r="C16" s="29">
        <f t="shared" si="0"/>
        <v>6.14</v>
      </c>
      <c r="D16" s="30">
        <v>0</v>
      </c>
      <c r="E16" s="31">
        <v>6.14</v>
      </c>
      <c r="F16" s="30"/>
      <c r="G16" s="30"/>
      <c r="H16" s="30"/>
      <c r="I16" s="30"/>
      <c r="J16" s="30"/>
      <c r="K16" s="30"/>
      <c r="L16" s="30"/>
      <c r="M16" s="30"/>
    </row>
    <row r="17" spans="1:13" ht="12.75">
      <c r="A17" s="13">
        <v>2101101</v>
      </c>
      <c r="B17" s="14" t="s">
        <v>70</v>
      </c>
      <c r="C17" s="29">
        <f t="shared" si="0"/>
        <v>6.14</v>
      </c>
      <c r="D17" s="30">
        <v>0</v>
      </c>
      <c r="E17" s="31">
        <v>6.14</v>
      </c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9">
        <v>216</v>
      </c>
      <c r="B18" s="10" t="s">
        <v>71</v>
      </c>
      <c r="C18" s="27">
        <f t="shared" si="0"/>
        <v>1033.82</v>
      </c>
      <c r="D18" s="27">
        <v>0</v>
      </c>
      <c r="E18" s="28">
        <v>1033.82</v>
      </c>
      <c r="F18" s="27"/>
      <c r="G18" s="27"/>
      <c r="H18" s="27"/>
      <c r="I18" s="27"/>
      <c r="J18" s="27"/>
      <c r="K18" s="27"/>
      <c r="L18" s="27"/>
      <c r="M18" s="27"/>
    </row>
    <row r="19" spans="1:14" ht="12.75">
      <c r="A19" s="13">
        <v>21605</v>
      </c>
      <c r="B19" s="14" t="s">
        <v>72</v>
      </c>
      <c r="C19" s="29">
        <f t="shared" si="0"/>
        <v>1033.82</v>
      </c>
      <c r="D19" s="30">
        <v>0</v>
      </c>
      <c r="E19" s="32">
        <v>1033.82</v>
      </c>
      <c r="F19" s="29"/>
      <c r="G19" s="29"/>
      <c r="H19" s="29"/>
      <c r="I19" s="29"/>
      <c r="J19" s="29"/>
      <c r="K19" s="29"/>
      <c r="L19" s="29"/>
      <c r="M19" s="29"/>
      <c r="N19" s="34"/>
    </row>
    <row r="20" spans="1:13" ht="12.75">
      <c r="A20" s="13">
        <v>2160501</v>
      </c>
      <c r="B20" s="14" t="s">
        <v>73</v>
      </c>
      <c r="C20" s="29">
        <f t="shared" si="0"/>
        <v>125.88</v>
      </c>
      <c r="D20" s="30">
        <v>0</v>
      </c>
      <c r="E20" s="31">
        <v>125.88</v>
      </c>
      <c r="F20" s="30"/>
      <c r="G20" s="30"/>
      <c r="H20" s="30"/>
      <c r="I20" s="30"/>
      <c r="J20" s="30"/>
      <c r="K20" s="30"/>
      <c r="L20" s="30"/>
      <c r="M20" s="30"/>
    </row>
    <row r="21" spans="1:13" ht="12.75">
      <c r="A21" s="13">
        <v>2160502</v>
      </c>
      <c r="B21" s="14" t="s">
        <v>74</v>
      </c>
      <c r="C21" s="29">
        <f t="shared" si="0"/>
        <v>5.94</v>
      </c>
      <c r="D21" s="30">
        <v>0</v>
      </c>
      <c r="E21" s="31">
        <v>5.94</v>
      </c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13">
        <v>2160504</v>
      </c>
      <c r="B22" s="14" t="s">
        <v>75</v>
      </c>
      <c r="C22" s="29">
        <f t="shared" si="0"/>
        <v>121</v>
      </c>
      <c r="D22" s="30">
        <v>0</v>
      </c>
      <c r="E22" s="31">
        <v>121</v>
      </c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13">
        <v>2160599</v>
      </c>
      <c r="B23" s="14" t="s">
        <v>76</v>
      </c>
      <c r="C23" s="29">
        <f t="shared" si="0"/>
        <v>781</v>
      </c>
      <c r="D23" s="30">
        <v>0</v>
      </c>
      <c r="E23" s="31">
        <v>781</v>
      </c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9">
        <v>221</v>
      </c>
      <c r="B24" s="10" t="s">
        <v>77</v>
      </c>
      <c r="C24" s="27">
        <f t="shared" si="0"/>
        <v>14.89</v>
      </c>
      <c r="D24" s="27">
        <v>0</v>
      </c>
      <c r="E24" s="28">
        <v>14.89</v>
      </c>
      <c r="F24" s="27"/>
      <c r="G24" s="27"/>
      <c r="H24" s="27"/>
      <c r="I24" s="27"/>
      <c r="J24" s="27"/>
      <c r="K24" s="27"/>
      <c r="L24" s="27"/>
      <c r="M24" s="27"/>
    </row>
    <row r="25" spans="1:13" ht="12.75">
      <c r="A25" s="13">
        <v>22102</v>
      </c>
      <c r="B25" s="14" t="s">
        <v>78</v>
      </c>
      <c r="C25" s="29">
        <f t="shared" si="0"/>
        <v>14.89</v>
      </c>
      <c r="D25" s="30">
        <v>0</v>
      </c>
      <c r="E25" s="31">
        <v>14.89</v>
      </c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13">
        <v>2210201</v>
      </c>
      <c r="B26" s="14" t="s">
        <v>79</v>
      </c>
      <c r="C26" s="29">
        <f t="shared" si="0"/>
        <v>14.89</v>
      </c>
      <c r="D26" s="30">
        <v>0</v>
      </c>
      <c r="E26" s="31">
        <v>14.89</v>
      </c>
      <c r="F26" s="30"/>
      <c r="G26" s="30"/>
      <c r="H26" s="30"/>
      <c r="I26" s="30"/>
      <c r="J26" s="30"/>
      <c r="K26" s="30"/>
      <c r="L26" s="30"/>
      <c r="M26" s="30"/>
    </row>
    <row r="27" spans="1:13" ht="12.75">
      <c r="A27" s="13">
        <v>221020101</v>
      </c>
      <c r="B27" s="14" t="s">
        <v>80</v>
      </c>
      <c r="C27" s="29">
        <f t="shared" si="0"/>
        <v>14.89</v>
      </c>
      <c r="D27" s="30">
        <v>0</v>
      </c>
      <c r="E27" s="31">
        <v>14.89</v>
      </c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10" t="s">
        <v>157</v>
      </c>
      <c r="B28" s="10" t="s">
        <v>84</v>
      </c>
      <c r="C28" s="27">
        <f t="shared" si="0"/>
        <v>10.52</v>
      </c>
      <c r="D28" s="27">
        <v>10.52</v>
      </c>
      <c r="E28" s="28">
        <v>0</v>
      </c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14" t="s">
        <v>158</v>
      </c>
      <c r="B29" s="14" t="s">
        <v>84</v>
      </c>
      <c r="C29" s="29">
        <f t="shared" si="0"/>
        <v>9.47</v>
      </c>
      <c r="D29" s="30">
        <v>9.47</v>
      </c>
      <c r="E29" s="31">
        <v>0</v>
      </c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14" t="s">
        <v>159</v>
      </c>
      <c r="B30" s="14" t="s">
        <v>85</v>
      </c>
      <c r="C30" s="29">
        <f t="shared" si="0"/>
        <v>1.05</v>
      </c>
      <c r="D30" s="30">
        <v>1.05</v>
      </c>
      <c r="E30" s="31">
        <v>0</v>
      </c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3"/>
      <c r="B31" s="33" t="s">
        <v>9</v>
      </c>
      <c r="C31" s="29">
        <f t="shared" si="0"/>
        <v>1103.14</v>
      </c>
      <c r="D31" s="30">
        <v>10.52</v>
      </c>
      <c r="E31" s="30">
        <f>E6+E13+E18+E24</f>
        <v>1092.6200000000001</v>
      </c>
      <c r="F31" s="30"/>
      <c r="G31" s="30"/>
      <c r="H31" s="30"/>
      <c r="I31" s="30"/>
      <c r="J31" s="30"/>
      <c r="K31" s="30"/>
      <c r="L31" s="30"/>
      <c r="M31" s="30"/>
    </row>
  </sheetData>
  <sheetProtection/>
  <mergeCells count="13">
    <mergeCell ref="A1:M1"/>
    <mergeCell ref="A2:M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30" zoomScaleNormal="130" workbookViewId="0" topLeftCell="A5">
      <selection activeCell="H23" sqref="H23"/>
    </sheetView>
  </sheetViews>
  <sheetFormatPr defaultColWidth="8.875" defaultRowHeight="13.5"/>
  <cols>
    <col min="1" max="1" width="8.50390625" style="1" customWidth="1"/>
    <col min="2" max="2" width="20.875" style="2" customWidth="1"/>
    <col min="3" max="5" width="10.625" style="3" customWidth="1"/>
    <col min="6" max="6" width="11.875" style="3" customWidth="1"/>
    <col min="7" max="7" width="9.00390625" style="4" bestFit="1" customWidth="1"/>
  </cols>
  <sheetData>
    <row r="1" ht="12.75">
      <c r="A1" s="5" t="s">
        <v>160</v>
      </c>
    </row>
    <row r="2" spans="1:6" ht="15.75">
      <c r="A2" s="6" t="s">
        <v>161</v>
      </c>
      <c r="B2" s="6"/>
      <c r="C2" s="6"/>
      <c r="D2" s="6"/>
      <c r="E2" s="6"/>
      <c r="F2" s="6"/>
    </row>
    <row r="3" ht="12.75">
      <c r="F3" s="3" t="s">
        <v>4</v>
      </c>
    </row>
    <row r="4" spans="1:6" ht="18" customHeight="1">
      <c r="A4" s="7" t="s">
        <v>50</v>
      </c>
      <c r="B4" s="7" t="s">
        <v>51</v>
      </c>
      <c r="C4" s="8" t="s">
        <v>9</v>
      </c>
      <c r="D4" s="8" t="s">
        <v>57</v>
      </c>
      <c r="E4" s="8" t="s">
        <v>58</v>
      </c>
      <c r="F4" s="8" t="s">
        <v>162</v>
      </c>
    </row>
    <row r="5" spans="1:6" ht="12.75">
      <c r="A5" s="9">
        <v>208</v>
      </c>
      <c r="B5" s="10" t="s">
        <v>59</v>
      </c>
      <c r="C5" s="11">
        <f>D5+E5</f>
        <v>35.61</v>
      </c>
      <c r="D5" s="12">
        <v>35.61</v>
      </c>
      <c r="E5" s="11">
        <v>0</v>
      </c>
      <c r="F5" s="11">
        <v>0</v>
      </c>
    </row>
    <row r="6" spans="1:6" ht="12.75">
      <c r="A6" s="13">
        <v>20805</v>
      </c>
      <c r="B6" s="14" t="s">
        <v>60</v>
      </c>
      <c r="C6" s="15">
        <f aca="true" t="shared" si="0" ref="C6:C29">D6+E6</f>
        <v>35.61</v>
      </c>
      <c r="D6" s="16">
        <v>35.61</v>
      </c>
      <c r="E6" s="15">
        <v>0</v>
      </c>
      <c r="F6" s="15">
        <v>0</v>
      </c>
    </row>
    <row r="7" spans="1:6" ht="12.75">
      <c r="A7" s="13">
        <v>2080501</v>
      </c>
      <c r="B7" s="14" t="s">
        <v>61</v>
      </c>
      <c r="C7" s="15">
        <f t="shared" si="0"/>
        <v>13.08</v>
      </c>
      <c r="D7" s="16">
        <v>13.08</v>
      </c>
      <c r="E7" s="15">
        <v>0</v>
      </c>
      <c r="F7" s="15">
        <v>0</v>
      </c>
    </row>
    <row r="8" spans="1:6" ht="12.75">
      <c r="A8" s="13">
        <v>2080505</v>
      </c>
      <c r="B8" s="14" t="s">
        <v>62</v>
      </c>
      <c r="C8" s="15">
        <f t="shared" si="0"/>
        <v>15.6</v>
      </c>
      <c r="D8" s="16">
        <v>15.6</v>
      </c>
      <c r="E8" s="15">
        <v>0</v>
      </c>
      <c r="F8" s="15">
        <v>0</v>
      </c>
    </row>
    <row r="9" spans="1:6" ht="12.75">
      <c r="A9" s="13">
        <v>208050501</v>
      </c>
      <c r="B9" s="14" t="s">
        <v>63</v>
      </c>
      <c r="C9" s="15">
        <f t="shared" si="0"/>
        <v>15.6</v>
      </c>
      <c r="D9" s="16">
        <v>15.6</v>
      </c>
      <c r="E9" s="15">
        <v>0</v>
      </c>
      <c r="F9" s="15">
        <v>0</v>
      </c>
    </row>
    <row r="10" spans="1:6" ht="12.75">
      <c r="A10" s="13">
        <v>2080506</v>
      </c>
      <c r="B10" s="14" t="s">
        <v>64</v>
      </c>
      <c r="C10" s="15">
        <f t="shared" si="0"/>
        <v>6.21</v>
      </c>
      <c r="D10" s="16">
        <v>6.21</v>
      </c>
      <c r="E10" s="15">
        <v>0</v>
      </c>
      <c r="F10" s="15">
        <v>0</v>
      </c>
    </row>
    <row r="11" spans="1:6" ht="12.75">
      <c r="A11" s="13">
        <v>208050601</v>
      </c>
      <c r="B11" s="14" t="s">
        <v>65</v>
      </c>
      <c r="C11" s="15">
        <f t="shared" si="0"/>
        <v>6.21</v>
      </c>
      <c r="D11" s="16">
        <v>6.21</v>
      </c>
      <c r="E11" s="15">
        <v>0</v>
      </c>
      <c r="F11" s="15">
        <v>0</v>
      </c>
    </row>
    <row r="12" spans="1:6" ht="12.75">
      <c r="A12" s="9">
        <v>210</v>
      </c>
      <c r="B12" s="10" t="s">
        <v>66</v>
      </c>
      <c r="C12" s="11">
        <f t="shared" si="0"/>
        <v>8.3</v>
      </c>
      <c r="D12" s="12">
        <v>8.3</v>
      </c>
      <c r="E12" s="11">
        <v>0</v>
      </c>
      <c r="F12" s="11">
        <v>0</v>
      </c>
    </row>
    <row r="13" spans="1:6" ht="12.75">
      <c r="A13" s="13">
        <v>21007</v>
      </c>
      <c r="B13" s="14" t="s">
        <v>67</v>
      </c>
      <c r="C13" s="15">
        <f t="shared" si="0"/>
        <v>2.16</v>
      </c>
      <c r="D13" s="16">
        <v>2.16</v>
      </c>
      <c r="E13" s="15">
        <v>0</v>
      </c>
      <c r="F13" s="15">
        <v>0</v>
      </c>
    </row>
    <row r="14" spans="1:6" ht="12.75">
      <c r="A14" s="13">
        <v>2100717</v>
      </c>
      <c r="B14" s="14" t="s">
        <v>68</v>
      </c>
      <c r="C14" s="15">
        <f t="shared" si="0"/>
        <v>2.16</v>
      </c>
      <c r="D14" s="16">
        <v>2.16</v>
      </c>
      <c r="E14" s="15">
        <v>0</v>
      </c>
      <c r="F14" s="15">
        <v>0</v>
      </c>
    </row>
    <row r="15" spans="1:6" ht="12.75">
      <c r="A15" s="13">
        <v>21011</v>
      </c>
      <c r="B15" s="14" t="s">
        <v>69</v>
      </c>
      <c r="C15" s="15">
        <f t="shared" si="0"/>
        <v>6.14</v>
      </c>
      <c r="D15" s="16">
        <v>6.14</v>
      </c>
      <c r="E15" s="15">
        <v>0</v>
      </c>
      <c r="F15" s="15">
        <v>0</v>
      </c>
    </row>
    <row r="16" spans="1:6" ht="12.75">
      <c r="A16" s="13">
        <v>2101101</v>
      </c>
      <c r="B16" s="14" t="s">
        <v>70</v>
      </c>
      <c r="C16" s="15">
        <f t="shared" si="0"/>
        <v>6.14</v>
      </c>
      <c r="D16" s="16">
        <v>6.14</v>
      </c>
      <c r="E16" s="15">
        <v>0</v>
      </c>
      <c r="F16" s="15">
        <v>0</v>
      </c>
    </row>
    <row r="17" spans="1:6" ht="12.75">
      <c r="A17" s="9">
        <v>216</v>
      </c>
      <c r="B17" s="10" t="s">
        <v>71</v>
      </c>
      <c r="C17" s="11">
        <f t="shared" si="0"/>
        <v>1033.82</v>
      </c>
      <c r="D17" s="12">
        <v>118.82</v>
      </c>
      <c r="E17" s="11">
        <v>915</v>
      </c>
      <c r="F17" s="11">
        <v>0</v>
      </c>
    </row>
    <row r="18" spans="1:6" ht="12.75">
      <c r="A18" s="13">
        <v>21605</v>
      </c>
      <c r="B18" s="14" t="s">
        <v>72</v>
      </c>
      <c r="C18" s="15">
        <f t="shared" si="0"/>
        <v>1033.82</v>
      </c>
      <c r="D18" s="17">
        <v>1033.82</v>
      </c>
      <c r="E18" s="15">
        <v>0</v>
      </c>
      <c r="F18" s="15">
        <v>0</v>
      </c>
    </row>
    <row r="19" spans="1:6" ht="12.75">
      <c r="A19" s="13">
        <v>2160501</v>
      </c>
      <c r="B19" s="14" t="s">
        <v>73</v>
      </c>
      <c r="C19" s="15">
        <f t="shared" si="0"/>
        <v>138.88</v>
      </c>
      <c r="D19" s="16">
        <v>125.88</v>
      </c>
      <c r="E19" s="15">
        <v>13</v>
      </c>
      <c r="F19" s="15">
        <v>0</v>
      </c>
    </row>
    <row r="20" spans="1:6" ht="12.75">
      <c r="A20" s="13">
        <v>2160502</v>
      </c>
      <c r="B20" s="14" t="s">
        <v>74</v>
      </c>
      <c r="C20" s="15">
        <f t="shared" si="0"/>
        <v>5.94</v>
      </c>
      <c r="D20" s="16">
        <v>5.94</v>
      </c>
      <c r="E20" s="15">
        <v>0</v>
      </c>
      <c r="F20" s="15">
        <v>0</v>
      </c>
    </row>
    <row r="21" spans="1:6" ht="12.75">
      <c r="A21" s="13">
        <v>2160504</v>
      </c>
      <c r="B21" s="14" t="s">
        <v>75</v>
      </c>
      <c r="C21" s="15">
        <f t="shared" si="0"/>
        <v>242</v>
      </c>
      <c r="D21" s="16">
        <v>121</v>
      </c>
      <c r="E21" s="15">
        <v>121</v>
      </c>
      <c r="F21" s="15">
        <v>0</v>
      </c>
    </row>
    <row r="22" spans="1:6" ht="12.75">
      <c r="A22" s="13">
        <v>2160599</v>
      </c>
      <c r="B22" s="14" t="s">
        <v>76</v>
      </c>
      <c r="C22" s="15">
        <f t="shared" si="0"/>
        <v>1562</v>
      </c>
      <c r="D22" s="16">
        <v>781</v>
      </c>
      <c r="E22" s="15">
        <v>781</v>
      </c>
      <c r="F22" s="15">
        <v>0</v>
      </c>
    </row>
    <row r="23" spans="1:6" ht="12.75">
      <c r="A23" s="9">
        <v>221</v>
      </c>
      <c r="B23" s="10" t="s">
        <v>77</v>
      </c>
      <c r="C23" s="11">
        <f t="shared" si="0"/>
        <v>14.89</v>
      </c>
      <c r="D23" s="12">
        <v>14.89</v>
      </c>
      <c r="E23" s="11">
        <v>0</v>
      </c>
      <c r="F23" s="11">
        <v>0</v>
      </c>
    </row>
    <row r="24" spans="1:6" ht="12.75">
      <c r="A24" s="13">
        <v>22102</v>
      </c>
      <c r="B24" s="14" t="s">
        <v>78</v>
      </c>
      <c r="C24" s="15">
        <f t="shared" si="0"/>
        <v>14.89</v>
      </c>
      <c r="D24" s="16">
        <v>14.89</v>
      </c>
      <c r="E24" s="15">
        <v>0</v>
      </c>
      <c r="F24" s="15">
        <v>0</v>
      </c>
    </row>
    <row r="25" spans="1:6" ht="12.75">
      <c r="A25" s="13">
        <v>2210201</v>
      </c>
      <c r="B25" s="14" t="s">
        <v>79</v>
      </c>
      <c r="C25" s="15">
        <f t="shared" si="0"/>
        <v>14.89</v>
      </c>
      <c r="D25" s="16">
        <v>14.89</v>
      </c>
      <c r="E25" s="15">
        <v>0</v>
      </c>
      <c r="F25" s="15">
        <v>0</v>
      </c>
    </row>
    <row r="26" spans="1:6" ht="12.75">
      <c r="A26" s="13">
        <v>221020101</v>
      </c>
      <c r="B26" s="14" t="s">
        <v>80</v>
      </c>
      <c r="C26" s="15">
        <f t="shared" si="0"/>
        <v>14.89</v>
      </c>
      <c r="D26" s="16">
        <v>14.89</v>
      </c>
      <c r="E26" s="15">
        <v>0</v>
      </c>
      <c r="F26" s="15">
        <v>0</v>
      </c>
    </row>
    <row r="27" spans="1:6" ht="12.75">
      <c r="A27" s="10" t="s">
        <v>157</v>
      </c>
      <c r="B27" s="10" t="s">
        <v>84</v>
      </c>
      <c r="C27" s="11">
        <f t="shared" si="0"/>
        <v>10.520000000000001</v>
      </c>
      <c r="D27" s="11">
        <v>1.05</v>
      </c>
      <c r="E27" s="11">
        <v>9.47</v>
      </c>
      <c r="F27" s="11">
        <v>0</v>
      </c>
    </row>
    <row r="28" spans="1:6" ht="12.75">
      <c r="A28" s="14" t="s">
        <v>158</v>
      </c>
      <c r="B28" s="14" t="s">
        <v>84</v>
      </c>
      <c r="C28" s="18">
        <f t="shared" si="0"/>
        <v>10.520000000000001</v>
      </c>
      <c r="D28" s="15">
        <v>1.05</v>
      </c>
      <c r="E28" s="15">
        <v>9.47</v>
      </c>
      <c r="F28" s="15">
        <v>0</v>
      </c>
    </row>
    <row r="29" spans="1:6" ht="12.75">
      <c r="A29" s="14" t="s">
        <v>159</v>
      </c>
      <c r="B29" s="14" t="s">
        <v>85</v>
      </c>
      <c r="C29" s="18">
        <f t="shared" si="0"/>
        <v>10.520000000000001</v>
      </c>
      <c r="D29" s="15">
        <v>1.05</v>
      </c>
      <c r="E29" s="15">
        <v>9.47</v>
      </c>
      <c r="F29" s="15">
        <v>0</v>
      </c>
    </row>
    <row r="30" spans="1:6" ht="12.75">
      <c r="A30" s="13"/>
      <c r="B30" s="14" t="s">
        <v>9</v>
      </c>
      <c r="C30" s="15">
        <f>D30+E30</f>
        <v>1103.14</v>
      </c>
      <c r="D30" s="15">
        <f>D5+D12+D17+D23+D27</f>
        <v>178.67000000000002</v>
      </c>
      <c r="E30" s="15">
        <f>E5+E12+E17+E23+E27</f>
        <v>924.47</v>
      </c>
      <c r="F30" s="15">
        <f>F5+F12+F17+F23</f>
        <v>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2017-03-30T02:13:38Z</cp:lastPrinted>
  <dcterms:created xsi:type="dcterms:W3CDTF">2006-09-13T11:21:51Z</dcterms:created>
  <dcterms:modified xsi:type="dcterms:W3CDTF">2018-02-06T03:40:16Z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