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5060" windowHeight="11235" tabRatio="939" activeTab="4"/>
  </bookViews>
  <sheets>
    <sheet name="全市封面" sheetId="1" r:id="rId1"/>
    <sheet name="全市收支总表" sheetId="11" r:id="rId2"/>
    <sheet name="全市一般预算收入" sheetId="2" r:id="rId3"/>
    <sheet name="全市一般预算支出-功能" sheetId="3" r:id="rId4"/>
    <sheet name="全市一般预算支出-经济" sheetId="4" r:id="rId5"/>
    <sheet name="本级封面" sheetId="8" r:id="rId6"/>
    <sheet name="本级收支总表" sheetId="12" r:id="rId7"/>
    <sheet name="本级一般预算收入" sheetId="5" r:id="rId8"/>
    <sheet name="本级一般预算支出-功能" sheetId="6" r:id="rId9"/>
    <sheet name="本级一般预算支出-经济" sheetId="7" r:id="rId10"/>
  </sheets>
  <definedNames>
    <definedName name="_xlnm._FilterDatabase" localSheetId="8" hidden="1">'本级一般预算支出-功能'!$A$4:$G$1173</definedName>
    <definedName name="_xlnm._FilterDatabase" localSheetId="9" hidden="1">'本级一般预算支出-经济'!$A$4:$F$96</definedName>
    <definedName name="_xlnm._FilterDatabase" localSheetId="3" hidden="1">'全市一般预算支出-功能'!$A$4:$F$1170</definedName>
    <definedName name="_xlnm._FilterDatabase" localSheetId="4" hidden="1">'全市一般预算支出-经济'!$A$5:$F$93</definedName>
    <definedName name="_xlnm.Print_Area" localSheetId="5">本级封面!$A$1:$J$27</definedName>
    <definedName name="_xlnm.Print_Area" localSheetId="4">'全市一般预算支出-经济'!$A$1:$F$93</definedName>
    <definedName name="_xlnm.Print_Titles" localSheetId="7">本级一般预算收入!$1:$4</definedName>
    <definedName name="_xlnm.Print_Titles" localSheetId="8">'本级一般预算支出-功能'!$1:$4</definedName>
    <definedName name="_xlnm.Print_Titles" localSheetId="9">'本级一般预算支出-经济'!$1:$4</definedName>
    <definedName name="_xlnm.Print_Titles" localSheetId="2">全市一般预算收入!$1:$4</definedName>
    <definedName name="_xlnm.Print_Titles" localSheetId="3">'全市一般预算支出-功能'!$1:$4</definedName>
    <definedName name="_xlnm.Print_Titles" localSheetId="4">'全市一般预算支出-经济'!$1:$4</definedName>
  </definedNames>
  <calcPr calcId="144525"/>
</workbook>
</file>

<file path=xl/calcChain.xml><?xml version="1.0" encoding="utf-8"?>
<calcChain xmlns="http://schemas.openxmlformats.org/spreadsheetml/2006/main">
  <c r="I33" i="12" l="1"/>
  <c r="H33" i="12"/>
  <c r="I32" i="12"/>
  <c r="H32" i="12"/>
  <c r="I31" i="12"/>
  <c r="H31" i="12"/>
  <c r="I30" i="12"/>
  <c r="H30" i="12"/>
  <c r="E971" i="3" l="1"/>
  <c r="E972" i="3"/>
  <c r="E973" i="3"/>
  <c r="E949" i="3"/>
  <c r="E950" i="3"/>
  <c r="E951" i="3"/>
  <c r="E952" i="3"/>
  <c r="E601" i="3"/>
  <c r="E602" i="3"/>
  <c r="E6" i="7" l="1"/>
  <c r="F6" i="7" s="1"/>
  <c r="E7" i="7"/>
  <c r="F7" i="7" s="1"/>
  <c r="E8" i="7"/>
  <c r="F8" i="7" s="1"/>
  <c r="E9" i="7"/>
  <c r="F9" i="7" s="1"/>
  <c r="E10" i="7"/>
  <c r="F10" i="7" s="1"/>
  <c r="E11" i="7"/>
  <c r="F11" i="7" s="1"/>
  <c r="E12" i="7"/>
  <c r="F12" i="7" s="1"/>
  <c r="E13" i="7"/>
  <c r="F13" i="7" s="1"/>
  <c r="E14" i="7"/>
  <c r="F14" i="7" s="1"/>
  <c r="E15" i="7"/>
  <c r="F15" i="7" s="1"/>
  <c r="E16" i="7"/>
  <c r="F16" i="7" s="1"/>
  <c r="E17" i="7"/>
  <c r="F17" i="7" s="1"/>
  <c r="E18" i="7"/>
  <c r="F18" i="7" s="1"/>
  <c r="E19" i="7"/>
  <c r="F19" i="7" s="1"/>
  <c r="E20" i="7"/>
  <c r="F20" i="7" s="1"/>
  <c r="E21" i="7"/>
  <c r="F21" i="7" s="1"/>
  <c r="E22" i="7"/>
  <c r="F22" i="7" s="1"/>
  <c r="E23" i="7"/>
  <c r="F23" i="7" s="1"/>
  <c r="E24" i="7"/>
  <c r="F24" i="7" s="1"/>
  <c r="E25" i="7"/>
  <c r="F25" i="7" s="1"/>
  <c r="E26" i="7"/>
  <c r="F26" i="7" s="1"/>
  <c r="E27" i="7"/>
  <c r="F27" i="7" s="1"/>
  <c r="E28" i="7"/>
  <c r="F28" i="7" s="1"/>
  <c r="E29" i="7"/>
  <c r="F29" i="7" s="1"/>
  <c r="E30" i="7"/>
  <c r="F30" i="7" s="1"/>
  <c r="E31" i="7"/>
  <c r="F31" i="7" s="1"/>
  <c r="E32" i="7"/>
  <c r="F32" i="7" s="1"/>
  <c r="E33" i="7"/>
  <c r="F33" i="7" s="1"/>
  <c r="E34" i="7"/>
  <c r="F34" i="7" s="1"/>
  <c r="E35" i="7"/>
  <c r="F35" i="7" s="1"/>
  <c r="E36" i="7"/>
  <c r="F36" i="7" s="1"/>
  <c r="E37" i="7"/>
  <c r="F37" i="7" s="1"/>
  <c r="E38" i="7"/>
  <c r="F38" i="7" s="1"/>
  <c r="E39" i="7"/>
  <c r="F39" i="7" s="1"/>
  <c r="E40" i="7"/>
  <c r="F40" i="7" s="1"/>
  <c r="E41" i="7"/>
  <c r="F41" i="7" s="1"/>
  <c r="E42" i="7"/>
  <c r="F42" i="7" s="1"/>
  <c r="E43" i="7"/>
  <c r="F43" i="7" s="1"/>
  <c r="E44" i="7"/>
  <c r="F44" i="7" s="1"/>
  <c r="E45" i="7"/>
  <c r="E46" i="7"/>
  <c r="F46" i="7" s="1"/>
  <c r="E47" i="7"/>
  <c r="F47" i="7" s="1"/>
  <c r="E48" i="7"/>
  <c r="F48" i="7" s="1"/>
  <c r="E49" i="7"/>
  <c r="F49" i="7" s="1"/>
  <c r="E50" i="7"/>
  <c r="E51" i="7"/>
  <c r="F51" i="7" s="1"/>
  <c r="E52" i="7"/>
  <c r="F52" i="7" s="1"/>
  <c r="E53" i="7"/>
  <c r="F53" i="7" s="1"/>
  <c r="E54" i="7"/>
  <c r="F54" i="7" s="1"/>
  <c r="E55" i="7"/>
  <c r="F55" i="7" s="1"/>
  <c r="E56" i="7"/>
  <c r="F56" i="7" s="1"/>
  <c r="E57" i="7"/>
  <c r="E58" i="7"/>
  <c r="E59" i="7"/>
  <c r="E60" i="7"/>
  <c r="F60" i="7" s="1"/>
  <c r="E61" i="7"/>
  <c r="F61" i="7" s="1"/>
  <c r="E62" i="7"/>
  <c r="E63" i="7"/>
  <c r="E64" i="7"/>
  <c r="E65" i="7"/>
  <c r="F65" i="7" s="1"/>
  <c r="E66" i="7"/>
  <c r="F66" i="7" s="1"/>
  <c r="E67" i="7"/>
  <c r="E68" i="7"/>
  <c r="F68" i="7" s="1"/>
  <c r="E69" i="7"/>
  <c r="F69" i="7" s="1"/>
  <c r="E70" i="7"/>
  <c r="E71" i="7"/>
  <c r="E72" i="7"/>
  <c r="E73" i="7"/>
  <c r="E74" i="7"/>
  <c r="E75" i="7"/>
  <c r="E76" i="7"/>
  <c r="F76" i="7" s="1"/>
  <c r="E77" i="7"/>
  <c r="E78" i="7"/>
  <c r="E79" i="7"/>
  <c r="E80" i="7"/>
  <c r="F80" i="7" s="1"/>
  <c r="E81" i="7"/>
  <c r="F81" i="7" s="1"/>
  <c r="E82" i="7"/>
  <c r="F82" i="7" s="1"/>
  <c r="E83" i="7"/>
  <c r="F83" i="7" s="1"/>
  <c r="E84" i="7"/>
  <c r="F84" i="7" s="1"/>
  <c r="E85" i="7"/>
  <c r="F85" i="7" s="1"/>
  <c r="E86" i="7"/>
  <c r="F86" i="7" s="1"/>
  <c r="E87" i="7"/>
  <c r="F87" i="7" s="1"/>
  <c r="E88" i="7"/>
  <c r="F88" i="7" s="1"/>
  <c r="E89" i="7"/>
  <c r="F89" i="7" s="1"/>
  <c r="E90" i="7"/>
  <c r="F90" i="7" s="1"/>
  <c r="E91" i="7"/>
  <c r="F91" i="7" s="1"/>
  <c r="E92" i="7"/>
  <c r="F92" i="7" s="1"/>
  <c r="E5" i="7"/>
  <c r="F5" i="7" s="1"/>
  <c r="E6" i="6"/>
  <c r="F6" i="6" s="1"/>
  <c r="E7" i="6"/>
  <c r="F7" i="6" s="1"/>
  <c r="E8" i="6"/>
  <c r="F8" i="6" s="1"/>
  <c r="E9" i="6"/>
  <c r="F9" i="6" s="1"/>
  <c r="E10" i="6"/>
  <c r="F10" i="6" s="1"/>
  <c r="E11" i="6"/>
  <c r="F11" i="6" s="1"/>
  <c r="E12" i="6"/>
  <c r="E13" i="6"/>
  <c r="F13" i="6" s="1"/>
  <c r="E14" i="6"/>
  <c r="F14" i="6" s="1"/>
  <c r="E15" i="6"/>
  <c r="E16" i="6"/>
  <c r="F16" i="6" s="1"/>
  <c r="E17" i="6"/>
  <c r="E18" i="6"/>
  <c r="F18" i="6" s="1"/>
  <c r="E19" i="6"/>
  <c r="F19" i="6" s="1"/>
  <c r="E20" i="6"/>
  <c r="F20" i="6" s="1"/>
  <c r="E21" i="6"/>
  <c r="F21" i="6" s="1"/>
  <c r="E22" i="6"/>
  <c r="F22" i="6" s="1"/>
  <c r="E23" i="6"/>
  <c r="F23" i="6" s="1"/>
  <c r="E24" i="6"/>
  <c r="F24" i="6" s="1"/>
  <c r="E25" i="6"/>
  <c r="F25" i="6" s="1"/>
  <c r="E26" i="6"/>
  <c r="E27" i="6"/>
  <c r="F27" i="6" s="1"/>
  <c r="E28" i="6"/>
  <c r="F28" i="6" s="1"/>
  <c r="E29" i="6"/>
  <c r="F29" i="6" s="1"/>
  <c r="E30" i="6"/>
  <c r="F30" i="6" s="1"/>
  <c r="E31" i="6"/>
  <c r="F31" i="6" s="1"/>
  <c r="E32" i="6"/>
  <c r="E33" i="6"/>
  <c r="F33" i="6" s="1"/>
  <c r="E34" i="6"/>
  <c r="F34" i="6" s="1"/>
  <c r="E35" i="6"/>
  <c r="F35" i="6" s="1"/>
  <c r="E36" i="6"/>
  <c r="F36" i="6" s="1"/>
  <c r="E37" i="6"/>
  <c r="E38" i="6"/>
  <c r="F38" i="6" s="1"/>
  <c r="E39" i="6"/>
  <c r="F39" i="6" s="1"/>
  <c r="E40" i="6"/>
  <c r="F40" i="6" s="1"/>
  <c r="E41" i="6"/>
  <c r="F41" i="6" s="1"/>
  <c r="E42" i="6"/>
  <c r="F42" i="6" s="1"/>
  <c r="E43" i="6"/>
  <c r="F43" i="6" s="1"/>
  <c r="E44" i="6"/>
  <c r="F44" i="6" s="1"/>
  <c r="E45" i="6"/>
  <c r="E46" i="6"/>
  <c r="F46" i="6" s="1"/>
  <c r="E47" i="6"/>
  <c r="E48" i="6"/>
  <c r="F48" i="6" s="1"/>
  <c r="E49" i="6"/>
  <c r="E50" i="6"/>
  <c r="F50" i="6" s="1"/>
  <c r="E51" i="6"/>
  <c r="F51" i="6" s="1"/>
  <c r="E52" i="6"/>
  <c r="F52" i="6" s="1"/>
  <c r="E53" i="6"/>
  <c r="F53" i="6" s="1"/>
  <c r="E54" i="6"/>
  <c r="F54" i="6" s="1"/>
  <c r="E55" i="6"/>
  <c r="F55" i="6" s="1"/>
  <c r="E56" i="6"/>
  <c r="E57" i="6"/>
  <c r="F57" i="6" s="1"/>
  <c r="E58" i="6"/>
  <c r="F58" i="6" s="1"/>
  <c r="E59" i="6"/>
  <c r="E60" i="6"/>
  <c r="E61" i="6"/>
  <c r="E62" i="6"/>
  <c r="F62" i="6" s="1"/>
  <c r="E63" i="6"/>
  <c r="F63" i="6" s="1"/>
  <c r="E64" i="6"/>
  <c r="F64" i="6" s="1"/>
  <c r="E65" i="6"/>
  <c r="F65" i="6" s="1"/>
  <c r="E66" i="6"/>
  <c r="F66" i="6" s="1"/>
  <c r="E67" i="6"/>
  <c r="E68" i="6"/>
  <c r="F68" i="6" s="1"/>
  <c r="E69" i="6"/>
  <c r="F69" i="6" s="1"/>
  <c r="E70" i="6"/>
  <c r="F70" i="6" s="1"/>
  <c r="E71" i="6"/>
  <c r="F71" i="6" s="1"/>
  <c r="E72" i="6"/>
  <c r="F72" i="6" s="1"/>
  <c r="E73" i="6"/>
  <c r="F73" i="6" s="1"/>
  <c r="E74" i="6"/>
  <c r="F74" i="6" s="1"/>
  <c r="E75" i="6"/>
  <c r="E76" i="6"/>
  <c r="E77" i="6"/>
  <c r="E78" i="6"/>
  <c r="E79" i="6"/>
  <c r="E80" i="6"/>
  <c r="F80" i="6" s="1"/>
  <c r="E81" i="6"/>
  <c r="E82" i="6"/>
  <c r="E83" i="6"/>
  <c r="E84" i="6"/>
  <c r="E85" i="6"/>
  <c r="F85" i="6" s="1"/>
  <c r="E86" i="6"/>
  <c r="F86" i="6" s="1"/>
  <c r="E87" i="6"/>
  <c r="F87" i="6" s="1"/>
  <c r="E88" i="6"/>
  <c r="F88" i="6" s="1"/>
  <c r="E89" i="6"/>
  <c r="F89" i="6" s="1"/>
  <c r="E90" i="6"/>
  <c r="F90" i="6" s="1"/>
  <c r="E91" i="6"/>
  <c r="E92" i="6"/>
  <c r="F92" i="6" s="1"/>
  <c r="E93" i="6"/>
  <c r="E94" i="6"/>
  <c r="F94" i="6" s="1"/>
  <c r="E95" i="6"/>
  <c r="F95" i="6" s="1"/>
  <c r="E96" i="6"/>
  <c r="E97" i="6"/>
  <c r="E98" i="6"/>
  <c r="E99" i="6"/>
  <c r="E100" i="6"/>
  <c r="E101" i="6"/>
  <c r="E102" i="6"/>
  <c r="E103" i="6"/>
  <c r="E104" i="6"/>
  <c r="F104" i="6" s="1"/>
  <c r="E105" i="6"/>
  <c r="F105" i="6" s="1"/>
  <c r="E106" i="6"/>
  <c r="E107" i="6"/>
  <c r="E108" i="6"/>
  <c r="E109" i="6"/>
  <c r="F109" i="6" s="1"/>
  <c r="E110" i="6"/>
  <c r="E111" i="6"/>
  <c r="F111" i="6" s="1"/>
  <c r="E112" i="6"/>
  <c r="E113" i="6"/>
  <c r="F113" i="6" s="1"/>
  <c r="E114" i="6"/>
  <c r="E115" i="6"/>
  <c r="F115" i="6" s="1"/>
  <c r="E116" i="6"/>
  <c r="E117" i="6"/>
  <c r="E118" i="6"/>
  <c r="E119" i="6"/>
  <c r="F119" i="6" s="1"/>
  <c r="E120" i="6"/>
  <c r="F120" i="6" s="1"/>
  <c r="E121" i="6"/>
  <c r="F121" i="6" s="1"/>
  <c r="E122" i="6"/>
  <c r="F122" i="6" s="1"/>
  <c r="E123" i="6"/>
  <c r="E124" i="6"/>
  <c r="F124" i="6" s="1"/>
  <c r="E125" i="6"/>
  <c r="F125" i="6" s="1"/>
  <c r="E126" i="6"/>
  <c r="E127" i="6"/>
  <c r="E128" i="6"/>
  <c r="F128" i="6" s="1"/>
  <c r="E129" i="6"/>
  <c r="F129" i="6" s="1"/>
  <c r="E130" i="6"/>
  <c r="F130" i="6" s="1"/>
  <c r="E131" i="6"/>
  <c r="F131" i="6" s="1"/>
  <c r="E132" i="6"/>
  <c r="E133" i="6"/>
  <c r="E134" i="6"/>
  <c r="E135" i="6"/>
  <c r="E136" i="6"/>
  <c r="F136" i="6" s="1"/>
  <c r="E137" i="6"/>
  <c r="F137" i="6" s="1"/>
  <c r="E138" i="6"/>
  <c r="E139" i="6"/>
  <c r="F139" i="6" s="1"/>
  <c r="E140" i="6"/>
  <c r="F140" i="6" s="1"/>
  <c r="E141" i="6"/>
  <c r="E142" i="6"/>
  <c r="E143" i="6"/>
  <c r="E144" i="6"/>
  <c r="E145" i="6"/>
  <c r="E146" i="6"/>
  <c r="E147" i="6"/>
  <c r="E148" i="6"/>
  <c r="E149" i="6"/>
  <c r="F149" i="6" s="1"/>
  <c r="E150" i="6"/>
  <c r="E151" i="6"/>
  <c r="F151" i="6" s="1"/>
  <c r="E152" i="6"/>
  <c r="F152" i="6" s="1"/>
  <c r="E153" i="6"/>
  <c r="F153" i="6" s="1"/>
  <c r="E154" i="6"/>
  <c r="F154" i="6" s="1"/>
  <c r="E155" i="6"/>
  <c r="F155" i="6" s="1"/>
  <c r="E156" i="6"/>
  <c r="E157" i="6"/>
  <c r="F157" i="6" s="1"/>
  <c r="E158" i="6"/>
  <c r="E159" i="6"/>
  <c r="E160" i="6"/>
  <c r="F160" i="6" s="1"/>
  <c r="E161" i="6"/>
  <c r="F161" i="6" s="1"/>
  <c r="E162" i="6"/>
  <c r="F162" i="6" s="1"/>
  <c r="E163" i="6"/>
  <c r="E164" i="6"/>
  <c r="E165" i="6"/>
  <c r="E166" i="6"/>
  <c r="E167" i="6"/>
  <c r="E168" i="6"/>
  <c r="E169" i="6"/>
  <c r="E170" i="6"/>
  <c r="E171" i="6"/>
  <c r="E172" i="6"/>
  <c r="E173" i="6"/>
  <c r="E174" i="6"/>
  <c r="F174" i="6" s="1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F189" i="6" s="1"/>
  <c r="E190" i="6"/>
  <c r="E191" i="6"/>
  <c r="E192" i="6"/>
  <c r="E193" i="6"/>
  <c r="E194" i="6"/>
  <c r="E195" i="6"/>
  <c r="F195" i="6" s="1"/>
  <c r="E196" i="6"/>
  <c r="E197" i="6"/>
  <c r="E198" i="6"/>
  <c r="F198" i="6" s="1"/>
  <c r="E199" i="6"/>
  <c r="F199" i="6" s="1"/>
  <c r="E200" i="6"/>
  <c r="F200" i="6" s="1"/>
  <c r="E201" i="6"/>
  <c r="F201" i="6" s="1"/>
  <c r="E202" i="6"/>
  <c r="F202" i="6" s="1"/>
  <c r="E203" i="6"/>
  <c r="F203" i="6" s="1"/>
  <c r="E204" i="6"/>
  <c r="F204" i="6" s="1"/>
  <c r="E205" i="6"/>
  <c r="F205" i="6" s="1"/>
  <c r="E206" i="6"/>
  <c r="F206" i="6" s="1"/>
  <c r="E207" i="6"/>
  <c r="F207" i="6" s="1"/>
  <c r="E208" i="6"/>
  <c r="E209" i="6"/>
  <c r="E210" i="6"/>
  <c r="F210" i="6" s="1"/>
  <c r="E211" i="6"/>
  <c r="F211" i="6" s="1"/>
  <c r="E212" i="6"/>
  <c r="F212" i="6" s="1"/>
  <c r="E213" i="6"/>
  <c r="F213" i="6" s="1"/>
  <c r="E214" i="6"/>
  <c r="F214" i="6" s="1"/>
  <c r="E215" i="6"/>
  <c r="E216" i="6"/>
  <c r="E217" i="6"/>
  <c r="F217" i="6" s="1"/>
  <c r="E218" i="6"/>
  <c r="F218" i="6" s="1"/>
  <c r="E219" i="6"/>
  <c r="F219" i="6" s="1"/>
  <c r="E220" i="6"/>
  <c r="F220" i="6" s="1"/>
  <c r="E221" i="6"/>
  <c r="F221" i="6" s="1"/>
  <c r="E222" i="6"/>
  <c r="F222" i="6" s="1"/>
  <c r="E223" i="6"/>
  <c r="F223" i="6" s="1"/>
  <c r="E224" i="6"/>
  <c r="E225" i="6"/>
  <c r="F225" i="6" s="1"/>
  <c r="E226" i="6"/>
  <c r="F226" i="6" s="1"/>
  <c r="E227" i="6"/>
  <c r="F227" i="6" s="1"/>
  <c r="E228" i="6"/>
  <c r="F228" i="6" s="1"/>
  <c r="E229" i="6"/>
  <c r="F229" i="6" s="1"/>
  <c r="E230" i="6"/>
  <c r="F230" i="6" s="1"/>
  <c r="E231" i="6"/>
  <c r="F231" i="6" s="1"/>
  <c r="E232" i="6"/>
  <c r="F232" i="6" s="1"/>
  <c r="E233" i="6"/>
  <c r="F233" i="6" s="1"/>
  <c r="E234" i="6"/>
  <c r="F234" i="6" s="1"/>
  <c r="E235" i="6"/>
  <c r="E236" i="6"/>
  <c r="E237" i="6"/>
  <c r="F237" i="6" s="1"/>
  <c r="E238" i="6"/>
  <c r="F238" i="6" s="1"/>
  <c r="E239" i="6"/>
  <c r="F239" i="6" s="1"/>
  <c r="E240" i="6"/>
  <c r="F240" i="6" s="1"/>
  <c r="E241" i="6"/>
  <c r="E242" i="6"/>
  <c r="E243" i="6"/>
  <c r="F243" i="6" s="1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F256" i="6" s="1"/>
  <c r="E257" i="6"/>
  <c r="E258" i="6"/>
  <c r="F258" i="6" s="1"/>
  <c r="E259" i="6"/>
  <c r="F259" i="6" s="1"/>
  <c r="E260" i="6"/>
  <c r="E261" i="6"/>
  <c r="E262" i="6"/>
  <c r="E263" i="6"/>
  <c r="E264" i="6"/>
  <c r="E265" i="6"/>
  <c r="E266" i="6"/>
  <c r="F266" i="6" s="1"/>
  <c r="E267" i="6"/>
  <c r="F267" i="6" s="1"/>
  <c r="E268" i="6"/>
  <c r="E269" i="6"/>
  <c r="F269" i="6" s="1"/>
  <c r="E270" i="6"/>
  <c r="E271" i="6"/>
  <c r="E272" i="6"/>
  <c r="E273" i="6"/>
  <c r="E274" i="6"/>
  <c r="E275" i="6"/>
  <c r="F275" i="6" s="1"/>
  <c r="E276" i="6"/>
  <c r="F276" i="6" s="1"/>
  <c r="E277" i="6"/>
  <c r="F277" i="6" s="1"/>
  <c r="E278" i="6"/>
  <c r="F278" i="6" s="1"/>
  <c r="E279" i="6"/>
  <c r="E280" i="6"/>
  <c r="E281" i="6"/>
  <c r="F281" i="6" s="1"/>
  <c r="E282" i="6"/>
  <c r="E283" i="6"/>
  <c r="E284" i="6"/>
  <c r="E285" i="6"/>
  <c r="E286" i="6"/>
  <c r="E287" i="6"/>
  <c r="F287" i="6" s="1"/>
  <c r="E288" i="6"/>
  <c r="F288" i="6" s="1"/>
  <c r="E289" i="6"/>
  <c r="F289" i="6" s="1"/>
  <c r="E290" i="6"/>
  <c r="F290" i="6" s="1"/>
  <c r="E291" i="6"/>
  <c r="F291" i="6" s="1"/>
  <c r="E292" i="6"/>
  <c r="F292" i="6" s="1"/>
  <c r="E293" i="6"/>
  <c r="F293" i="6" s="1"/>
  <c r="E294" i="6"/>
  <c r="E295" i="6"/>
  <c r="E296" i="6"/>
  <c r="E297" i="6"/>
  <c r="E298" i="6"/>
  <c r="F298" i="6" s="1"/>
  <c r="E299" i="6"/>
  <c r="F299" i="6" s="1"/>
  <c r="E300" i="6"/>
  <c r="F300" i="6" s="1"/>
  <c r="E301" i="6"/>
  <c r="E302" i="6"/>
  <c r="E303" i="6"/>
  <c r="E304" i="6"/>
  <c r="E305" i="6"/>
  <c r="F305" i="6" s="1"/>
  <c r="E306" i="6"/>
  <c r="E307" i="6"/>
  <c r="F307" i="6" s="1"/>
  <c r="E308" i="6"/>
  <c r="E309" i="6"/>
  <c r="F309" i="6" s="1"/>
  <c r="E310" i="6"/>
  <c r="E311" i="6"/>
  <c r="E312" i="6"/>
  <c r="E313" i="6"/>
  <c r="E314" i="6"/>
  <c r="E315" i="6"/>
  <c r="E316" i="6"/>
  <c r="E317" i="6"/>
  <c r="F317" i="6" s="1"/>
  <c r="E318" i="6"/>
  <c r="F318" i="6" s="1"/>
  <c r="E319" i="6"/>
  <c r="F319" i="6" s="1"/>
  <c r="E320" i="6"/>
  <c r="E321" i="6"/>
  <c r="E322" i="6"/>
  <c r="E323" i="6"/>
  <c r="E324" i="6"/>
  <c r="E325" i="6"/>
  <c r="E326" i="6"/>
  <c r="E327" i="6"/>
  <c r="E328" i="6"/>
  <c r="E329" i="6"/>
  <c r="F329" i="6" s="1"/>
  <c r="E330" i="6"/>
  <c r="F330" i="6" s="1"/>
  <c r="E331" i="6"/>
  <c r="F331" i="6" s="1"/>
  <c r="E332" i="6"/>
  <c r="E333" i="6"/>
  <c r="E334" i="6"/>
  <c r="E335" i="6"/>
  <c r="E336" i="6"/>
  <c r="E337" i="6"/>
  <c r="E338" i="6"/>
  <c r="F338" i="6" s="1"/>
  <c r="E339" i="6"/>
  <c r="F339" i="6" s="1"/>
  <c r="E340" i="6"/>
  <c r="F340" i="6" s="1"/>
  <c r="E341" i="6"/>
  <c r="E342" i="6"/>
  <c r="F342" i="6" s="1"/>
  <c r="E343" i="6"/>
  <c r="F343" i="6" s="1"/>
  <c r="E344" i="6"/>
  <c r="E345" i="6"/>
  <c r="F345" i="6" s="1"/>
  <c r="E346" i="6"/>
  <c r="E347" i="6"/>
  <c r="E348" i="6"/>
  <c r="E349" i="6"/>
  <c r="E350" i="6"/>
  <c r="F350" i="6" s="1"/>
  <c r="E351" i="6"/>
  <c r="F351" i="6" s="1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F395" i="6" s="1"/>
  <c r="E396" i="6"/>
  <c r="F396" i="6" s="1"/>
  <c r="E397" i="6"/>
  <c r="E398" i="6"/>
  <c r="F398" i="6" s="1"/>
  <c r="E399" i="6"/>
  <c r="F399" i="6" s="1"/>
  <c r="E400" i="6"/>
  <c r="F400" i="6" s="1"/>
  <c r="E401" i="6"/>
  <c r="F401" i="6" s="1"/>
  <c r="E402" i="6"/>
  <c r="F402" i="6" s="1"/>
  <c r="E403" i="6"/>
  <c r="F403" i="6" s="1"/>
  <c r="E404" i="6"/>
  <c r="F404" i="6" s="1"/>
  <c r="E405" i="6"/>
  <c r="F405" i="6" s="1"/>
  <c r="E406" i="6"/>
  <c r="F406" i="6" s="1"/>
  <c r="E407" i="6"/>
  <c r="F407" i="6" s="1"/>
  <c r="E408" i="6"/>
  <c r="F408" i="6" s="1"/>
  <c r="E409" i="6"/>
  <c r="F409" i="6" s="1"/>
  <c r="E410" i="6"/>
  <c r="E411" i="6"/>
  <c r="E412" i="6"/>
  <c r="F412" i="6" s="1"/>
  <c r="E413" i="6"/>
  <c r="F413" i="6" s="1"/>
  <c r="E414" i="6"/>
  <c r="E415" i="6"/>
  <c r="F415" i="6" s="1"/>
  <c r="E416" i="6"/>
  <c r="E417" i="6"/>
  <c r="F417" i="6" s="1"/>
  <c r="E418" i="6"/>
  <c r="E419" i="6"/>
  <c r="E420" i="6"/>
  <c r="E421" i="6"/>
  <c r="E422" i="6"/>
  <c r="E423" i="6"/>
  <c r="E424" i="6"/>
  <c r="E425" i="6"/>
  <c r="E426" i="6"/>
  <c r="F426" i="6" s="1"/>
  <c r="E427" i="6"/>
  <c r="F427" i="6" s="1"/>
  <c r="E428" i="6"/>
  <c r="E429" i="6"/>
  <c r="E430" i="6"/>
  <c r="E431" i="6"/>
  <c r="E432" i="6"/>
  <c r="E433" i="6"/>
  <c r="E434" i="6"/>
  <c r="F434" i="6" s="1"/>
  <c r="E435" i="6"/>
  <c r="F435" i="6" s="1"/>
  <c r="E436" i="6"/>
  <c r="E437" i="6"/>
  <c r="E438" i="6"/>
  <c r="F438" i="6" s="1"/>
  <c r="E439" i="6"/>
  <c r="E440" i="6"/>
  <c r="F440" i="6" s="1"/>
  <c r="E441" i="6"/>
  <c r="F441" i="6" s="1"/>
  <c r="E442" i="6"/>
  <c r="E443" i="6"/>
  <c r="E444" i="6"/>
  <c r="F444" i="6" s="1"/>
  <c r="E445" i="6"/>
  <c r="F445" i="6" s="1"/>
  <c r="E446" i="6"/>
  <c r="E447" i="6"/>
  <c r="F447" i="6" s="1"/>
  <c r="E448" i="6"/>
  <c r="F448" i="6" s="1"/>
  <c r="E449" i="6"/>
  <c r="F449" i="6" s="1"/>
  <c r="E450" i="6"/>
  <c r="F450" i="6" s="1"/>
  <c r="E451" i="6"/>
  <c r="F451" i="6" s="1"/>
  <c r="E452" i="6"/>
  <c r="F452" i="6" s="1"/>
  <c r="E453" i="6"/>
  <c r="F453" i="6" s="1"/>
  <c r="E454" i="6"/>
  <c r="E455" i="6"/>
  <c r="E456" i="6"/>
  <c r="E457" i="6"/>
  <c r="E458" i="6"/>
  <c r="E459" i="6"/>
  <c r="E460" i="6"/>
  <c r="E461" i="6"/>
  <c r="E462" i="6"/>
  <c r="E463" i="6"/>
  <c r="E464" i="6"/>
  <c r="E465" i="6"/>
  <c r="E466" i="6"/>
  <c r="E467" i="6"/>
  <c r="E468" i="6"/>
  <c r="E469" i="6"/>
  <c r="E470" i="6"/>
  <c r="E471" i="6"/>
  <c r="E472" i="6"/>
  <c r="E473" i="6"/>
  <c r="E474" i="6"/>
  <c r="F474" i="6" s="1"/>
  <c r="E475" i="6"/>
  <c r="E476" i="6"/>
  <c r="F476" i="6" s="1"/>
  <c r="E477" i="6"/>
  <c r="F477" i="6" s="1"/>
  <c r="E478" i="6"/>
  <c r="E479" i="6"/>
  <c r="F479" i="6" s="1"/>
  <c r="E480" i="6"/>
  <c r="F480" i="6" s="1"/>
  <c r="E481" i="6"/>
  <c r="E482" i="6"/>
  <c r="E483" i="6"/>
  <c r="E484" i="6"/>
  <c r="F484" i="6" s="1"/>
  <c r="E485" i="6"/>
  <c r="F485" i="6" s="1"/>
  <c r="E486" i="6"/>
  <c r="E487" i="6"/>
  <c r="E488" i="6"/>
  <c r="E489" i="6"/>
  <c r="F489" i="6" s="1"/>
  <c r="E490" i="6"/>
  <c r="F490" i="6" s="1"/>
  <c r="E491" i="6"/>
  <c r="E492" i="6"/>
  <c r="E493" i="6"/>
  <c r="E494" i="6"/>
  <c r="E495" i="6"/>
  <c r="F495" i="6" s="1"/>
  <c r="E496" i="6"/>
  <c r="E497" i="6"/>
  <c r="E498" i="6"/>
  <c r="E499" i="6"/>
  <c r="E500" i="6"/>
  <c r="E501" i="6"/>
  <c r="E502" i="6"/>
  <c r="E503" i="6"/>
  <c r="E504" i="6"/>
  <c r="F504" i="6" s="1"/>
  <c r="E505" i="6"/>
  <c r="E506" i="6"/>
  <c r="F506" i="6" s="1"/>
  <c r="E507" i="6"/>
  <c r="F507" i="6" s="1"/>
  <c r="E508" i="6"/>
  <c r="F508" i="6" s="1"/>
  <c r="E509" i="6"/>
  <c r="F509" i="6" s="1"/>
  <c r="E510" i="6"/>
  <c r="F510" i="6" s="1"/>
  <c r="E511" i="6"/>
  <c r="F511" i="6" s="1"/>
  <c r="E512" i="6"/>
  <c r="F512" i="6" s="1"/>
  <c r="E513" i="6"/>
  <c r="E514" i="6"/>
  <c r="E515" i="6"/>
  <c r="E516" i="6"/>
  <c r="F516" i="6" s="1"/>
  <c r="E517" i="6"/>
  <c r="F517" i="6" s="1"/>
  <c r="E518" i="6"/>
  <c r="E519" i="6"/>
  <c r="F519" i="6" s="1"/>
  <c r="E520" i="6"/>
  <c r="E521" i="6"/>
  <c r="F521" i="6" s="1"/>
  <c r="E522" i="6"/>
  <c r="F522" i="6" s="1"/>
  <c r="E523" i="6"/>
  <c r="E524" i="6"/>
  <c r="E525" i="6"/>
  <c r="F525" i="6" s="1"/>
  <c r="E526" i="6"/>
  <c r="E527" i="6"/>
  <c r="F527" i="6" s="1"/>
  <c r="E528" i="6"/>
  <c r="E529" i="6"/>
  <c r="F529" i="6" s="1"/>
  <c r="E530" i="6"/>
  <c r="F530" i="6" s="1"/>
  <c r="E531" i="6"/>
  <c r="F531" i="6" s="1"/>
  <c r="E532" i="6"/>
  <c r="F532" i="6" s="1"/>
  <c r="E533" i="6"/>
  <c r="F533" i="6" s="1"/>
  <c r="E534" i="6"/>
  <c r="E535" i="6"/>
  <c r="E536" i="6"/>
  <c r="E537" i="6"/>
  <c r="E538" i="6"/>
  <c r="E539" i="6"/>
  <c r="E540" i="6"/>
  <c r="F540" i="6" s="1"/>
  <c r="E541" i="6"/>
  <c r="F541" i="6" s="1"/>
  <c r="E542" i="6"/>
  <c r="E543" i="6"/>
  <c r="E544" i="6"/>
  <c r="E545" i="6"/>
  <c r="E546" i="6"/>
  <c r="E547" i="6"/>
  <c r="F547" i="6" s="1"/>
  <c r="E548" i="6"/>
  <c r="E549" i="6"/>
  <c r="E550" i="6"/>
  <c r="E551" i="6"/>
  <c r="F551" i="6" s="1"/>
  <c r="E552" i="6"/>
  <c r="F552" i="6" s="1"/>
  <c r="E553" i="6"/>
  <c r="E554" i="6"/>
  <c r="F554" i="6" s="1"/>
  <c r="E555" i="6"/>
  <c r="F555" i="6" s="1"/>
  <c r="E556" i="6"/>
  <c r="F556" i="6" s="1"/>
  <c r="E557" i="6"/>
  <c r="F557" i="6" s="1"/>
  <c r="E558" i="6"/>
  <c r="F558" i="6" s="1"/>
  <c r="E559" i="6"/>
  <c r="F559" i="6" s="1"/>
  <c r="E560" i="6"/>
  <c r="E561" i="6"/>
  <c r="F561" i="6" s="1"/>
  <c r="E562" i="6"/>
  <c r="F562" i="6" s="1"/>
  <c r="E563" i="6"/>
  <c r="F563" i="6" s="1"/>
  <c r="E564" i="6"/>
  <c r="E565" i="6"/>
  <c r="E566" i="6"/>
  <c r="F566" i="6" s="1"/>
  <c r="E567" i="6"/>
  <c r="F567" i="6" s="1"/>
  <c r="E568" i="6"/>
  <c r="E569" i="6"/>
  <c r="F569" i="6" s="1"/>
  <c r="E570" i="6"/>
  <c r="F570" i="6" s="1"/>
  <c r="E571" i="6"/>
  <c r="F571" i="6" s="1"/>
  <c r="E572" i="6"/>
  <c r="F572" i="6" s="1"/>
  <c r="E573" i="6"/>
  <c r="F573" i="6" s="1"/>
  <c r="E574" i="6"/>
  <c r="F574" i="6" s="1"/>
  <c r="E575" i="6"/>
  <c r="F575" i="6" s="1"/>
  <c r="E576" i="6"/>
  <c r="F576" i="6" s="1"/>
  <c r="E577" i="6"/>
  <c r="F577" i="6" s="1"/>
  <c r="E578" i="6"/>
  <c r="F578" i="6" s="1"/>
  <c r="E579" i="6"/>
  <c r="F579" i="6" s="1"/>
  <c r="E580" i="6"/>
  <c r="E581" i="6"/>
  <c r="F581" i="6" s="1"/>
  <c r="E582" i="6"/>
  <c r="F582" i="6" s="1"/>
  <c r="E583" i="6"/>
  <c r="F583" i="6" s="1"/>
  <c r="E584" i="6"/>
  <c r="F584" i="6" s="1"/>
  <c r="E585" i="6"/>
  <c r="F585" i="6" s="1"/>
  <c r="E586" i="6"/>
  <c r="F586" i="6" s="1"/>
  <c r="E587" i="6"/>
  <c r="F587" i="6" s="1"/>
  <c r="E588" i="6"/>
  <c r="E589" i="6"/>
  <c r="F589" i="6" s="1"/>
  <c r="E590" i="6"/>
  <c r="E591" i="6"/>
  <c r="E592" i="6"/>
  <c r="F592" i="6" s="1"/>
  <c r="E593" i="6"/>
  <c r="E594" i="6"/>
  <c r="E595" i="6"/>
  <c r="E596" i="6"/>
  <c r="E597" i="6"/>
  <c r="F597" i="6" s="1"/>
  <c r="E598" i="6"/>
  <c r="E599" i="6"/>
  <c r="F599" i="6" s="1"/>
  <c r="E600" i="6"/>
  <c r="F600" i="6" s="1"/>
  <c r="E601" i="6"/>
  <c r="E602" i="6"/>
  <c r="E603" i="6"/>
  <c r="E604" i="6"/>
  <c r="F604" i="6" s="1"/>
  <c r="E605" i="6"/>
  <c r="E606" i="6"/>
  <c r="F606" i="6" s="1"/>
  <c r="E607" i="6"/>
  <c r="F607" i="6" s="1"/>
  <c r="E608" i="6"/>
  <c r="F608" i="6" s="1"/>
  <c r="E609" i="6"/>
  <c r="E610" i="6"/>
  <c r="F610" i="6" s="1"/>
  <c r="E611" i="6"/>
  <c r="F611" i="6" s="1"/>
  <c r="E612" i="6"/>
  <c r="F612" i="6" s="1"/>
  <c r="E613" i="6"/>
  <c r="E614" i="6"/>
  <c r="F614" i="6" s="1"/>
  <c r="E615" i="6"/>
  <c r="F615" i="6" s="1"/>
  <c r="E616" i="6"/>
  <c r="F616" i="6" s="1"/>
  <c r="E617" i="6"/>
  <c r="F617" i="6" s="1"/>
  <c r="E618" i="6"/>
  <c r="F618" i="6" s="1"/>
  <c r="E619" i="6"/>
  <c r="F619" i="6" s="1"/>
  <c r="E620" i="6"/>
  <c r="E621" i="6"/>
  <c r="F621" i="6" s="1"/>
  <c r="E622" i="6"/>
  <c r="F622" i="6" s="1"/>
  <c r="E623" i="6"/>
  <c r="F623" i="6" s="1"/>
  <c r="E624" i="6"/>
  <c r="E625" i="6"/>
  <c r="F625" i="6" s="1"/>
  <c r="E626" i="6"/>
  <c r="F626" i="6" s="1"/>
  <c r="E627" i="6"/>
  <c r="E628" i="6"/>
  <c r="F628" i="6" s="1"/>
  <c r="E629" i="6"/>
  <c r="F629" i="6" s="1"/>
  <c r="E630" i="6"/>
  <c r="F630" i="6" s="1"/>
  <c r="E631" i="6"/>
  <c r="F631" i="6" s="1"/>
  <c r="E632" i="6"/>
  <c r="E633" i="6"/>
  <c r="F633" i="6" s="1"/>
  <c r="E634" i="6"/>
  <c r="E635" i="6"/>
  <c r="F635" i="6" s="1"/>
  <c r="E636" i="6"/>
  <c r="F636" i="6" s="1"/>
  <c r="E637" i="6"/>
  <c r="F637" i="6" s="1"/>
  <c r="E638" i="6"/>
  <c r="F638" i="6" s="1"/>
  <c r="E639" i="6"/>
  <c r="E640" i="6"/>
  <c r="F640" i="6" s="1"/>
  <c r="E641" i="6"/>
  <c r="F641" i="6" s="1"/>
  <c r="E642" i="6"/>
  <c r="F642" i="6" s="1"/>
  <c r="E643" i="6"/>
  <c r="F643" i="6" s="1"/>
  <c r="E644" i="6"/>
  <c r="F644" i="6" s="1"/>
  <c r="E645" i="6"/>
  <c r="E646" i="6"/>
  <c r="F646" i="6" s="1"/>
  <c r="E647" i="6"/>
  <c r="F647" i="6" s="1"/>
  <c r="E648" i="6"/>
  <c r="F648" i="6" s="1"/>
  <c r="E649" i="6"/>
  <c r="F649" i="6" s="1"/>
  <c r="E650" i="6"/>
  <c r="F650" i="6" s="1"/>
  <c r="E651" i="6"/>
  <c r="F651" i="6" s="1"/>
  <c r="E652" i="6"/>
  <c r="F652" i="6" s="1"/>
  <c r="E653" i="6"/>
  <c r="F653" i="6" s="1"/>
  <c r="E654" i="6"/>
  <c r="F654" i="6" s="1"/>
  <c r="E655" i="6"/>
  <c r="F655" i="6" s="1"/>
  <c r="E656" i="6"/>
  <c r="F656" i="6" s="1"/>
  <c r="E657" i="6"/>
  <c r="E658" i="6"/>
  <c r="F658" i="6" s="1"/>
  <c r="E659" i="6"/>
  <c r="F659" i="6" s="1"/>
  <c r="E660" i="6"/>
  <c r="E661" i="6"/>
  <c r="F661" i="6" s="1"/>
  <c r="E662" i="6"/>
  <c r="E663" i="6"/>
  <c r="E664" i="6"/>
  <c r="E665" i="6"/>
  <c r="E666" i="6"/>
  <c r="E667" i="6"/>
  <c r="E668" i="6"/>
  <c r="F668" i="6" s="1"/>
  <c r="E669" i="6"/>
  <c r="F669" i="6" s="1"/>
  <c r="E670" i="6"/>
  <c r="F670" i="6" s="1"/>
  <c r="E671" i="6"/>
  <c r="F671" i="6" s="1"/>
  <c r="E672" i="6"/>
  <c r="F672" i="6" s="1"/>
  <c r="E673" i="6"/>
  <c r="F673" i="6" s="1"/>
  <c r="E674" i="6"/>
  <c r="F674" i="6" s="1"/>
  <c r="E675" i="6"/>
  <c r="F675" i="6" s="1"/>
  <c r="E676" i="6"/>
  <c r="F676" i="6" s="1"/>
  <c r="E677" i="6"/>
  <c r="F677" i="6" s="1"/>
  <c r="E678" i="6"/>
  <c r="F678" i="6" s="1"/>
  <c r="E679" i="6"/>
  <c r="E680" i="6"/>
  <c r="E681" i="6"/>
  <c r="E682" i="6"/>
  <c r="E683" i="6"/>
  <c r="E684" i="6"/>
  <c r="F684" i="6" s="1"/>
  <c r="E685" i="6"/>
  <c r="E686" i="6"/>
  <c r="E687" i="6"/>
  <c r="E688" i="6"/>
  <c r="F688" i="6" s="1"/>
  <c r="E689" i="6"/>
  <c r="F689" i="6" s="1"/>
  <c r="E690" i="6"/>
  <c r="F690" i="6" s="1"/>
  <c r="E691" i="6"/>
  <c r="F691" i="6" s="1"/>
  <c r="E692" i="6"/>
  <c r="F692" i="6" s="1"/>
  <c r="E693" i="6"/>
  <c r="F693" i="6" s="1"/>
  <c r="E694" i="6"/>
  <c r="F694" i="6" s="1"/>
  <c r="E695" i="6"/>
  <c r="F695" i="6" s="1"/>
  <c r="E696" i="6"/>
  <c r="E697" i="6"/>
  <c r="E698" i="6"/>
  <c r="E699" i="6"/>
  <c r="E700" i="6"/>
  <c r="F700" i="6" s="1"/>
  <c r="E701" i="6"/>
  <c r="F701" i="6" s="1"/>
  <c r="E702" i="6"/>
  <c r="F702" i="6" s="1"/>
  <c r="E703" i="6"/>
  <c r="F703" i="6" s="1"/>
  <c r="E704" i="6"/>
  <c r="F704" i="6" s="1"/>
  <c r="E705" i="6"/>
  <c r="F705" i="6" s="1"/>
  <c r="E706" i="6"/>
  <c r="F706" i="6" s="1"/>
  <c r="E707" i="6"/>
  <c r="E708" i="6"/>
  <c r="F708" i="6" s="1"/>
  <c r="E709" i="6"/>
  <c r="F709" i="6" s="1"/>
  <c r="E710" i="6"/>
  <c r="F710" i="6" s="1"/>
  <c r="E711" i="6"/>
  <c r="F711" i="6" s="1"/>
  <c r="E712" i="6"/>
  <c r="F712" i="6" s="1"/>
  <c r="E713" i="6"/>
  <c r="F713" i="6" s="1"/>
  <c r="E714" i="6"/>
  <c r="F714" i="6" s="1"/>
  <c r="E715" i="6"/>
  <c r="E716" i="6"/>
  <c r="F716" i="6" s="1"/>
  <c r="E717" i="6"/>
  <c r="E718" i="6"/>
  <c r="F718" i="6" s="1"/>
  <c r="E719" i="6"/>
  <c r="F719" i="6" s="1"/>
  <c r="E720" i="6"/>
  <c r="E721" i="6"/>
  <c r="F721" i="6" s="1"/>
  <c r="E722" i="6"/>
  <c r="F722" i="6" s="1"/>
  <c r="E723" i="6"/>
  <c r="F723" i="6" s="1"/>
  <c r="E724" i="6"/>
  <c r="F724" i="6" s="1"/>
  <c r="E725" i="6"/>
  <c r="F725" i="6" s="1"/>
  <c r="E726" i="6"/>
  <c r="F726" i="6" s="1"/>
  <c r="E727" i="6"/>
  <c r="F727" i="6" s="1"/>
  <c r="E728" i="6"/>
  <c r="E729" i="6"/>
  <c r="F729" i="6" s="1"/>
  <c r="E730" i="6"/>
  <c r="E731" i="6"/>
  <c r="E732" i="6"/>
  <c r="E733" i="6"/>
  <c r="F733" i="6" s="1"/>
  <c r="E734" i="6"/>
  <c r="F734" i="6" s="1"/>
  <c r="E735" i="6"/>
  <c r="F735" i="6" s="1"/>
  <c r="E736" i="6"/>
  <c r="F736" i="6" s="1"/>
  <c r="E737" i="6"/>
  <c r="F737" i="6" s="1"/>
  <c r="E738" i="6"/>
  <c r="F738" i="6" s="1"/>
  <c r="E739" i="6"/>
  <c r="E740" i="6"/>
  <c r="E741" i="6"/>
  <c r="E742" i="6"/>
  <c r="F742" i="6" s="1"/>
  <c r="E743" i="6"/>
  <c r="F743" i="6" s="1"/>
  <c r="E744" i="6"/>
  <c r="F744" i="6" s="1"/>
  <c r="E745" i="6"/>
  <c r="F745" i="6" s="1"/>
  <c r="E746" i="6"/>
  <c r="F746" i="6" s="1"/>
  <c r="E747" i="6"/>
  <c r="F747" i="6" s="1"/>
  <c r="E748" i="6"/>
  <c r="E749" i="6"/>
  <c r="E750" i="6"/>
  <c r="E751" i="6"/>
  <c r="F751" i="6" s="1"/>
  <c r="E752" i="6"/>
  <c r="F752" i="6" s="1"/>
  <c r="E753" i="6"/>
  <c r="E754" i="6"/>
  <c r="E755" i="6"/>
  <c r="F755" i="6" s="1"/>
  <c r="E756" i="6"/>
  <c r="F756" i="6" s="1"/>
  <c r="E757" i="6"/>
  <c r="F757" i="6" s="1"/>
  <c r="E758" i="6"/>
  <c r="F758" i="6" s="1"/>
  <c r="E759" i="6"/>
  <c r="E760" i="6"/>
  <c r="F760" i="6" s="1"/>
  <c r="E761" i="6"/>
  <c r="E762" i="6"/>
  <c r="E763" i="6"/>
  <c r="F763" i="6" s="1"/>
  <c r="E764" i="6"/>
  <c r="F764" i="6" s="1"/>
  <c r="E765" i="6"/>
  <c r="E766" i="6"/>
  <c r="F766" i="6" s="1"/>
  <c r="E767" i="6"/>
  <c r="E768" i="6"/>
  <c r="E769" i="6"/>
  <c r="E770" i="6"/>
  <c r="E771" i="6"/>
  <c r="E772" i="6"/>
  <c r="E773" i="6"/>
  <c r="E774" i="6"/>
  <c r="E775" i="6"/>
  <c r="E776" i="6"/>
  <c r="F776" i="6" s="1"/>
  <c r="E777" i="6"/>
  <c r="F777" i="6" s="1"/>
  <c r="E778" i="6"/>
  <c r="F778" i="6" s="1"/>
  <c r="E779" i="6"/>
  <c r="F779" i="6" s="1"/>
  <c r="E780" i="6"/>
  <c r="F780" i="6" s="1"/>
  <c r="E781" i="6"/>
  <c r="F781" i="6" s="1"/>
  <c r="E782" i="6"/>
  <c r="F782" i="6" s="1"/>
  <c r="E783" i="6"/>
  <c r="F783" i="6" s="1"/>
  <c r="E784" i="6"/>
  <c r="E785" i="6"/>
  <c r="E786" i="6"/>
  <c r="E787" i="6"/>
  <c r="E788" i="6"/>
  <c r="F788" i="6" s="1"/>
  <c r="E789" i="6"/>
  <c r="F789" i="6" s="1"/>
  <c r="E790" i="6"/>
  <c r="F790" i="6" s="1"/>
  <c r="E791" i="6"/>
  <c r="F791" i="6" s="1"/>
  <c r="E792" i="6"/>
  <c r="F792" i="6" s="1"/>
  <c r="E793" i="6"/>
  <c r="F793" i="6" s="1"/>
  <c r="E794" i="6"/>
  <c r="F794" i="6" s="1"/>
  <c r="E795" i="6"/>
  <c r="F795" i="6" s="1"/>
  <c r="E796" i="6"/>
  <c r="E797" i="6"/>
  <c r="F797" i="6" s="1"/>
  <c r="E798" i="6"/>
  <c r="E799" i="6"/>
  <c r="E800" i="6"/>
  <c r="E801" i="6"/>
  <c r="E802" i="6"/>
  <c r="F802" i="6" s="1"/>
  <c r="E803" i="6"/>
  <c r="F803" i="6" s="1"/>
  <c r="E804" i="6"/>
  <c r="F804" i="6" s="1"/>
  <c r="E805" i="6"/>
  <c r="F805" i="6" s="1"/>
  <c r="E806" i="6"/>
  <c r="F806" i="6" s="1"/>
  <c r="E807" i="6"/>
  <c r="F807" i="6" s="1"/>
  <c r="E808" i="6"/>
  <c r="F808" i="6" s="1"/>
  <c r="E809" i="6"/>
  <c r="F809" i="6" s="1"/>
  <c r="E810" i="6"/>
  <c r="F810" i="6" s="1"/>
  <c r="E811" i="6"/>
  <c r="F811" i="6" s="1"/>
  <c r="E812" i="6"/>
  <c r="F812" i="6" s="1"/>
  <c r="E813" i="6"/>
  <c r="F813" i="6" s="1"/>
  <c r="E814" i="6"/>
  <c r="F814" i="6" s="1"/>
  <c r="E815" i="6"/>
  <c r="F815" i="6" s="1"/>
  <c r="E816" i="6"/>
  <c r="F816" i="6" s="1"/>
  <c r="E817" i="6"/>
  <c r="F817" i="6" s="1"/>
  <c r="E818" i="6"/>
  <c r="F818" i="6" s="1"/>
  <c r="E819" i="6"/>
  <c r="F819" i="6" s="1"/>
  <c r="E820" i="6"/>
  <c r="E821" i="6"/>
  <c r="F821" i="6" s="1"/>
  <c r="E822" i="6"/>
  <c r="F822" i="6" s="1"/>
  <c r="E823" i="6"/>
  <c r="F823" i="6" s="1"/>
  <c r="E824" i="6"/>
  <c r="F824" i="6" s="1"/>
  <c r="E825" i="6"/>
  <c r="F825" i="6" s="1"/>
  <c r="E826" i="6"/>
  <c r="F826" i="6" s="1"/>
  <c r="E827" i="6"/>
  <c r="F827" i="6" s="1"/>
  <c r="E828" i="6"/>
  <c r="E829" i="6"/>
  <c r="E830" i="6"/>
  <c r="E831" i="6"/>
  <c r="F831" i="6" s="1"/>
  <c r="E832" i="6"/>
  <c r="E833" i="6"/>
  <c r="E834" i="6"/>
  <c r="E835" i="6"/>
  <c r="F835" i="6" s="1"/>
  <c r="E836" i="6"/>
  <c r="E837" i="6"/>
  <c r="F837" i="6" s="1"/>
  <c r="E838" i="6"/>
  <c r="F838" i="6" s="1"/>
  <c r="E839" i="6"/>
  <c r="F839" i="6" s="1"/>
  <c r="E840" i="6"/>
  <c r="F840" i="6" s="1"/>
  <c r="E841" i="6"/>
  <c r="F841" i="6" s="1"/>
  <c r="E842" i="6"/>
  <c r="E843" i="6"/>
  <c r="E844" i="6"/>
  <c r="F844" i="6" s="1"/>
  <c r="E845" i="6"/>
  <c r="F845" i="6" s="1"/>
  <c r="E846" i="6"/>
  <c r="E847" i="6"/>
  <c r="E848" i="6"/>
  <c r="E849" i="6"/>
  <c r="F849" i="6" s="1"/>
  <c r="E850" i="6"/>
  <c r="E851" i="6"/>
  <c r="E852" i="6"/>
  <c r="E853" i="6"/>
  <c r="F853" i="6" s="1"/>
  <c r="E854" i="6"/>
  <c r="E855" i="6"/>
  <c r="E856" i="6"/>
  <c r="E857" i="6"/>
  <c r="E858" i="6"/>
  <c r="E859" i="6"/>
  <c r="E860" i="6"/>
  <c r="E861" i="6"/>
  <c r="E862" i="6"/>
  <c r="E863" i="6"/>
  <c r="E864" i="6"/>
  <c r="E865" i="6"/>
  <c r="F865" i="6" s="1"/>
  <c r="E866" i="6"/>
  <c r="E867" i="6"/>
  <c r="F867" i="6" s="1"/>
  <c r="E868" i="6"/>
  <c r="F868" i="6" s="1"/>
  <c r="E869" i="6"/>
  <c r="F869" i="6" s="1"/>
  <c r="E870" i="6"/>
  <c r="F870" i="6" s="1"/>
  <c r="E871" i="6"/>
  <c r="F871" i="6" s="1"/>
  <c r="E872" i="6"/>
  <c r="F872" i="6" s="1"/>
  <c r="E873" i="6"/>
  <c r="F873" i="6" s="1"/>
  <c r="E874" i="6"/>
  <c r="F874" i="6" s="1"/>
  <c r="E875" i="6"/>
  <c r="E876" i="6"/>
  <c r="E877" i="6"/>
  <c r="F877" i="6" s="1"/>
  <c r="E878" i="6"/>
  <c r="E879" i="6"/>
  <c r="E880" i="6"/>
  <c r="E881" i="6"/>
  <c r="E882" i="6"/>
  <c r="F882" i="6" s="1"/>
  <c r="E883" i="6"/>
  <c r="E884" i="6"/>
  <c r="E885" i="6"/>
  <c r="E886" i="6"/>
  <c r="E887" i="6"/>
  <c r="E888" i="6"/>
  <c r="E889" i="6"/>
  <c r="E890" i="6"/>
  <c r="E891" i="6"/>
  <c r="E892" i="6"/>
  <c r="E893" i="6"/>
  <c r="F893" i="6" s="1"/>
  <c r="E894" i="6"/>
  <c r="E895" i="6"/>
  <c r="F895" i="6" s="1"/>
  <c r="E896" i="6"/>
  <c r="F896" i="6" s="1"/>
  <c r="E897" i="6"/>
  <c r="E898" i="6"/>
  <c r="E899" i="6"/>
  <c r="E900" i="6"/>
  <c r="F900" i="6" s="1"/>
  <c r="E901" i="6"/>
  <c r="E902" i="6"/>
  <c r="E903" i="6"/>
  <c r="E904" i="6"/>
  <c r="E905" i="6"/>
  <c r="E906" i="6"/>
  <c r="F906" i="6" s="1"/>
  <c r="E907" i="6"/>
  <c r="E908" i="6"/>
  <c r="E909" i="6"/>
  <c r="E910" i="6"/>
  <c r="E911" i="6"/>
  <c r="E912" i="6"/>
  <c r="E913" i="6"/>
  <c r="F913" i="6" s="1"/>
  <c r="E914" i="6"/>
  <c r="F914" i="6" s="1"/>
  <c r="E915" i="6"/>
  <c r="E916" i="6"/>
  <c r="F916" i="6" s="1"/>
  <c r="E917" i="6"/>
  <c r="E918" i="6"/>
  <c r="E919" i="6"/>
  <c r="E920" i="6"/>
  <c r="F920" i="6" s="1"/>
  <c r="E921" i="6"/>
  <c r="E922" i="6"/>
  <c r="E923" i="6"/>
  <c r="F923" i="6" s="1"/>
  <c r="E924" i="6"/>
  <c r="F924" i="6" s="1"/>
  <c r="E925" i="6"/>
  <c r="E926" i="6"/>
  <c r="F926" i="6" s="1"/>
  <c r="E927" i="6"/>
  <c r="E928" i="6"/>
  <c r="E929" i="6"/>
  <c r="E930" i="6"/>
  <c r="F930" i="6" s="1"/>
  <c r="E931" i="6"/>
  <c r="F931" i="6" s="1"/>
  <c r="E932" i="6"/>
  <c r="F932" i="6" s="1"/>
  <c r="E933" i="6"/>
  <c r="F933" i="6" s="1"/>
  <c r="E934" i="6"/>
  <c r="F934" i="6" s="1"/>
  <c r="E935" i="6"/>
  <c r="F935" i="6" s="1"/>
  <c r="E936" i="6"/>
  <c r="F936" i="6" s="1"/>
  <c r="E937" i="6"/>
  <c r="E938" i="6"/>
  <c r="E939" i="6"/>
  <c r="E940" i="6"/>
  <c r="E941" i="6"/>
  <c r="E942" i="6"/>
  <c r="E943" i="6"/>
  <c r="E944" i="6"/>
  <c r="E945" i="6"/>
  <c r="E946" i="6"/>
  <c r="E947" i="6"/>
  <c r="E948" i="6"/>
  <c r="F948" i="6" s="1"/>
  <c r="E949" i="6"/>
  <c r="E950" i="6"/>
  <c r="E951" i="6"/>
  <c r="E952" i="6"/>
  <c r="E953" i="6"/>
  <c r="F953" i="6" s="1"/>
  <c r="E954" i="6"/>
  <c r="E955" i="6"/>
  <c r="E956" i="6"/>
  <c r="E957" i="6"/>
  <c r="E958" i="6"/>
  <c r="E959" i="6"/>
  <c r="E960" i="6"/>
  <c r="E961" i="6"/>
  <c r="E962" i="6"/>
  <c r="E963" i="6"/>
  <c r="E964" i="6"/>
  <c r="F964" i="6" s="1"/>
  <c r="E965" i="6"/>
  <c r="E966" i="6"/>
  <c r="E967" i="6"/>
  <c r="F967" i="6" s="1"/>
  <c r="E968" i="6"/>
  <c r="F968" i="6" s="1"/>
  <c r="E969" i="6"/>
  <c r="F969" i="6" s="1"/>
  <c r="E970" i="6"/>
  <c r="F970" i="6" s="1"/>
  <c r="E971" i="6"/>
  <c r="E972" i="6"/>
  <c r="E973" i="6"/>
  <c r="F973" i="6" s="1"/>
  <c r="E974" i="6"/>
  <c r="E975" i="6"/>
  <c r="E976" i="6"/>
  <c r="E977" i="6"/>
  <c r="F977" i="6" s="1"/>
  <c r="E978" i="6"/>
  <c r="F978" i="6" s="1"/>
  <c r="E979" i="6"/>
  <c r="F979" i="6" s="1"/>
  <c r="E980" i="6"/>
  <c r="F980" i="6" s="1"/>
  <c r="E981" i="6"/>
  <c r="E982" i="6"/>
  <c r="E983" i="6"/>
  <c r="E984" i="6"/>
  <c r="E985" i="6"/>
  <c r="E986" i="6"/>
  <c r="E987" i="6"/>
  <c r="F987" i="6" s="1"/>
  <c r="E988" i="6"/>
  <c r="E989" i="6"/>
  <c r="E990" i="6"/>
  <c r="E991" i="6"/>
  <c r="E992" i="6"/>
  <c r="E993" i="6"/>
  <c r="F993" i="6" s="1"/>
  <c r="E994" i="6"/>
  <c r="F994" i="6" s="1"/>
  <c r="E995" i="6"/>
  <c r="F995" i="6" s="1"/>
  <c r="E996" i="6"/>
  <c r="F996" i="6" s="1"/>
  <c r="E997" i="6"/>
  <c r="E998" i="6"/>
  <c r="E999" i="6"/>
  <c r="F999" i="6" s="1"/>
  <c r="E1000" i="6"/>
  <c r="E1001" i="6"/>
  <c r="E1002" i="6"/>
  <c r="F1002" i="6" s="1"/>
  <c r="E1003" i="6"/>
  <c r="E1004" i="6"/>
  <c r="E1005" i="6"/>
  <c r="E1006" i="6"/>
  <c r="E1007" i="6"/>
  <c r="E1008" i="6"/>
  <c r="E1009" i="6"/>
  <c r="E1010" i="6"/>
  <c r="F1010" i="6" s="1"/>
  <c r="E1011" i="6"/>
  <c r="E1012" i="6"/>
  <c r="E1013" i="6"/>
  <c r="E1014" i="6"/>
  <c r="E1015" i="6"/>
  <c r="F1015" i="6" s="1"/>
  <c r="E1016" i="6"/>
  <c r="E1017" i="6"/>
  <c r="E1018" i="6"/>
  <c r="E1019" i="6"/>
  <c r="E1020" i="6"/>
  <c r="E1021" i="6"/>
  <c r="E1022" i="6"/>
  <c r="E1023" i="6"/>
  <c r="F1023" i="6" s="1"/>
  <c r="E1024" i="6"/>
  <c r="F1024" i="6" s="1"/>
  <c r="E1025" i="6"/>
  <c r="F1025" i="6" s="1"/>
  <c r="E1026" i="6"/>
  <c r="F1026" i="6" s="1"/>
  <c r="E1027" i="6"/>
  <c r="E1028" i="6"/>
  <c r="E1029" i="6"/>
  <c r="E1030" i="6"/>
  <c r="E1031" i="6"/>
  <c r="E1032" i="6"/>
  <c r="E1033" i="6"/>
  <c r="F1033" i="6" s="1"/>
  <c r="E1034" i="6"/>
  <c r="F1034" i="6" s="1"/>
  <c r="E1035" i="6"/>
  <c r="F1035" i="6" s="1"/>
  <c r="E1036" i="6"/>
  <c r="F1036" i="6" s="1"/>
  <c r="E1037" i="6"/>
  <c r="E1038" i="6"/>
  <c r="F1038" i="6" s="1"/>
  <c r="E1039" i="6"/>
  <c r="E1040" i="6"/>
  <c r="F1040" i="6" s="1"/>
  <c r="E1041" i="6"/>
  <c r="F1041" i="6" s="1"/>
  <c r="E1042" i="6"/>
  <c r="E1043" i="6"/>
  <c r="E1044" i="6"/>
  <c r="E1045" i="6"/>
  <c r="E1046" i="6"/>
  <c r="F1046" i="6" s="1"/>
  <c r="E1047" i="6"/>
  <c r="F1047" i="6" s="1"/>
  <c r="E1048" i="6"/>
  <c r="E1049" i="6"/>
  <c r="F1049" i="6" s="1"/>
  <c r="E1050" i="6"/>
  <c r="E1051" i="6"/>
  <c r="E1052" i="6"/>
  <c r="E1053" i="6"/>
  <c r="F1053" i="6" s="1"/>
  <c r="E1054" i="6"/>
  <c r="F1054" i="6" s="1"/>
  <c r="E1055" i="6"/>
  <c r="F1055" i="6" s="1"/>
  <c r="E1056" i="6"/>
  <c r="F1056" i="6" s="1"/>
  <c r="E1057" i="6"/>
  <c r="E1058" i="6"/>
  <c r="E1059" i="6"/>
  <c r="E1060" i="6"/>
  <c r="F1060" i="6" s="1"/>
  <c r="E1061" i="6"/>
  <c r="E1062" i="6"/>
  <c r="E1063" i="6"/>
  <c r="E1064" i="6"/>
  <c r="E1065" i="6"/>
  <c r="E1066" i="6"/>
  <c r="E1067" i="6"/>
  <c r="E1068" i="6"/>
  <c r="E1069" i="6"/>
  <c r="E1070" i="6"/>
  <c r="E1071" i="6"/>
  <c r="E1072" i="6"/>
  <c r="F1072" i="6" s="1"/>
  <c r="E1073" i="6"/>
  <c r="E1074" i="6"/>
  <c r="F1074" i="6" s="1"/>
  <c r="E1075" i="6"/>
  <c r="E1076" i="6"/>
  <c r="E1077" i="6"/>
  <c r="E1078" i="6"/>
  <c r="F1078" i="6" s="1"/>
  <c r="E1079" i="6"/>
  <c r="E1080" i="6"/>
  <c r="E1081" i="6"/>
  <c r="E1082" i="6"/>
  <c r="F1082" i="6" s="1"/>
  <c r="E1083" i="6"/>
  <c r="F1083" i="6" s="1"/>
  <c r="E1084" i="6"/>
  <c r="E1085" i="6"/>
  <c r="E1086" i="6"/>
  <c r="E1087" i="6"/>
  <c r="E1088" i="6"/>
  <c r="E1089" i="6"/>
  <c r="E1090" i="6"/>
  <c r="E1091" i="6"/>
  <c r="F1091" i="6" s="1"/>
  <c r="E1092" i="6"/>
  <c r="F1092" i="6" s="1"/>
  <c r="E1093" i="6"/>
  <c r="E1094" i="6"/>
  <c r="E1095" i="6"/>
  <c r="F1095" i="6" s="1"/>
  <c r="E1096" i="6"/>
  <c r="E1097" i="6"/>
  <c r="E1098" i="6"/>
  <c r="F1098" i="6" s="1"/>
  <c r="E1099" i="6"/>
  <c r="E1100" i="6"/>
  <c r="E1101" i="6"/>
  <c r="F1101" i="6" s="1"/>
  <c r="E1102" i="6"/>
  <c r="F1102" i="6" s="1"/>
  <c r="E1103" i="6"/>
  <c r="E1104" i="6"/>
  <c r="E1105" i="6"/>
  <c r="F1105" i="6" s="1"/>
  <c r="E1106" i="6"/>
  <c r="E1107" i="6"/>
  <c r="F1107" i="6" s="1"/>
  <c r="E1108" i="6"/>
  <c r="E1109" i="6"/>
  <c r="F1109" i="6" s="1"/>
  <c r="E1110" i="6"/>
  <c r="F1110" i="6" s="1"/>
  <c r="E1111" i="6"/>
  <c r="F1111" i="6" s="1"/>
  <c r="E1112" i="6"/>
  <c r="F1112" i="6" s="1"/>
  <c r="E1113" i="6"/>
  <c r="E1114" i="6"/>
  <c r="E1115" i="6"/>
  <c r="E1116" i="6"/>
  <c r="F1116" i="6" s="1"/>
  <c r="E1117" i="6"/>
  <c r="E1118" i="6"/>
  <c r="E1119" i="6"/>
  <c r="E1120" i="6"/>
  <c r="E1121" i="6"/>
  <c r="E1122" i="6"/>
  <c r="E1123" i="6"/>
  <c r="F1123" i="6" s="1"/>
  <c r="E1124" i="6"/>
  <c r="F1124" i="6" s="1"/>
  <c r="E1125" i="6"/>
  <c r="E1126" i="6"/>
  <c r="E1127" i="6"/>
  <c r="E1128" i="6"/>
  <c r="E1129" i="6"/>
  <c r="E1130" i="6"/>
  <c r="E1131" i="6"/>
  <c r="E1132" i="6"/>
  <c r="E1133" i="6"/>
  <c r="E1134" i="6"/>
  <c r="E1135" i="6"/>
  <c r="E1136" i="6"/>
  <c r="E1137" i="6"/>
  <c r="E1138" i="6"/>
  <c r="E1139" i="6"/>
  <c r="F1139" i="6" s="1"/>
  <c r="E1140" i="6"/>
  <c r="F1140" i="6" s="1"/>
  <c r="E1141" i="6"/>
  <c r="F1141" i="6" s="1"/>
  <c r="E1142" i="6"/>
  <c r="F1142" i="6" s="1"/>
  <c r="E1143" i="6"/>
  <c r="E1144" i="6"/>
  <c r="F1144" i="6" s="1"/>
  <c r="E1145" i="6"/>
  <c r="F1145" i="6" s="1"/>
  <c r="E1146" i="6"/>
  <c r="F1146" i="6" s="1"/>
  <c r="E1147" i="6"/>
  <c r="E1148" i="6"/>
  <c r="F1148" i="6" s="1"/>
  <c r="E1149" i="6"/>
  <c r="E1150" i="6"/>
  <c r="F1150" i="6" s="1"/>
  <c r="E1151" i="6"/>
  <c r="F1151" i="6" s="1"/>
  <c r="E1152" i="6"/>
  <c r="F1152" i="6" s="1"/>
  <c r="E1153" i="6"/>
  <c r="F1153" i="6" s="1"/>
  <c r="E1154" i="6"/>
  <c r="F1154" i="6" s="1"/>
  <c r="E1155" i="6"/>
  <c r="E1156" i="6"/>
  <c r="E1157" i="6"/>
  <c r="E1158" i="6"/>
  <c r="F1158" i="6" s="1"/>
  <c r="E1159" i="6"/>
  <c r="F1159" i="6" s="1"/>
  <c r="E1160" i="6"/>
  <c r="F1160" i="6" s="1"/>
  <c r="E1161" i="6"/>
  <c r="F1161" i="6" s="1"/>
  <c r="E1162" i="6"/>
  <c r="F1162" i="6" s="1"/>
  <c r="E1163" i="6"/>
  <c r="F1163" i="6" s="1"/>
  <c r="E1164" i="6"/>
  <c r="F1164" i="6" s="1"/>
  <c r="E1165" i="6"/>
  <c r="F1165" i="6" s="1"/>
  <c r="E1166" i="6"/>
  <c r="F1166" i="6" s="1"/>
  <c r="E1167" i="6"/>
  <c r="F1167" i="6" s="1"/>
  <c r="E1168" i="6"/>
  <c r="F1168" i="6" s="1"/>
  <c r="E1169" i="6"/>
  <c r="F1169" i="6" s="1"/>
  <c r="E1171" i="6"/>
  <c r="F1171" i="6" s="1"/>
  <c r="E1172" i="6"/>
  <c r="F1172" i="6" s="1"/>
  <c r="E1173" i="6"/>
  <c r="F1173" i="6" s="1"/>
  <c r="E5" i="6"/>
  <c r="F5" i="6" s="1"/>
  <c r="F33" i="5" l="1"/>
  <c r="F37" i="5"/>
  <c r="F41" i="5"/>
  <c r="F53" i="5"/>
  <c r="E7" i="5"/>
  <c r="F7" i="5" s="1"/>
  <c r="E8" i="5"/>
  <c r="F8" i="5" s="1"/>
  <c r="E9" i="5"/>
  <c r="F9" i="5" s="1"/>
  <c r="E10" i="5"/>
  <c r="F10" i="5" s="1"/>
  <c r="E11" i="5"/>
  <c r="F11" i="5" s="1"/>
  <c r="E12" i="5"/>
  <c r="F12" i="5" s="1"/>
  <c r="E13" i="5"/>
  <c r="F13" i="5" s="1"/>
  <c r="E14" i="5"/>
  <c r="F14" i="5" s="1"/>
  <c r="E15" i="5"/>
  <c r="F15" i="5" s="1"/>
  <c r="E16" i="5"/>
  <c r="F16" i="5" s="1"/>
  <c r="E17" i="5"/>
  <c r="F17" i="5" s="1"/>
  <c r="E18" i="5"/>
  <c r="F18" i="5" s="1"/>
  <c r="E19" i="5"/>
  <c r="F19" i="5" s="1"/>
  <c r="E21" i="5"/>
  <c r="F21" i="5" s="1"/>
  <c r="E22" i="5"/>
  <c r="F22" i="5" s="1"/>
  <c r="E23" i="5"/>
  <c r="F23" i="5" s="1"/>
  <c r="E24" i="5"/>
  <c r="F24" i="5" s="1"/>
  <c r="E25" i="5"/>
  <c r="F25" i="5" s="1"/>
  <c r="E26" i="5"/>
  <c r="E27" i="5"/>
  <c r="F27" i="5" s="1"/>
  <c r="E28" i="5"/>
  <c r="F28" i="5" s="1"/>
  <c r="E31" i="5"/>
  <c r="F31" i="5" s="1"/>
  <c r="E32" i="5"/>
  <c r="F32" i="5" s="1"/>
  <c r="E33" i="5"/>
  <c r="E34" i="5"/>
  <c r="F34" i="5" s="1"/>
  <c r="E36" i="5"/>
  <c r="F36" i="5" s="1"/>
  <c r="E37" i="5"/>
  <c r="E38" i="5"/>
  <c r="F38" i="5" s="1"/>
  <c r="E39" i="5"/>
  <c r="F39" i="5" s="1"/>
  <c r="E40" i="5"/>
  <c r="F40" i="5" s="1"/>
  <c r="E41" i="5"/>
  <c r="E42" i="5"/>
  <c r="F42" i="5" s="1"/>
  <c r="E43" i="5"/>
  <c r="F43" i="5" s="1"/>
  <c r="E44" i="5"/>
  <c r="F44" i="5" s="1"/>
  <c r="E48" i="5"/>
  <c r="F48" i="5" s="1"/>
  <c r="E53" i="5"/>
  <c r="E54" i="5"/>
  <c r="F54" i="5" s="1"/>
  <c r="E55" i="5"/>
  <c r="F55" i="5" s="1"/>
  <c r="F19" i="4"/>
  <c r="F39" i="4"/>
  <c r="F83" i="4"/>
  <c r="E6" i="4"/>
  <c r="F6" i="4" s="1"/>
  <c r="E7" i="4"/>
  <c r="F7" i="4" s="1"/>
  <c r="E8" i="4"/>
  <c r="F8" i="4" s="1"/>
  <c r="E9" i="4"/>
  <c r="F9" i="4" s="1"/>
  <c r="E10" i="4"/>
  <c r="F10" i="4" s="1"/>
  <c r="E11" i="4"/>
  <c r="F11" i="4" s="1"/>
  <c r="E12" i="4"/>
  <c r="F12" i="4" s="1"/>
  <c r="E13" i="4"/>
  <c r="F13" i="4" s="1"/>
  <c r="E14" i="4"/>
  <c r="F14" i="4" s="1"/>
  <c r="E15" i="4"/>
  <c r="F15" i="4" s="1"/>
  <c r="E16" i="4"/>
  <c r="F16" i="4" s="1"/>
  <c r="E17" i="4"/>
  <c r="F17" i="4" s="1"/>
  <c r="E18" i="4"/>
  <c r="F18" i="4" s="1"/>
  <c r="E19" i="4"/>
  <c r="E20" i="4"/>
  <c r="F20" i="4" s="1"/>
  <c r="E21" i="4"/>
  <c r="F21" i="4" s="1"/>
  <c r="E22" i="4"/>
  <c r="F22" i="4" s="1"/>
  <c r="E23" i="4"/>
  <c r="F23" i="4" s="1"/>
  <c r="E24" i="4"/>
  <c r="F24" i="4" s="1"/>
  <c r="E25" i="4"/>
  <c r="F25" i="4" s="1"/>
  <c r="E26" i="4"/>
  <c r="F26" i="4" s="1"/>
  <c r="E27" i="4"/>
  <c r="F27" i="4" s="1"/>
  <c r="E28" i="4"/>
  <c r="F28" i="4" s="1"/>
  <c r="E29" i="4"/>
  <c r="F29" i="4" s="1"/>
  <c r="E30" i="4"/>
  <c r="F30" i="4" s="1"/>
  <c r="E31" i="4"/>
  <c r="F31" i="4" s="1"/>
  <c r="E32" i="4"/>
  <c r="F32" i="4" s="1"/>
  <c r="E33" i="4"/>
  <c r="F33" i="4" s="1"/>
  <c r="E34" i="4"/>
  <c r="F34" i="4" s="1"/>
  <c r="E35" i="4"/>
  <c r="F35" i="4" s="1"/>
  <c r="E36" i="4"/>
  <c r="F36" i="4" s="1"/>
  <c r="E37" i="4"/>
  <c r="F37" i="4" s="1"/>
  <c r="E38" i="4"/>
  <c r="F38" i="4" s="1"/>
  <c r="E39" i="4"/>
  <c r="E40" i="4"/>
  <c r="F40" i="4" s="1"/>
  <c r="E41" i="4"/>
  <c r="F41" i="4" s="1"/>
  <c r="E42" i="4"/>
  <c r="F42" i="4" s="1"/>
  <c r="E43" i="4"/>
  <c r="F43" i="4" s="1"/>
  <c r="E44" i="4"/>
  <c r="F44" i="4" s="1"/>
  <c r="E45" i="4"/>
  <c r="E46" i="4"/>
  <c r="F46" i="4" s="1"/>
  <c r="E47" i="4"/>
  <c r="F47" i="4" s="1"/>
  <c r="E48" i="4"/>
  <c r="F48" i="4" s="1"/>
  <c r="E49" i="4"/>
  <c r="F49" i="4" s="1"/>
  <c r="E50" i="4"/>
  <c r="E51" i="4"/>
  <c r="F51" i="4" s="1"/>
  <c r="E52" i="4"/>
  <c r="F52" i="4" s="1"/>
  <c r="E53" i="4"/>
  <c r="F53" i="4" s="1"/>
  <c r="E54" i="4"/>
  <c r="F54" i="4" s="1"/>
  <c r="E55" i="4"/>
  <c r="F55" i="4" s="1"/>
  <c r="E56" i="4"/>
  <c r="F56" i="4" s="1"/>
  <c r="E57" i="4"/>
  <c r="E58" i="4"/>
  <c r="E59" i="4"/>
  <c r="E60" i="4"/>
  <c r="F60" i="4" s="1"/>
  <c r="E61" i="4"/>
  <c r="F61" i="4" s="1"/>
  <c r="E62" i="4"/>
  <c r="E63" i="4"/>
  <c r="E64" i="4"/>
  <c r="E65" i="4"/>
  <c r="F65" i="4" s="1"/>
  <c r="E66" i="4"/>
  <c r="F66" i="4" s="1"/>
  <c r="E67" i="4"/>
  <c r="E68" i="4"/>
  <c r="F68" i="4" s="1"/>
  <c r="E69" i="4"/>
  <c r="F69" i="4" s="1"/>
  <c r="E70" i="4"/>
  <c r="E71" i="4"/>
  <c r="E72" i="4"/>
  <c r="E73" i="4"/>
  <c r="E74" i="4"/>
  <c r="E75" i="4"/>
  <c r="E76" i="4"/>
  <c r="F76" i="4" s="1"/>
  <c r="E77" i="4"/>
  <c r="E78" i="4"/>
  <c r="E79" i="4"/>
  <c r="E80" i="4"/>
  <c r="F80" i="4" s="1"/>
  <c r="E81" i="4"/>
  <c r="F81" i="4" s="1"/>
  <c r="E82" i="4"/>
  <c r="F82" i="4" s="1"/>
  <c r="E83" i="4"/>
  <c r="E84" i="4"/>
  <c r="F84" i="4" s="1"/>
  <c r="E85" i="4"/>
  <c r="F85" i="4" s="1"/>
  <c r="E86" i="4"/>
  <c r="F86" i="4" s="1"/>
  <c r="E87" i="4"/>
  <c r="F87" i="4" s="1"/>
  <c r="E88" i="4"/>
  <c r="F88" i="4" s="1"/>
  <c r="E89" i="4"/>
  <c r="F89" i="4" s="1"/>
  <c r="E5" i="4"/>
  <c r="F5" i="4" s="1"/>
  <c r="E1159" i="3" l="1"/>
  <c r="F1159" i="3" s="1"/>
  <c r="E1161" i="3"/>
  <c r="F1161" i="3" s="1"/>
  <c r="E1163" i="3"/>
  <c r="F1163" i="3" s="1"/>
  <c r="E1166" i="3"/>
  <c r="F1166" i="3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31" i="2"/>
  <c r="F31" i="2" s="1"/>
  <c r="E32" i="2"/>
  <c r="F32" i="2" s="1"/>
  <c r="E33" i="2"/>
  <c r="F33" i="2" s="1"/>
  <c r="E34" i="2"/>
  <c r="F34" i="2" s="1"/>
  <c r="E36" i="2"/>
  <c r="F36" i="2" s="1"/>
  <c r="E37" i="2"/>
  <c r="F37" i="2" s="1"/>
  <c r="E38" i="2"/>
  <c r="F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E48" i="2"/>
  <c r="F48" i="2" s="1"/>
  <c r="E53" i="2"/>
  <c r="F53" i="2" s="1"/>
  <c r="E54" i="2"/>
  <c r="F54" i="2" s="1"/>
  <c r="C55" i="2" l="1"/>
  <c r="E55" i="2" s="1"/>
  <c r="F55" i="2" s="1"/>
  <c r="E1170" i="6" l="1"/>
  <c r="F1170" i="6" s="1"/>
  <c r="D45" i="5" l="1"/>
  <c r="E45" i="5" s="1"/>
  <c r="F45" i="5" s="1"/>
  <c r="D45" i="2"/>
  <c r="E45" i="2" s="1"/>
  <c r="F45" i="2" s="1"/>
  <c r="E1143" i="3" l="1"/>
  <c r="E1155" i="3"/>
  <c r="E1146" i="3" l="1"/>
  <c r="F1146" i="3" s="1"/>
  <c r="C52" i="5" l="1"/>
  <c r="C35" i="5"/>
  <c r="C30" i="5"/>
  <c r="C20" i="5"/>
  <c r="C6" i="5"/>
  <c r="E9" i="3" l="1"/>
  <c r="F9" i="3" s="1"/>
  <c r="E12" i="3"/>
  <c r="E15" i="3"/>
  <c r="E17" i="3"/>
  <c r="E21" i="3"/>
  <c r="F21" i="3" s="1"/>
  <c r="E24" i="3"/>
  <c r="F24" i="3" s="1"/>
  <c r="E26" i="3"/>
  <c r="E30" i="3"/>
  <c r="F30" i="3" s="1"/>
  <c r="E32" i="3"/>
  <c r="E37" i="3"/>
  <c r="E38" i="3"/>
  <c r="F38" i="3" s="1"/>
  <c r="E42" i="3"/>
  <c r="F42" i="3" s="1"/>
  <c r="E43" i="3"/>
  <c r="F43" i="3" s="1"/>
  <c r="E45" i="3"/>
  <c r="E46" i="3"/>
  <c r="F46" i="3" s="1"/>
  <c r="E47" i="3"/>
  <c r="E49" i="3"/>
  <c r="E51" i="3"/>
  <c r="F51" i="3" s="1"/>
  <c r="E54" i="3"/>
  <c r="F54" i="3" s="1"/>
  <c r="E55" i="3"/>
  <c r="F55" i="3" s="1"/>
  <c r="E56" i="3"/>
  <c r="E60" i="3"/>
  <c r="E61" i="3"/>
  <c r="E65" i="3"/>
  <c r="F65" i="3" s="1"/>
  <c r="E66" i="3"/>
  <c r="F66" i="3" s="1"/>
  <c r="E67" i="3"/>
  <c r="E72" i="3"/>
  <c r="F72" i="3" s="1"/>
  <c r="E76" i="3"/>
  <c r="E77" i="3"/>
  <c r="E78" i="3"/>
  <c r="E79" i="3"/>
  <c r="E80" i="3"/>
  <c r="F80" i="3" s="1"/>
  <c r="E81" i="3"/>
  <c r="E82" i="3"/>
  <c r="E83" i="3"/>
  <c r="E84" i="3"/>
  <c r="E88" i="3"/>
  <c r="F88" i="3" s="1"/>
  <c r="E89" i="3"/>
  <c r="F89" i="3" s="1"/>
  <c r="E91" i="3"/>
  <c r="E93" i="3"/>
  <c r="E97" i="3"/>
  <c r="E98" i="3"/>
  <c r="E99" i="3"/>
  <c r="E100" i="3"/>
  <c r="E101" i="3"/>
  <c r="E102" i="3"/>
  <c r="E103" i="3"/>
  <c r="E107" i="3"/>
  <c r="E108" i="3"/>
  <c r="E110" i="3"/>
  <c r="E112" i="3"/>
  <c r="E113" i="3"/>
  <c r="F113" i="3" s="1"/>
  <c r="E115" i="3"/>
  <c r="F115" i="3" s="1"/>
  <c r="E116" i="3"/>
  <c r="E118" i="3"/>
  <c r="E122" i="3"/>
  <c r="F122" i="3" s="1"/>
  <c r="E123" i="3"/>
  <c r="E126" i="3"/>
  <c r="E127" i="3"/>
  <c r="E131" i="3"/>
  <c r="F131" i="3" s="1"/>
  <c r="E132" i="3"/>
  <c r="E133" i="3"/>
  <c r="E134" i="3"/>
  <c r="E135" i="3"/>
  <c r="E138" i="3"/>
  <c r="E139" i="3"/>
  <c r="F139" i="3" s="1"/>
  <c r="E142" i="3"/>
  <c r="E143" i="3"/>
  <c r="E144" i="3"/>
  <c r="E145" i="3"/>
  <c r="E146" i="3"/>
  <c r="E147" i="3"/>
  <c r="E148" i="3"/>
  <c r="E149" i="3"/>
  <c r="F149" i="3" s="1"/>
  <c r="E150" i="3"/>
  <c r="E151" i="3"/>
  <c r="F151" i="3" s="1"/>
  <c r="E154" i="3"/>
  <c r="F154" i="3" s="1"/>
  <c r="E155" i="3"/>
  <c r="F155" i="3" s="1"/>
  <c r="E156" i="3"/>
  <c r="E158" i="3"/>
  <c r="E159" i="3"/>
  <c r="E160" i="3"/>
  <c r="F160" i="3" s="1"/>
  <c r="E164" i="3"/>
  <c r="E165" i="3"/>
  <c r="E166" i="3"/>
  <c r="E167" i="3"/>
  <c r="E168" i="3"/>
  <c r="E169" i="3"/>
  <c r="E170" i="3"/>
  <c r="E171" i="3"/>
  <c r="E172" i="3"/>
  <c r="E173" i="3"/>
  <c r="E177" i="3"/>
  <c r="E178" i="3"/>
  <c r="E179" i="3"/>
  <c r="E180" i="3"/>
  <c r="E181" i="3"/>
  <c r="E184" i="3"/>
  <c r="E185" i="3"/>
  <c r="E186" i="3"/>
  <c r="E187" i="3"/>
  <c r="E188" i="3"/>
  <c r="E191" i="3"/>
  <c r="E192" i="3"/>
  <c r="E193" i="3"/>
  <c r="E194" i="3"/>
  <c r="E195" i="3"/>
  <c r="F195" i="3" s="1"/>
  <c r="E196" i="3"/>
  <c r="E197" i="3"/>
  <c r="E200" i="3"/>
  <c r="F200" i="3" s="1"/>
  <c r="E201" i="3"/>
  <c r="F201" i="3" s="1"/>
  <c r="E206" i="3"/>
  <c r="F206" i="3" s="1"/>
  <c r="E207" i="3"/>
  <c r="F207" i="3" s="1"/>
  <c r="E208" i="3"/>
  <c r="E209" i="3"/>
  <c r="E213" i="3"/>
  <c r="F213" i="3" s="1"/>
  <c r="E214" i="3"/>
  <c r="F214" i="3" s="1"/>
  <c r="E215" i="3"/>
  <c r="E216" i="3"/>
  <c r="E217" i="3"/>
  <c r="F217" i="3" s="1"/>
  <c r="E221" i="3"/>
  <c r="F221" i="3" s="1"/>
  <c r="E224" i="3"/>
  <c r="E228" i="3"/>
  <c r="F228" i="3" s="1"/>
  <c r="E229" i="3"/>
  <c r="F229" i="3" s="1"/>
  <c r="E235" i="3"/>
  <c r="E236" i="3"/>
  <c r="E240" i="3"/>
  <c r="F240" i="3" s="1"/>
  <c r="E241" i="3"/>
  <c r="E242" i="3"/>
  <c r="E246" i="3"/>
  <c r="E247" i="3"/>
  <c r="E248" i="3"/>
  <c r="E249" i="3"/>
  <c r="E252" i="3"/>
  <c r="E253" i="3"/>
  <c r="E254" i="3"/>
  <c r="E255" i="3"/>
  <c r="E258" i="3"/>
  <c r="F258" i="3" s="1"/>
  <c r="E268" i="3"/>
  <c r="E270" i="3"/>
  <c r="E271" i="3"/>
  <c r="E272" i="3"/>
  <c r="E273" i="3"/>
  <c r="E280" i="3"/>
  <c r="E282" i="3"/>
  <c r="E283" i="3"/>
  <c r="E284" i="3"/>
  <c r="E285" i="3"/>
  <c r="E286" i="3"/>
  <c r="E290" i="3"/>
  <c r="F290" i="3" s="1"/>
  <c r="E291" i="3"/>
  <c r="F291" i="3" s="1"/>
  <c r="E294" i="3"/>
  <c r="E295" i="3"/>
  <c r="E296" i="3"/>
  <c r="E297" i="3"/>
  <c r="E298" i="3"/>
  <c r="F298" i="3" s="1"/>
  <c r="E301" i="3"/>
  <c r="E302" i="3"/>
  <c r="E303" i="3"/>
  <c r="E304" i="3"/>
  <c r="E306" i="3"/>
  <c r="E308" i="3"/>
  <c r="E312" i="3"/>
  <c r="E313" i="3"/>
  <c r="E314" i="3"/>
  <c r="E315" i="3"/>
  <c r="E316" i="3"/>
  <c r="E319" i="3"/>
  <c r="F319" i="3" s="1"/>
  <c r="E320" i="3"/>
  <c r="E321" i="3"/>
  <c r="E322" i="3"/>
  <c r="E323" i="3"/>
  <c r="E324" i="3"/>
  <c r="E325" i="3"/>
  <c r="E326" i="3"/>
  <c r="E327" i="3"/>
  <c r="E328" i="3"/>
  <c r="E331" i="3"/>
  <c r="F331" i="3" s="1"/>
  <c r="E332" i="3"/>
  <c r="E333" i="3"/>
  <c r="E334" i="3"/>
  <c r="E335" i="3"/>
  <c r="E336" i="3"/>
  <c r="E337" i="3"/>
  <c r="E340" i="3"/>
  <c r="F340" i="3" s="1"/>
  <c r="E341" i="3"/>
  <c r="E343" i="3"/>
  <c r="F343" i="3" s="1"/>
  <c r="E346" i="3"/>
  <c r="E347" i="3"/>
  <c r="E348" i="3"/>
  <c r="E349" i="3"/>
  <c r="E351" i="3"/>
  <c r="F351" i="3" s="1"/>
  <c r="E354" i="3"/>
  <c r="E355" i="3"/>
  <c r="E356" i="3"/>
  <c r="E357" i="3"/>
  <c r="E358" i="3"/>
  <c r="E359" i="3"/>
  <c r="E360" i="3"/>
  <c r="E363" i="3"/>
  <c r="E364" i="3"/>
  <c r="E365" i="3"/>
  <c r="E366" i="3"/>
  <c r="E367" i="3"/>
  <c r="E368" i="3"/>
  <c r="E369" i="3"/>
  <c r="E372" i="3"/>
  <c r="E373" i="3"/>
  <c r="E374" i="3"/>
  <c r="E375" i="3"/>
  <c r="E376" i="3"/>
  <c r="E377" i="3"/>
  <c r="E380" i="3"/>
  <c r="E381" i="3"/>
  <c r="E382" i="3"/>
  <c r="E383" i="3"/>
  <c r="E384" i="3"/>
  <c r="E385" i="3"/>
  <c r="E388" i="3"/>
  <c r="E389" i="3"/>
  <c r="E390" i="3"/>
  <c r="E391" i="3"/>
  <c r="E392" i="3"/>
  <c r="E393" i="3"/>
  <c r="E394" i="3"/>
  <c r="E397" i="3"/>
  <c r="F397" i="3" s="1"/>
  <c r="E401" i="3"/>
  <c r="F401" i="3" s="1"/>
  <c r="E402" i="3"/>
  <c r="F402" i="3" s="1"/>
  <c r="E409" i="3"/>
  <c r="F409" i="3" s="1"/>
  <c r="E410" i="3"/>
  <c r="E411" i="3"/>
  <c r="E412" i="3"/>
  <c r="F412" i="3" s="1"/>
  <c r="E415" i="3"/>
  <c r="F415" i="3" s="1"/>
  <c r="E416" i="3"/>
  <c r="E418" i="3"/>
  <c r="E419" i="3"/>
  <c r="E422" i="3"/>
  <c r="E423" i="3"/>
  <c r="E424" i="3"/>
  <c r="E425" i="3"/>
  <c r="E428" i="3"/>
  <c r="E429" i="3"/>
  <c r="E432" i="3"/>
  <c r="E433" i="3"/>
  <c r="E436" i="3"/>
  <c r="E437" i="3"/>
  <c r="E442" i="3"/>
  <c r="E443" i="3"/>
  <c r="F443" i="3" s="1"/>
  <c r="E446" i="3"/>
  <c r="F446" i="3" s="1"/>
  <c r="E447" i="3"/>
  <c r="F447" i="3" s="1"/>
  <c r="E448" i="3"/>
  <c r="F448" i="3" s="1"/>
  <c r="E456" i="3"/>
  <c r="E457" i="3"/>
  <c r="E458" i="3"/>
  <c r="E461" i="3"/>
  <c r="E462" i="3"/>
  <c r="E463" i="3"/>
  <c r="E464" i="3"/>
  <c r="E465" i="3"/>
  <c r="E466" i="3"/>
  <c r="E467" i="3"/>
  <c r="E470" i="3"/>
  <c r="E471" i="3"/>
  <c r="E472" i="3"/>
  <c r="E473" i="3"/>
  <c r="E478" i="3"/>
  <c r="E479" i="3"/>
  <c r="F479" i="3" s="1"/>
  <c r="E482" i="3"/>
  <c r="E483" i="3"/>
  <c r="E484" i="3"/>
  <c r="F484" i="3" s="1"/>
  <c r="E487" i="3"/>
  <c r="E488" i="3"/>
  <c r="E489" i="3"/>
  <c r="F489" i="3" s="1"/>
  <c r="E492" i="3"/>
  <c r="E493" i="3"/>
  <c r="E494" i="3"/>
  <c r="E495" i="3"/>
  <c r="F495" i="3" s="1"/>
  <c r="E496" i="3"/>
  <c r="E499" i="3"/>
  <c r="E500" i="3"/>
  <c r="E503" i="3"/>
  <c r="E506" i="3"/>
  <c r="F506" i="3" s="1"/>
  <c r="E510" i="3"/>
  <c r="F510" i="3" s="1"/>
  <c r="E511" i="3"/>
  <c r="F511" i="3" s="1"/>
  <c r="E514" i="3"/>
  <c r="E515" i="3"/>
  <c r="E518" i="3"/>
  <c r="E520" i="3"/>
  <c r="E524" i="3"/>
  <c r="E525" i="3"/>
  <c r="F525" i="3" s="1"/>
  <c r="E526" i="3"/>
  <c r="F526" i="3" s="1"/>
  <c r="E528" i="3"/>
  <c r="E529" i="3"/>
  <c r="F529" i="3" s="1"/>
  <c r="E532" i="3"/>
  <c r="F532" i="3" s="1"/>
  <c r="E534" i="3"/>
  <c r="E535" i="3"/>
  <c r="E536" i="3"/>
  <c r="E539" i="3"/>
  <c r="E543" i="3"/>
  <c r="E544" i="3"/>
  <c r="E545" i="3"/>
  <c r="E547" i="3"/>
  <c r="F547" i="3" s="1"/>
  <c r="E548" i="3"/>
  <c r="E549" i="3"/>
  <c r="E550" i="3"/>
  <c r="E551" i="3"/>
  <c r="F551" i="3" s="1"/>
  <c r="E554" i="3"/>
  <c r="F554" i="3" s="1"/>
  <c r="E555" i="3"/>
  <c r="F555" i="3" s="1"/>
  <c r="E559" i="3"/>
  <c r="F559" i="3" s="1"/>
  <c r="E560" i="3"/>
  <c r="E565" i="3"/>
  <c r="E568" i="3"/>
  <c r="E573" i="3"/>
  <c r="F573" i="3" s="1"/>
  <c r="E574" i="3"/>
  <c r="F574" i="3" s="1"/>
  <c r="E579" i="3"/>
  <c r="F579" i="3" s="1"/>
  <c r="E580" i="3"/>
  <c r="E588" i="3"/>
  <c r="E589" i="3"/>
  <c r="F589" i="3" s="1"/>
  <c r="E590" i="3"/>
  <c r="E591" i="3"/>
  <c r="E592" i="3"/>
  <c r="F592" i="3" s="1"/>
  <c r="E595" i="3"/>
  <c r="E596" i="3"/>
  <c r="E599" i="3"/>
  <c r="F599" i="3" s="1"/>
  <c r="E604" i="3"/>
  <c r="F604" i="3" s="1"/>
  <c r="E605" i="3"/>
  <c r="E609" i="3"/>
  <c r="E610" i="3"/>
  <c r="F610" i="3" s="1"/>
  <c r="E613" i="3"/>
  <c r="E617" i="3"/>
  <c r="F617" i="3" s="1"/>
  <c r="E618" i="3"/>
  <c r="F618" i="3" s="1"/>
  <c r="E620" i="3"/>
  <c r="F620" i="3" s="1"/>
  <c r="E624" i="3"/>
  <c r="E627" i="3"/>
  <c r="E631" i="3"/>
  <c r="F631" i="3" s="1"/>
  <c r="E634" i="3"/>
  <c r="E640" i="3"/>
  <c r="F640" i="3" s="1"/>
  <c r="E641" i="3"/>
  <c r="F641" i="3" s="1"/>
  <c r="E644" i="3"/>
  <c r="F644" i="3" s="1"/>
  <c r="E645" i="3"/>
  <c r="E649" i="3"/>
  <c r="F649" i="3" s="1"/>
  <c r="E655" i="3"/>
  <c r="F655" i="3" s="1"/>
  <c r="E662" i="3"/>
  <c r="F662" i="3" s="1"/>
  <c r="E665" i="3"/>
  <c r="E666" i="3"/>
  <c r="E667" i="3"/>
  <c r="E673" i="3"/>
  <c r="F673" i="3" s="1"/>
  <c r="E674" i="3"/>
  <c r="F674" i="3" s="1"/>
  <c r="E678" i="3"/>
  <c r="F678" i="3" s="1"/>
  <c r="E679" i="3"/>
  <c r="E680" i="3"/>
  <c r="E681" i="3"/>
  <c r="E682" i="3"/>
  <c r="E683" i="3"/>
  <c r="E685" i="3"/>
  <c r="E686" i="3"/>
  <c r="E687" i="3"/>
  <c r="E691" i="3"/>
  <c r="F691" i="3" s="1"/>
  <c r="E696" i="3"/>
  <c r="E697" i="3"/>
  <c r="E698" i="3"/>
  <c r="E699" i="3"/>
  <c r="E707" i="3"/>
  <c r="E715" i="3"/>
  <c r="E720" i="3"/>
  <c r="E724" i="3"/>
  <c r="F724" i="3" s="1"/>
  <c r="E726" i="3"/>
  <c r="F726" i="3" s="1"/>
  <c r="E730" i="3"/>
  <c r="E731" i="3"/>
  <c r="E732" i="3"/>
  <c r="E735" i="3"/>
  <c r="F735" i="3" s="1"/>
  <c r="E736" i="3"/>
  <c r="F736" i="3" s="1"/>
  <c r="E739" i="3"/>
  <c r="E745" i="3"/>
  <c r="F745" i="3" s="1"/>
  <c r="E746" i="3"/>
  <c r="F746" i="3" s="1"/>
  <c r="E749" i="3"/>
  <c r="E750" i="3"/>
  <c r="E754" i="3"/>
  <c r="E759" i="3"/>
  <c r="E761" i="3"/>
  <c r="E762" i="3"/>
  <c r="E766" i="3"/>
  <c r="F766" i="3" s="1"/>
  <c r="E767" i="3"/>
  <c r="E768" i="3"/>
  <c r="E769" i="3"/>
  <c r="E772" i="3"/>
  <c r="E773" i="3"/>
  <c r="E774" i="3"/>
  <c r="E775" i="3"/>
  <c r="E781" i="3"/>
  <c r="F781" i="3" s="1"/>
  <c r="E782" i="3"/>
  <c r="F782" i="3" s="1"/>
  <c r="E783" i="3"/>
  <c r="F783" i="3" s="1"/>
  <c r="E793" i="3"/>
  <c r="F793" i="3" s="1"/>
  <c r="E796" i="3"/>
  <c r="E798" i="3"/>
  <c r="E799" i="3"/>
  <c r="E800" i="3"/>
  <c r="E801" i="3"/>
  <c r="E817" i="3"/>
  <c r="F817" i="3" s="1"/>
  <c r="E818" i="3"/>
  <c r="F818" i="3" s="1"/>
  <c r="E819" i="3"/>
  <c r="F819" i="3" s="1"/>
  <c r="E820" i="3"/>
  <c r="E828" i="3"/>
  <c r="F828" i="3" s="1"/>
  <c r="E829" i="3"/>
  <c r="E830" i="3"/>
  <c r="E831" i="3"/>
  <c r="F831" i="3" s="1"/>
  <c r="E832" i="3"/>
  <c r="E833" i="3"/>
  <c r="E834" i="3"/>
  <c r="F834" i="3" s="1"/>
  <c r="E836" i="3"/>
  <c r="E837" i="3"/>
  <c r="F837" i="3" s="1"/>
  <c r="E842" i="3"/>
  <c r="E843" i="3"/>
  <c r="E844" i="3"/>
  <c r="F844" i="3" s="1"/>
  <c r="E845" i="3"/>
  <c r="F845" i="3" s="1"/>
  <c r="E846" i="3"/>
  <c r="E847" i="3"/>
  <c r="E848" i="3"/>
  <c r="E849" i="3"/>
  <c r="F849" i="3" s="1"/>
  <c r="E850" i="3"/>
  <c r="E851" i="3"/>
  <c r="E852" i="3"/>
  <c r="E854" i="3"/>
  <c r="E855" i="3"/>
  <c r="E856" i="3"/>
  <c r="E857" i="3"/>
  <c r="E858" i="3"/>
  <c r="E859" i="3"/>
  <c r="E860" i="3"/>
  <c r="E861" i="3"/>
  <c r="E862" i="3"/>
  <c r="E863" i="3"/>
  <c r="E864" i="3"/>
  <c r="E865" i="3"/>
  <c r="F865" i="3" s="1"/>
  <c r="E871" i="3"/>
  <c r="F871" i="3" s="1"/>
  <c r="E875" i="3"/>
  <c r="E876" i="3"/>
  <c r="E878" i="3"/>
  <c r="E879" i="3"/>
  <c r="E881" i="3"/>
  <c r="E883" i="3"/>
  <c r="E884" i="3"/>
  <c r="E885" i="3"/>
  <c r="E886" i="3"/>
  <c r="E887" i="3"/>
  <c r="E888" i="3"/>
  <c r="F888" i="3" s="1"/>
  <c r="E890" i="3"/>
  <c r="E891" i="3"/>
  <c r="E892" i="3"/>
  <c r="E893" i="3"/>
  <c r="F893" i="3" s="1"/>
  <c r="E894" i="3"/>
  <c r="E898" i="3"/>
  <c r="E899" i="3"/>
  <c r="E900" i="3"/>
  <c r="F900" i="3" s="1"/>
  <c r="E901" i="3"/>
  <c r="E902" i="3"/>
  <c r="E903" i="3"/>
  <c r="E904" i="3"/>
  <c r="E905" i="3"/>
  <c r="E909" i="3"/>
  <c r="E910" i="3"/>
  <c r="E911" i="3"/>
  <c r="E912" i="3"/>
  <c r="E915" i="3"/>
  <c r="E917" i="3"/>
  <c r="F917" i="3" s="1"/>
  <c r="E918" i="3"/>
  <c r="E919" i="3"/>
  <c r="E922" i="3"/>
  <c r="E925" i="3"/>
  <c r="E926" i="3"/>
  <c r="F926" i="3" s="1"/>
  <c r="E929" i="3"/>
  <c r="F929" i="3" s="1"/>
  <c r="E934" i="3"/>
  <c r="F934" i="3" s="1"/>
  <c r="E937" i="3"/>
  <c r="E938" i="3"/>
  <c r="E939" i="3"/>
  <c r="E941" i="3"/>
  <c r="E942" i="3"/>
  <c r="E943" i="3"/>
  <c r="E944" i="3"/>
  <c r="E945" i="3"/>
  <c r="E946" i="3"/>
  <c r="E947" i="3"/>
  <c r="E956" i="3"/>
  <c r="E957" i="3"/>
  <c r="E958" i="3"/>
  <c r="E959" i="3"/>
  <c r="E960" i="3"/>
  <c r="E961" i="3"/>
  <c r="E962" i="3"/>
  <c r="E963" i="3"/>
  <c r="E966" i="3"/>
  <c r="E967" i="3"/>
  <c r="F967" i="3" s="1"/>
  <c r="E968" i="3"/>
  <c r="F968" i="3" s="1"/>
  <c r="E976" i="3"/>
  <c r="F976" i="3" s="1"/>
  <c r="E982" i="3"/>
  <c r="E983" i="3"/>
  <c r="E984" i="3"/>
  <c r="E985" i="3"/>
  <c r="E986" i="3"/>
  <c r="E987" i="3"/>
  <c r="F987" i="3" s="1"/>
  <c r="E988" i="3"/>
  <c r="E989" i="3"/>
  <c r="E990" i="3"/>
  <c r="E991" i="3"/>
  <c r="E992" i="3"/>
  <c r="E993" i="3"/>
  <c r="F993" i="3" s="1"/>
  <c r="E996" i="3"/>
  <c r="F996" i="3" s="1"/>
  <c r="E997" i="3"/>
  <c r="E998" i="3"/>
  <c r="E1000" i="3"/>
  <c r="E1001" i="3"/>
  <c r="E1005" i="3"/>
  <c r="E1006" i="3"/>
  <c r="E1007" i="3"/>
  <c r="E1008" i="3"/>
  <c r="E1009" i="3"/>
  <c r="E1012" i="3"/>
  <c r="E1013" i="3"/>
  <c r="E1014" i="3"/>
  <c r="E1016" i="3"/>
  <c r="F1016" i="3" s="1"/>
  <c r="E1019" i="3"/>
  <c r="E1020" i="3"/>
  <c r="E1021" i="3"/>
  <c r="E1022" i="3"/>
  <c r="E1026" i="3"/>
  <c r="F1026" i="3" s="1"/>
  <c r="E1027" i="3"/>
  <c r="E1028" i="3"/>
  <c r="E1029" i="3"/>
  <c r="E1030" i="3"/>
  <c r="E1031" i="3"/>
  <c r="E1032" i="3"/>
  <c r="E1036" i="3"/>
  <c r="F1036" i="3" s="1"/>
  <c r="E1037" i="3"/>
  <c r="E1039" i="3"/>
  <c r="E1043" i="3"/>
  <c r="E1044" i="3"/>
  <c r="E1045" i="3"/>
  <c r="E1056" i="3"/>
  <c r="F1056" i="3" s="1"/>
  <c r="E1057" i="3"/>
  <c r="E1058" i="3"/>
  <c r="E1059" i="3"/>
  <c r="E1061" i="3"/>
  <c r="E1062" i="3"/>
  <c r="E1063" i="3"/>
  <c r="E1064" i="3"/>
  <c r="E1065" i="3"/>
  <c r="E1066" i="3"/>
  <c r="E1067" i="3"/>
  <c r="E1068" i="3"/>
  <c r="E1069" i="3"/>
  <c r="E1070" i="3"/>
  <c r="E1071" i="3"/>
  <c r="E1073" i="3"/>
  <c r="F1073" i="3" s="1"/>
  <c r="E1076" i="3"/>
  <c r="E1077" i="3"/>
  <c r="E1079" i="3"/>
  <c r="E1080" i="3"/>
  <c r="E1081" i="3"/>
  <c r="E1084" i="3"/>
  <c r="E1085" i="3"/>
  <c r="E1086" i="3"/>
  <c r="E1087" i="3"/>
  <c r="E1088" i="3"/>
  <c r="E1094" i="3"/>
  <c r="E1095" i="3"/>
  <c r="F1095" i="3" s="1"/>
  <c r="E1096" i="3"/>
  <c r="E1097" i="3"/>
  <c r="E1099" i="3"/>
  <c r="E1100" i="3"/>
  <c r="E1103" i="3"/>
  <c r="E1104" i="3"/>
  <c r="E1112" i="3"/>
  <c r="F1112" i="3" s="1"/>
  <c r="E1113" i="3"/>
  <c r="E1114" i="3"/>
  <c r="E1115" i="3"/>
  <c r="E1117" i="3"/>
  <c r="E1118" i="3"/>
  <c r="E1119" i="3"/>
  <c r="E1120" i="3"/>
  <c r="E1121" i="3"/>
  <c r="E1122" i="3"/>
  <c r="E1123" i="3"/>
  <c r="F1123" i="3" s="1"/>
  <c r="E1124" i="3"/>
  <c r="F1124" i="3" s="1"/>
  <c r="E1127" i="3"/>
  <c r="E1128" i="3"/>
  <c r="E1129" i="3"/>
  <c r="E1130" i="3"/>
  <c r="E1131" i="3"/>
  <c r="E1132" i="3"/>
  <c r="E1133" i="3"/>
  <c r="E1134" i="3"/>
  <c r="E1135" i="3"/>
  <c r="E1136" i="3"/>
  <c r="E1137" i="3"/>
  <c r="E1138" i="3"/>
  <c r="E981" i="3" l="1"/>
  <c r="E955" i="3"/>
  <c r="E932" i="3"/>
  <c r="F932" i="3" s="1"/>
  <c r="E908" i="3"/>
  <c r="E785" i="3"/>
  <c r="E771" i="3"/>
  <c r="E734" i="3"/>
  <c r="F734" i="3" s="1"/>
  <c r="E728" i="3"/>
  <c r="E706" i="3"/>
  <c r="F706" i="3" s="1"/>
  <c r="E677" i="3"/>
  <c r="F677" i="3" s="1"/>
  <c r="E585" i="3"/>
  <c r="F585" i="3" s="1"/>
  <c r="E553" i="3"/>
  <c r="E509" i="3"/>
  <c r="F509" i="3" s="1"/>
  <c r="E502" i="3"/>
  <c r="E475" i="3"/>
  <c r="E439" i="3"/>
  <c r="E427" i="3"/>
  <c r="F427" i="3" s="1"/>
  <c r="E265" i="3"/>
  <c r="E257" i="3"/>
  <c r="E227" i="3"/>
  <c r="F227" i="3" s="1"/>
  <c r="E212" i="3"/>
  <c r="F212" i="3" s="1"/>
  <c r="E199" i="3"/>
  <c r="F199" i="3" s="1"/>
  <c r="E190" i="3"/>
  <c r="E176" i="3"/>
  <c r="E87" i="3"/>
  <c r="F87" i="3" s="1"/>
  <c r="E1140" i="3"/>
  <c r="F1140" i="3" s="1"/>
  <c r="E1093" i="3"/>
  <c r="E1075" i="3"/>
  <c r="E1025" i="3"/>
  <c r="F1025" i="3" s="1"/>
  <c r="E1004" i="3"/>
  <c r="E979" i="3"/>
  <c r="F979" i="3" s="1"/>
  <c r="E897" i="3"/>
  <c r="E816" i="3"/>
  <c r="F816" i="3" s="1"/>
  <c r="E792" i="3"/>
  <c r="F792" i="3" s="1"/>
  <c r="E765" i="3"/>
  <c r="E764" i="3"/>
  <c r="F764" i="3" s="1"/>
  <c r="E757" i="3"/>
  <c r="F757" i="3" s="1"/>
  <c r="E738" i="3"/>
  <c r="F738" i="3" s="1"/>
  <c r="E713" i="3"/>
  <c r="F713" i="3" s="1"/>
  <c r="E660" i="3"/>
  <c r="E648" i="3"/>
  <c r="F648" i="3" s="1"/>
  <c r="E629" i="3"/>
  <c r="F629" i="3" s="1"/>
  <c r="E572" i="3"/>
  <c r="F572" i="3" s="1"/>
  <c r="E542" i="3"/>
  <c r="E523" i="3"/>
  <c r="E491" i="3"/>
  <c r="E486" i="3"/>
  <c r="E481" i="3"/>
  <c r="E469" i="3"/>
  <c r="E460" i="3"/>
  <c r="E455" i="3"/>
  <c r="E445" i="3"/>
  <c r="F445" i="3" s="1"/>
  <c r="E431" i="3"/>
  <c r="E421" i="3"/>
  <c r="E400" i="3"/>
  <c r="F400" i="3" s="1"/>
  <c r="E371" i="3"/>
  <c r="E362" i="3"/>
  <c r="E353" i="3"/>
  <c r="E311" i="3"/>
  <c r="E263" i="3"/>
  <c r="E251" i="3"/>
  <c r="E233" i="3"/>
  <c r="F233" i="3" s="1"/>
  <c r="E205" i="3"/>
  <c r="F205" i="3" s="1"/>
  <c r="E141" i="3"/>
  <c r="E130" i="3"/>
  <c r="F130" i="3" s="1"/>
  <c r="E53" i="3"/>
  <c r="F53" i="3" s="1"/>
  <c r="E41" i="3"/>
  <c r="F41" i="3" s="1"/>
  <c r="E20" i="3"/>
  <c r="F20" i="3" s="1"/>
  <c r="E1126" i="3"/>
  <c r="E1102" i="3"/>
  <c r="F1102" i="3" s="1"/>
  <c r="E1090" i="3"/>
  <c r="E1089" i="3"/>
  <c r="E1048" i="3"/>
  <c r="E1042" i="3"/>
  <c r="E1018" i="3"/>
  <c r="E928" i="3"/>
  <c r="E921" i="3"/>
  <c r="E806" i="3"/>
  <c r="F806" i="3" s="1"/>
  <c r="E789" i="3"/>
  <c r="F789" i="3" s="1"/>
  <c r="E709" i="3"/>
  <c r="F709" i="3" s="1"/>
  <c r="E690" i="3"/>
  <c r="F690" i="3" s="1"/>
  <c r="E657" i="3"/>
  <c r="E638" i="3"/>
  <c r="F638" i="3" s="1"/>
  <c r="E594" i="3"/>
  <c r="E505" i="3"/>
  <c r="E414" i="3"/>
  <c r="E379" i="3"/>
  <c r="E339" i="3"/>
  <c r="F339" i="3" s="1"/>
  <c r="E279" i="3"/>
  <c r="E261" i="3"/>
  <c r="E245" i="3"/>
  <c r="E239" i="3"/>
  <c r="F239" i="3" s="1"/>
  <c r="E183" i="3"/>
  <c r="E153" i="3"/>
  <c r="F153" i="3" s="1"/>
  <c r="E121" i="3"/>
  <c r="F121" i="3" s="1"/>
  <c r="E75" i="3"/>
  <c r="E8" i="3"/>
  <c r="F8" i="3" s="1"/>
  <c r="E1106" i="3"/>
  <c r="E1011" i="3"/>
  <c r="E995" i="3"/>
  <c r="F995" i="3" s="1"/>
  <c r="E975" i="3"/>
  <c r="E970" i="3"/>
  <c r="F970" i="3" s="1"/>
  <c r="E965" i="3"/>
  <c r="E914" i="3"/>
  <c r="F914" i="3" s="1"/>
  <c r="E869" i="3"/>
  <c r="F869" i="3" s="1"/>
  <c r="E841" i="3"/>
  <c r="F841" i="3" s="1"/>
  <c r="E787" i="3"/>
  <c r="E744" i="3"/>
  <c r="F744" i="3" s="1"/>
  <c r="E672" i="3"/>
  <c r="F672" i="3" s="1"/>
  <c r="E664" i="3"/>
  <c r="E598" i="3"/>
  <c r="E531" i="3"/>
  <c r="F531" i="3" s="1"/>
  <c r="E498" i="3"/>
  <c r="E396" i="3"/>
  <c r="F396" i="3" s="1"/>
  <c r="E387" i="3"/>
  <c r="E289" i="3"/>
  <c r="F289" i="3" s="1"/>
  <c r="E163" i="3"/>
  <c r="E106" i="3"/>
  <c r="E96" i="3"/>
  <c r="E64" i="3"/>
  <c r="F64" i="3" s="1"/>
  <c r="D52" i="5" l="1"/>
  <c r="D47" i="5"/>
  <c r="D30" i="5"/>
  <c r="E30" i="5" s="1"/>
  <c r="F30" i="5" s="1"/>
  <c r="D20" i="5"/>
  <c r="E20" i="5" s="1"/>
  <c r="F20" i="5" s="1"/>
  <c r="D6" i="5"/>
  <c r="E6" i="5" s="1"/>
  <c r="F6" i="5" s="1"/>
  <c r="D46" i="5" l="1"/>
  <c r="D51" i="5"/>
  <c r="E52" i="5"/>
  <c r="F52" i="5" s="1"/>
  <c r="D50" i="2"/>
  <c r="E50" i="2" s="1"/>
  <c r="F50" i="2" s="1"/>
  <c r="D5" i="5"/>
  <c r="D52" i="2" l="1"/>
  <c r="D49" i="2"/>
  <c r="D47" i="2"/>
  <c r="D35" i="2"/>
  <c r="D30" i="2"/>
  <c r="D20" i="2"/>
  <c r="D6" i="2"/>
  <c r="D46" i="2" l="1"/>
  <c r="D29" i="2"/>
  <c r="D5" i="2"/>
  <c r="D51" i="2"/>
  <c r="D56" i="2" l="1"/>
  <c r="D35" i="5" l="1"/>
  <c r="D29" i="5" l="1"/>
  <c r="E35" i="5"/>
  <c r="F35" i="5" s="1"/>
  <c r="D58" i="5"/>
  <c r="E58" i="5" s="1"/>
  <c r="F58" i="5" s="1"/>
  <c r="E663" i="3" l="1"/>
  <c r="C49" i="5" l="1"/>
  <c r="C47" i="5"/>
  <c r="E47" i="5" s="1"/>
  <c r="F47" i="5" s="1"/>
  <c r="E1145" i="3"/>
  <c r="F1145" i="3" s="1"/>
  <c r="E1125" i="3"/>
  <c r="E1101" i="3"/>
  <c r="F1101" i="3" s="1"/>
  <c r="E1017" i="3"/>
  <c r="E1003" i="3"/>
  <c r="E980" i="3"/>
  <c r="F980" i="3" s="1"/>
  <c r="E974" i="3"/>
  <c r="F974" i="3" s="1"/>
  <c r="E969" i="3"/>
  <c r="F969" i="3" s="1"/>
  <c r="E964" i="3"/>
  <c r="F964" i="3" s="1"/>
  <c r="E954" i="3"/>
  <c r="E927" i="3"/>
  <c r="F927" i="3" s="1"/>
  <c r="E907" i="3"/>
  <c r="E770" i="3"/>
  <c r="E737" i="3"/>
  <c r="F737" i="3" s="1"/>
  <c r="E733" i="3"/>
  <c r="F733" i="3" s="1"/>
  <c r="E705" i="3"/>
  <c r="F705" i="3" s="1"/>
  <c r="E647" i="3"/>
  <c r="F647" i="3" s="1"/>
  <c r="E593" i="3"/>
  <c r="E552" i="3"/>
  <c r="F552" i="3" s="1"/>
  <c r="E504" i="3"/>
  <c r="F504" i="3" s="1"/>
  <c r="E501" i="3"/>
  <c r="E497" i="3"/>
  <c r="E490" i="3"/>
  <c r="F490" i="3" s="1"/>
  <c r="E485" i="3"/>
  <c r="F485" i="3" s="1"/>
  <c r="E480" i="3"/>
  <c r="F480" i="3" s="1"/>
  <c r="E468" i="3"/>
  <c r="E459" i="3"/>
  <c r="E454" i="3"/>
  <c r="E430" i="3"/>
  <c r="E426" i="3"/>
  <c r="F426" i="3" s="1"/>
  <c r="E420" i="3"/>
  <c r="E395" i="3"/>
  <c r="F395" i="3" s="1"/>
  <c r="E386" i="3"/>
  <c r="E370" i="3"/>
  <c r="E361" i="3"/>
  <c r="E352" i="3"/>
  <c r="E310" i="3"/>
  <c r="E256" i="3" l="1"/>
  <c r="F256" i="3" s="1"/>
  <c r="E250" i="3"/>
  <c r="E244" i="3"/>
  <c r="E189" i="3"/>
  <c r="F189" i="3" s="1"/>
  <c r="E182" i="3"/>
  <c r="E175" i="3"/>
  <c r="E140" i="3"/>
  <c r="F140" i="3" s="1"/>
  <c r="D50" i="5" l="1"/>
  <c r="D49" i="5" l="1"/>
  <c r="E49" i="5" s="1"/>
  <c r="F49" i="5" s="1"/>
  <c r="E50" i="5"/>
  <c r="F50" i="5" s="1"/>
  <c r="I25" i="12"/>
  <c r="H25" i="12"/>
  <c r="C12" i="12"/>
  <c r="H28" i="12" l="1"/>
  <c r="I28" i="12"/>
  <c r="D10" i="11" l="1"/>
  <c r="C14" i="12"/>
  <c r="C49" i="2"/>
  <c r="C52" i="2"/>
  <c r="E52" i="2" s="1"/>
  <c r="F52" i="2" s="1"/>
  <c r="E978" i="3"/>
  <c r="F978" i="3" s="1"/>
  <c r="E788" i="3"/>
  <c r="F788" i="3" s="1"/>
  <c r="E786" i="3"/>
  <c r="E784" i="3"/>
  <c r="E378" i="3"/>
  <c r="E264" i="3"/>
  <c r="E262" i="3"/>
  <c r="E260" i="3"/>
  <c r="H25" i="11"/>
  <c r="C57" i="5"/>
  <c r="H27" i="12"/>
  <c r="I21" i="12"/>
  <c r="D13" i="12"/>
  <c r="C46" i="5"/>
  <c r="C8" i="12"/>
  <c r="C7" i="12"/>
  <c r="H30" i="11"/>
  <c r="C6" i="2"/>
  <c r="E6" i="2" s="1"/>
  <c r="F6" i="2" s="1"/>
  <c r="C20" i="2"/>
  <c r="E20" i="2" s="1"/>
  <c r="F20" i="2" s="1"/>
  <c r="C47" i="2"/>
  <c r="H21" i="12"/>
  <c r="C46" i="2" l="1"/>
  <c r="E47" i="2"/>
  <c r="F47" i="2" s="1"/>
  <c r="C14" i="11"/>
  <c r="E49" i="2"/>
  <c r="F49" i="2" s="1"/>
  <c r="C13" i="12"/>
  <c r="E46" i="5"/>
  <c r="F46" i="5" s="1"/>
  <c r="C56" i="5"/>
  <c r="E1164" i="3"/>
  <c r="F1164" i="3" s="1"/>
  <c r="E1165" i="3"/>
  <c r="F1165" i="3" s="1"/>
  <c r="C51" i="2"/>
  <c r="E51" i="2" s="1"/>
  <c r="F51" i="2" s="1"/>
  <c r="H27" i="11"/>
  <c r="C7" i="11"/>
  <c r="E13" i="12"/>
  <c r="J30" i="12"/>
  <c r="H28" i="11"/>
  <c r="I23" i="12"/>
  <c r="H23" i="12"/>
  <c r="H31" i="11"/>
  <c r="I18" i="12"/>
  <c r="H14" i="12"/>
  <c r="H22" i="12"/>
  <c r="H26" i="12"/>
  <c r="C35" i="2"/>
  <c r="H8" i="12"/>
  <c r="C5" i="2"/>
  <c r="C6" i="11" s="1"/>
  <c r="C30" i="2"/>
  <c r="E30" i="2" s="1"/>
  <c r="F30" i="2" s="1"/>
  <c r="D10" i="12"/>
  <c r="H15" i="12"/>
  <c r="C11" i="12"/>
  <c r="H20" i="12"/>
  <c r="H12" i="12"/>
  <c r="H11" i="12"/>
  <c r="I27" i="12"/>
  <c r="J27" i="12" s="1"/>
  <c r="I22" i="12"/>
  <c r="I20" i="12"/>
  <c r="I12" i="12"/>
  <c r="I8" i="12"/>
  <c r="I30" i="11"/>
  <c r="J30" i="11" s="1"/>
  <c r="H16" i="12"/>
  <c r="D7" i="11"/>
  <c r="H13" i="12"/>
  <c r="I16" i="12"/>
  <c r="H9" i="12"/>
  <c r="C8" i="11"/>
  <c r="H7" i="12"/>
  <c r="H17" i="12"/>
  <c r="H18" i="12"/>
  <c r="H10" i="12"/>
  <c r="C5" i="5"/>
  <c r="H19" i="12"/>
  <c r="I19" i="12"/>
  <c r="I24" i="12"/>
  <c r="C51" i="5"/>
  <c r="D11" i="12"/>
  <c r="C10" i="12"/>
  <c r="J31" i="12"/>
  <c r="C11" i="11" l="1"/>
  <c r="E35" i="2"/>
  <c r="F35" i="2" s="1"/>
  <c r="C6" i="12"/>
  <c r="E5" i="5"/>
  <c r="C13" i="11"/>
  <c r="E46" i="2"/>
  <c r="F46" i="2" s="1"/>
  <c r="C15" i="12"/>
  <c r="E51" i="5"/>
  <c r="F51" i="5" s="1"/>
  <c r="C16" i="12"/>
  <c r="E1160" i="3"/>
  <c r="F1160" i="3" s="1"/>
  <c r="E1162" i="3"/>
  <c r="F1162" i="3" s="1"/>
  <c r="E7" i="11"/>
  <c r="C15" i="11"/>
  <c r="H13" i="11"/>
  <c r="H16" i="11"/>
  <c r="H12" i="11"/>
  <c r="H8" i="11"/>
  <c r="H20" i="11"/>
  <c r="H10" i="11"/>
  <c r="H7" i="11"/>
  <c r="H15" i="11"/>
  <c r="H22" i="11"/>
  <c r="H17" i="11"/>
  <c r="H21" i="11"/>
  <c r="H23" i="11"/>
  <c r="H18" i="11"/>
  <c r="H24" i="11"/>
  <c r="H26" i="11"/>
  <c r="H19" i="11"/>
  <c r="J12" i="12"/>
  <c r="E10" i="12"/>
  <c r="D8" i="12"/>
  <c r="E8" i="12" s="1"/>
  <c r="J16" i="12"/>
  <c r="J20" i="12"/>
  <c r="E11" i="12"/>
  <c r="J23" i="12"/>
  <c r="J22" i="12"/>
  <c r="H24" i="12"/>
  <c r="J24" i="12" s="1"/>
  <c r="J8" i="12"/>
  <c r="J19" i="12"/>
  <c r="J18" i="12"/>
  <c r="D14" i="12"/>
  <c r="E14" i="12" s="1"/>
  <c r="D12" i="12"/>
  <c r="E12" i="12" s="1"/>
  <c r="D7" i="12"/>
  <c r="E7" i="12" s="1"/>
  <c r="I26" i="12"/>
  <c r="J26" i="12" s="1"/>
  <c r="D14" i="11"/>
  <c r="E14" i="11" s="1"/>
  <c r="H11" i="11"/>
  <c r="D11" i="11"/>
  <c r="E11" i="11" s="1"/>
  <c r="C10" i="11"/>
  <c r="E10" i="11" s="1"/>
  <c r="H6" i="12"/>
  <c r="H9" i="11"/>
  <c r="D12" i="11"/>
  <c r="D13" i="11"/>
  <c r="E13" i="11" s="1"/>
  <c r="H14" i="11"/>
  <c r="E5" i="2"/>
  <c r="F5" i="2" s="1"/>
  <c r="D6" i="11"/>
  <c r="E6" i="11" s="1"/>
  <c r="D8" i="11"/>
  <c r="E8" i="11" s="1"/>
  <c r="E1158" i="3"/>
  <c r="F1158" i="3" s="1"/>
  <c r="C29" i="5"/>
  <c r="C9" i="12" l="1"/>
  <c r="C34" i="12" s="1"/>
  <c r="E29" i="5"/>
  <c r="F29" i="5" s="1"/>
  <c r="H6" i="11"/>
  <c r="D6" i="12"/>
  <c r="E6" i="12" s="1"/>
  <c r="I29" i="12"/>
  <c r="C12" i="11"/>
  <c r="E12" i="11" s="1"/>
  <c r="C29" i="2"/>
  <c r="E29" i="2" s="1"/>
  <c r="F29" i="2" s="1"/>
  <c r="D9" i="11"/>
  <c r="H29" i="11"/>
  <c r="D9" i="12"/>
  <c r="E9" i="12" s="1"/>
  <c r="C59" i="5"/>
  <c r="I29" i="11"/>
  <c r="D57" i="5"/>
  <c r="E57" i="5" s="1"/>
  <c r="F57" i="5" s="1"/>
  <c r="F5" i="5" l="1"/>
  <c r="J29" i="11"/>
  <c r="C56" i="2"/>
  <c r="E56" i="2" s="1"/>
  <c r="F56" i="2" s="1"/>
  <c r="C9" i="11"/>
  <c r="C33" i="11" s="1"/>
  <c r="D56" i="5"/>
  <c r="E56" i="5" s="1"/>
  <c r="F56" i="5" s="1"/>
  <c r="D16" i="12" l="1"/>
  <c r="E16" i="12" s="1"/>
  <c r="D59" i="5"/>
  <c r="E59" i="5" s="1"/>
  <c r="F59" i="5" s="1"/>
  <c r="E95" i="7"/>
  <c r="F95" i="7" s="1"/>
  <c r="E9" i="11"/>
  <c r="H29" i="12"/>
  <c r="E92" i="4" l="1"/>
  <c r="F92" i="4" s="1"/>
  <c r="H34" i="12"/>
  <c r="J29" i="12"/>
  <c r="H32" i="11" l="1"/>
  <c r="H33" i="11" s="1"/>
  <c r="D15" i="12"/>
  <c r="D34" i="12" l="1"/>
  <c r="E34" i="12" s="1"/>
  <c r="E15" i="12"/>
  <c r="E96" i="7" l="1"/>
  <c r="F96" i="7" s="1"/>
  <c r="D15" i="11"/>
  <c r="E15" i="11" s="1"/>
  <c r="E94" i="7" l="1"/>
  <c r="F94" i="7" s="1"/>
  <c r="E93" i="7"/>
  <c r="F93" i="7" s="1"/>
  <c r="J32" i="12"/>
  <c r="D33" i="11"/>
  <c r="E33" i="11" s="1"/>
  <c r="E1170" i="3"/>
  <c r="F1170" i="3" s="1"/>
  <c r="E93" i="4" l="1"/>
  <c r="F93" i="4" s="1"/>
  <c r="I10" i="12"/>
  <c r="J10" i="12" s="1"/>
  <c r="E91" i="4" l="1"/>
  <c r="F91" i="4" s="1"/>
  <c r="E90" i="4"/>
  <c r="F90" i="4" s="1"/>
  <c r="I11" i="12"/>
  <c r="J11" i="12" s="1"/>
  <c r="I15" i="12" l="1"/>
  <c r="J15" i="12" s="1"/>
  <c r="I9" i="12" l="1"/>
  <c r="J9" i="12" s="1"/>
  <c r="I13" i="12" l="1"/>
  <c r="J13" i="12" s="1"/>
  <c r="I7" i="12" l="1"/>
  <c r="J7" i="12" s="1"/>
  <c r="I14" i="12" l="1"/>
  <c r="J14" i="12" s="1"/>
  <c r="I17" i="12" l="1"/>
  <c r="J17" i="12" s="1"/>
  <c r="I6" i="12" l="1"/>
  <c r="J6" i="12" s="1"/>
  <c r="I34" i="12" l="1"/>
  <c r="J34" i="12" s="1"/>
  <c r="E935" i="3" l="1"/>
  <c r="F935" i="3" s="1"/>
  <c r="E936" i="3" l="1"/>
  <c r="F936" i="3" s="1"/>
  <c r="E716" i="3"/>
  <c r="F716" i="3" s="1"/>
  <c r="E717" i="3"/>
  <c r="E718" i="3"/>
  <c r="F718" i="3" s="1"/>
  <c r="E721" i="3"/>
  <c r="F721" i="3" s="1"/>
  <c r="E695" i="3"/>
  <c r="F695" i="3" s="1"/>
  <c r="E646" i="3"/>
  <c r="F646" i="3" s="1"/>
  <c r="E688" i="3"/>
  <c r="F688" i="3" s="1"/>
  <c r="E703" i="3"/>
  <c r="F703" i="3" s="1"/>
  <c r="E700" i="3"/>
  <c r="F700" i="3" s="1"/>
  <c r="E704" i="3"/>
  <c r="F704" i="3" s="1"/>
  <c r="E652" i="3"/>
  <c r="F652" i="3" s="1"/>
  <c r="E626" i="3"/>
  <c r="F626" i="3" s="1"/>
  <c r="E576" i="3"/>
  <c r="F576" i="3" s="1"/>
  <c r="E612" i="3"/>
  <c r="F612" i="3" s="1"/>
  <c r="E619" i="3"/>
  <c r="F619" i="3" s="1"/>
  <c r="E635" i="3"/>
  <c r="F635" i="3" s="1"/>
  <c r="E623" i="3"/>
  <c r="F623" i="3" s="1"/>
  <c r="E274" i="3"/>
  <c r="E578" i="3"/>
  <c r="F578" i="3" s="1"/>
  <c r="E577" i="3"/>
  <c r="F577" i="3" s="1"/>
  <c r="E567" i="3"/>
  <c r="F567" i="3" s="1"/>
  <c r="E562" i="3"/>
  <c r="F562" i="3" s="1"/>
  <c r="E114" i="3"/>
  <c r="E117" i="3"/>
  <c r="E111" i="3"/>
  <c r="F111" i="3" s="1"/>
  <c r="E563" i="3"/>
  <c r="F563" i="3" s="1"/>
  <c r="E603" i="3"/>
  <c r="E119" i="3"/>
  <c r="F119" i="3" s="1"/>
  <c r="E569" i="3"/>
  <c r="F569" i="3" s="1"/>
  <c r="E1083" i="3"/>
  <c r="F1083" i="3" s="1"/>
  <c r="E824" i="3"/>
  <c r="F824" i="3" s="1"/>
  <c r="E825" i="3"/>
  <c r="F825" i="3" s="1"/>
  <c r="E826" i="3"/>
  <c r="F826" i="3" s="1"/>
  <c r="E866" i="3"/>
  <c r="E827" i="3"/>
  <c r="F827" i="3" s="1"/>
  <c r="E1060" i="3"/>
  <c r="F1060" i="3" s="1"/>
  <c r="E872" i="3"/>
  <c r="F872" i="3" s="1"/>
  <c r="E882" i="3"/>
  <c r="F882" i="3" s="1"/>
  <c r="E889" i="3"/>
  <c r="E69" i="3"/>
  <c r="F69" i="3" s="1"/>
  <c r="E92" i="3"/>
  <c r="F92" i="3" s="1"/>
  <c r="E94" i="3"/>
  <c r="F94" i="3" s="1"/>
  <c r="E940" i="3"/>
  <c r="E345" i="3"/>
  <c r="F345" i="3" s="1"/>
  <c r="E350" i="3"/>
  <c r="F350" i="3" s="1"/>
  <c r="E11" i="3"/>
  <c r="F11" i="3" s="1"/>
  <c r="E13" i="3"/>
  <c r="F13" i="3" s="1"/>
  <c r="E14" i="3"/>
  <c r="F14" i="3" s="1"/>
  <c r="E16" i="3"/>
  <c r="F16" i="3" s="1"/>
  <c r="E33" i="3"/>
  <c r="F33" i="3" s="1"/>
  <c r="E34" i="3"/>
  <c r="F34" i="3" s="1"/>
  <c r="E225" i="3"/>
  <c r="F225" i="3" s="1"/>
  <c r="E222" i="3"/>
  <c r="F222" i="3" s="1"/>
  <c r="E23" i="3"/>
  <c r="F23" i="3" s="1"/>
  <c r="E25" i="3"/>
  <c r="F25" i="3" s="1"/>
  <c r="E48" i="3"/>
  <c r="F48" i="3" s="1"/>
  <c r="E299" i="3"/>
  <c r="F299" i="3" s="1"/>
  <c r="E50" i="3"/>
  <c r="F50" i="3" s="1"/>
  <c r="E125" i="3"/>
  <c r="F125" i="3" s="1"/>
  <c r="E58" i="3"/>
  <c r="F58" i="3" s="1"/>
  <c r="E62" i="3"/>
  <c r="F62" i="3" s="1"/>
  <c r="E59" i="3"/>
  <c r="E1002" i="3"/>
  <c r="F1002" i="3" s="1"/>
  <c r="E307" i="3"/>
  <c r="F307" i="3" s="1"/>
  <c r="E293" i="3"/>
  <c r="F293" i="3" s="1"/>
  <c r="E838" i="3"/>
  <c r="F838" i="3" s="1"/>
  <c r="E450" i="3"/>
  <c r="F450" i="3" s="1"/>
  <c r="E537" i="3"/>
  <c r="E538" i="3"/>
  <c r="E583" i="3"/>
  <c r="F583" i="3" s="1"/>
  <c r="E763" i="3"/>
  <c r="F763" i="3" s="1"/>
  <c r="E751" i="3"/>
  <c r="F751" i="3" s="1"/>
  <c r="E748" i="3"/>
  <c r="E1116" i="3"/>
  <c r="F1116" i="3" s="1"/>
  <c r="E1038" i="3"/>
  <c r="F1038" i="3" s="1"/>
  <c r="E895" i="3"/>
  <c r="F895" i="3" s="1"/>
  <c r="E540" i="3"/>
  <c r="F540" i="3" s="1"/>
  <c r="E1108" i="3"/>
  <c r="E71" i="3"/>
  <c r="F71" i="3" s="1"/>
  <c r="E85" i="3" l="1"/>
  <c r="F85" i="3" s="1"/>
  <c r="E74" i="3"/>
  <c r="F74" i="3" s="1"/>
  <c r="E1151" i="3"/>
  <c r="F1151" i="3" s="1"/>
  <c r="E1111" i="3"/>
  <c r="F1111" i="3" s="1"/>
  <c r="E777" i="3"/>
  <c r="F777" i="3" s="1"/>
  <c r="E776" i="3"/>
  <c r="F776" i="3" s="1"/>
  <c r="E405" i="3"/>
  <c r="F405" i="3" s="1"/>
  <c r="E57" i="3"/>
  <c r="F57" i="3" s="1"/>
  <c r="E52" i="3"/>
  <c r="F52" i="3" s="1"/>
  <c r="E220" i="3"/>
  <c r="F220" i="3" s="1"/>
  <c r="E267" i="3"/>
  <c r="F267" i="3" s="1"/>
  <c r="E933" i="3"/>
  <c r="F933" i="3" s="1"/>
  <c r="E90" i="3"/>
  <c r="F90" i="3" s="1"/>
  <c r="E86" i="3"/>
  <c r="F86" i="3" s="1"/>
  <c r="E1078" i="3"/>
  <c r="F1078" i="3" s="1"/>
  <c r="E658" i="3"/>
  <c r="F658" i="3" s="1"/>
  <c r="E656" i="3"/>
  <c r="F656" i="3" s="1"/>
  <c r="E608" i="3"/>
  <c r="F608" i="3" s="1"/>
  <c r="E29" i="3"/>
  <c r="F29" i="3" s="1"/>
  <c r="E747" i="3"/>
  <c r="F747" i="3" s="1"/>
  <c r="E1046" i="3"/>
  <c r="F1046" i="3" s="1"/>
  <c r="E1041" i="3"/>
  <c r="F1041" i="3" s="1"/>
  <c r="E435" i="3"/>
  <c r="F435" i="3" s="1"/>
  <c r="E434" i="3"/>
  <c r="F434" i="3" s="1"/>
  <c r="E318" i="3"/>
  <c r="F318" i="3" s="1"/>
  <c r="E317" i="3"/>
  <c r="F317" i="3" s="1"/>
  <c r="E22" i="3"/>
  <c r="F22" i="3" s="1"/>
  <c r="E157" i="3"/>
  <c r="F157" i="3" s="1"/>
  <c r="E104" i="3"/>
  <c r="F104" i="3" s="1"/>
  <c r="E95" i="3"/>
  <c r="F95" i="3" s="1"/>
  <c r="E68" i="3"/>
  <c r="F68" i="3" s="1"/>
  <c r="E714" i="3"/>
  <c r="F714" i="3" s="1"/>
  <c r="E1035" i="3"/>
  <c r="F1035" i="3" s="1"/>
  <c r="E753" i="3"/>
  <c r="E804" i="3"/>
  <c r="F804" i="3" s="1"/>
  <c r="E803" i="3"/>
  <c r="F803" i="3" s="1"/>
  <c r="E449" i="3"/>
  <c r="F449" i="3" s="1"/>
  <c r="E444" i="3"/>
  <c r="F444" i="3" s="1"/>
  <c r="E234" i="3"/>
  <c r="F234" i="3" s="1"/>
  <c r="E330" i="3"/>
  <c r="F330" i="3" s="1"/>
  <c r="E329" i="3"/>
  <c r="F329" i="3" s="1"/>
  <c r="E853" i="3"/>
  <c r="F853" i="3" s="1"/>
  <c r="E476" i="3"/>
  <c r="F476" i="3" s="1"/>
  <c r="E1033" i="3"/>
  <c r="F1033" i="3" s="1"/>
  <c r="E616" i="3"/>
  <c r="F616" i="3" s="1"/>
  <c r="E615" i="3"/>
  <c r="F615" i="3" s="1"/>
  <c r="E643" i="3"/>
  <c r="F643" i="3" s="1"/>
  <c r="E642" i="3"/>
  <c r="F642" i="3" s="1"/>
  <c r="E723" i="3"/>
  <c r="F723" i="3" s="1"/>
  <c r="E136" i="3"/>
  <c r="F136" i="3" s="1"/>
  <c r="E417" i="3"/>
  <c r="F417" i="3" s="1"/>
  <c r="E413" i="3"/>
  <c r="F413" i="3" s="1"/>
  <c r="E916" i="3"/>
  <c r="F916" i="3" s="1"/>
  <c r="E913" i="3"/>
  <c r="F913" i="3" s="1"/>
  <c r="E440" i="3"/>
  <c r="F440" i="3" s="1"/>
  <c r="E124" i="3"/>
  <c r="F124" i="3" s="1"/>
  <c r="E10" i="3"/>
  <c r="F10" i="3" s="1"/>
  <c r="E342" i="3"/>
  <c r="F342" i="3" s="1"/>
  <c r="E870" i="3"/>
  <c r="F870" i="3" s="1"/>
  <c r="E586" i="3"/>
  <c r="F586" i="3" s="1"/>
  <c r="E630" i="3"/>
  <c r="F630" i="3" s="1"/>
  <c r="E109" i="3"/>
  <c r="F109" i="3" s="1"/>
  <c r="E105" i="3"/>
  <c r="F105" i="3" s="1"/>
  <c r="E639" i="3"/>
  <c r="F639" i="3" s="1"/>
  <c r="E637" i="3"/>
  <c r="F637" i="3" s="1"/>
  <c r="E654" i="3"/>
  <c r="F654" i="3" s="1"/>
  <c r="E653" i="3"/>
  <c r="F653" i="3" s="1"/>
  <c r="E741" i="3"/>
  <c r="F741" i="3" s="1"/>
  <c r="E740" i="3"/>
  <c r="F740" i="3" s="1"/>
  <c r="E1149" i="3"/>
  <c r="E780" i="3"/>
  <c r="F780" i="3" s="1"/>
  <c r="E237" i="3"/>
  <c r="F237" i="3" s="1"/>
  <c r="E309" i="3"/>
  <c r="F309" i="3" s="1"/>
  <c r="E31" i="3"/>
  <c r="F31" i="3" s="1"/>
  <c r="E39" i="3"/>
  <c r="F39" i="3" s="1"/>
  <c r="E161" i="3"/>
  <c r="F161" i="3" s="1"/>
  <c r="E70" i="3"/>
  <c r="F70" i="3" s="1"/>
  <c r="E73" i="3"/>
  <c r="F73" i="3" s="1"/>
  <c r="E1072" i="3"/>
  <c r="F1072" i="3" s="1"/>
  <c r="E835" i="3"/>
  <c r="F835" i="3" s="1"/>
  <c r="E823" i="3"/>
  <c r="F823" i="3" s="1"/>
  <c r="E822" i="3"/>
  <c r="F822" i="3" s="1"/>
  <c r="E606" i="3"/>
  <c r="F606" i="3" s="1"/>
  <c r="E561" i="3"/>
  <c r="F561" i="3" s="1"/>
  <c r="E477" i="3"/>
  <c r="F477" i="3" s="1"/>
  <c r="E1147" i="3"/>
  <c r="E797" i="3"/>
  <c r="F797" i="3" s="1"/>
  <c r="E1040" i="3"/>
  <c r="F1040" i="3" s="1"/>
  <c r="E1142" i="3"/>
  <c r="F1142" i="3" s="1"/>
  <c r="E755" i="3"/>
  <c r="F755" i="3" s="1"/>
  <c r="E137" i="3"/>
  <c r="F137" i="3" s="1"/>
  <c r="E760" i="3"/>
  <c r="F760" i="3" s="1"/>
  <c r="E406" i="3"/>
  <c r="F406" i="3" s="1"/>
  <c r="E519" i="3"/>
  <c r="F519" i="3" s="1"/>
  <c r="E231" i="3"/>
  <c r="F231" i="3" s="1"/>
  <c r="E128" i="3"/>
  <c r="F128" i="3" s="1"/>
  <c r="E344" i="3"/>
  <c r="E36" i="3"/>
  <c r="F36" i="3" s="1"/>
  <c r="E35" i="3"/>
  <c r="F35" i="3" s="1"/>
  <c r="E18" i="3"/>
  <c r="F18" i="3" s="1"/>
  <c r="E948" i="3"/>
  <c r="F948" i="3" s="1"/>
  <c r="E874" i="3"/>
  <c r="F874" i="3" s="1"/>
  <c r="E632" i="3"/>
  <c r="E924" i="3"/>
  <c r="F924" i="3" s="1"/>
  <c r="E611" i="3"/>
  <c r="F611" i="3" s="1"/>
  <c r="E614" i="3"/>
  <c r="F614" i="3" s="1"/>
  <c r="E711" i="3"/>
  <c r="F711" i="3" s="1"/>
  <c r="E719" i="3"/>
  <c r="F719" i="3" s="1"/>
  <c r="E725" i="3"/>
  <c r="F725" i="3" s="1"/>
  <c r="E1144" i="3"/>
  <c r="F1144" i="3" s="1"/>
  <c r="E795" i="3"/>
  <c r="F795" i="3" s="1"/>
  <c r="E300" i="3"/>
  <c r="F300" i="3" s="1"/>
  <c r="E305" i="3"/>
  <c r="F305" i="3" s="1"/>
  <c r="E287" i="3"/>
  <c r="F287" i="3" s="1"/>
  <c r="E269" i="3"/>
  <c r="F269" i="3" s="1"/>
  <c r="E223" i="3"/>
  <c r="F223" i="3" s="1"/>
  <c r="E877" i="3"/>
  <c r="F877" i="3" s="1"/>
  <c r="E873" i="3"/>
  <c r="F873" i="3" s="1"/>
  <c r="E880" i="3"/>
  <c r="E867" i="3"/>
  <c r="F867" i="3" s="1"/>
  <c r="E636" i="3"/>
  <c r="F636" i="3" s="1"/>
  <c r="E570" i="3"/>
  <c r="F570" i="3" s="1"/>
  <c r="E564" i="3"/>
  <c r="E581" i="3"/>
  <c r="F581" i="3" s="1"/>
  <c r="E441" i="3"/>
  <c r="F441" i="3" s="1"/>
  <c r="E701" i="3"/>
  <c r="F701" i="3" s="1"/>
  <c r="E702" i="3"/>
  <c r="F702" i="3" s="1"/>
  <c r="E566" i="3"/>
  <c r="F566" i="3" s="1"/>
  <c r="E587" i="3"/>
  <c r="F587" i="3" s="1"/>
  <c r="E27" i="3"/>
  <c r="F27" i="3" s="1"/>
  <c r="E953" i="3"/>
  <c r="F953" i="3" s="1"/>
  <c r="E203" i="3"/>
  <c r="F203" i="3" s="1"/>
  <c r="E839" i="3"/>
  <c r="F839" i="3" s="1"/>
  <c r="E625" i="3"/>
  <c r="F625" i="3" s="1"/>
  <c r="E1082" i="3"/>
  <c r="F1082" i="3" s="1"/>
  <c r="E694" i="3" l="1"/>
  <c r="F694" i="3" s="1"/>
  <c r="E693" i="3"/>
  <c r="F693" i="3" s="1"/>
  <c r="E811" i="3"/>
  <c r="F811" i="3" s="1"/>
  <c r="E810" i="3"/>
  <c r="F810" i="3" s="1"/>
  <c r="E661" i="3"/>
  <c r="F661" i="3" s="1"/>
  <c r="E659" i="3"/>
  <c r="F659" i="3" s="1"/>
  <c r="E1107" i="3"/>
  <c r="F1107" i="3" s="1"/>
  <c r="E1105" i="3"/>
  <c r="F1105" i="3" s="1"/>
  <c r="E622" i="3"/>
  <c r="F622" i="3" s="1"/>
  <c r="E621" i="3"/>
  <c r="F621" i="3" s="1"/>
  <c r="E202" i="3"/>
  <c r="F202" i="3" s="1"/>
  <c r="E198" i="3"/>
  <c r="F198" i="3" s="1"/>
  <c r="E218" i="3"/>
  <c r="F218" i="3" s="1"/>
  <c r="E211" i="3"/>
  <c r="F211" i="3" s="1"/>
  <c r="E230" i="3"/>
  <c r="F230" i="3" s="1"/>
  <c r="E226" i="3"/>
  <c r="F226" i="3" s="1"/>
  <c r="E512" i="3"/>
  <c r="F512" i="3" s="1"/>
  <c r="E813" i="3"/>
  <c r="F813" i="3" s="1"/>
  <c r="E812" i="3"/>
  <c r="F812" i="3" s="1"/>
  <c r="E779" i="3"/>
  <c r="F779" i="3" s="1"/>
  <c r="E778" i="3"/>
  <c r="F778" i="3" s="1"/>
  <c r="E1098" i="3"/>
  <c r="F1098" i="3" s="1"/>
  <c r="E582" i="3"/>
  <c r="F582" i="3" s="1"/>
  <c r="E584" i="3"/>
  <c r="F584" i="3" s="1"/>
  <c r="E338" i="3"/>
  <c r="F338" i="3" s="1"/>
  <c r="E120" i="3"/>
  <c r="F120" i="3" s="1"/>
  <c r="E129" i="3"/>
  <c r="F129" i="3" s="1"/>
  <c r="E1024" i="3"/>
  <c r="F1024" i="3" s="1"/>
  <c r="E840" i="3"/>
  <c r="F840" i="3" s="1"/>
  <c r="E232" i="3"/>
  <c r="F232" i="3" s="1"/>
  <c r="E1034" i="3"/>
  <c r="F1034" i="3" s="1"/>
  <c r="E63" i="3"/>
  <c r="F63" i="3" s="1"/>
  <c r="E152" i="3"/>
  <c r="F152" i="3" s="1"/>
  <c r="E28" i="3"/>
  <c r="F28" i="3" s="1"/>
  <c r="E1148" i="3"/>
  <c r="F1148" i="3" s="1"/>
  <c r="E1150" i="3"/>
  <c r="F1150" i="3" s="1"/>
  <c r="E710" i="3"/>
  <c r="F710" i="3" s="1"/>
  <c r="E708" i="3"/>
  <c r="F708" i="3" s="1"/>
  <c r="E906" i="3"/>
  <c r="F906" i="3" s="1"/>
  <c r="E896" i="3"/>
  <c r="F896" i="3" s="1"/>
  <c r="E174" i="3"/>
  <c r="F174" i="3" s="1"/>
  <c r="E162" i="3"/>
  <c r="F162" i="3" s="1"/>
  <c r="E807" i="3"/>
  <c r="F807" i="3" s="1"/>
  <c r="E805" i="3"/>
  <c r="F805" i="3" s="1"/>
  <c r="E684" i="3"/>
  <c r="F684" i="3" s="1"/>
  <c r="E676" i="3"/>
  <c r="F676" i="3" s="1"/>
  <c r="E575" i="3"/>
  <c r="F575" i="3" s="1"/>
  <c r="E571" i="3"/>
  <c r="F571" i="3" s="1"/>
  <c r="E558" i="3"/>
  <c r="F558" i="3" s="1"/>
  <c r="E276" i="3"/>
  <c r="F276" i="3" s="1"/>
  <c r="E275" i="3"/>
  <c r="F275" i="3" s="1"/>
  <c r="E546" i="3"/>
  <c r="E541" i="3"/>
  <c r="F541" i="3" s="1"/>
  <c r="E600" i="3"/>
  <c r="F600" i="3" s="1"/>
  <c r="E597" i="3"/>
  <c r="F597" i="3" s="1"/>
  <c r="E533" i="3"/>
  <c r="F533" i="3" s="1"/>
  <c r="E530" i="3"/>
  <c r="F530" i="3" s="1"/>
  <c r="E44" i="3"/>
  <c r="F44" i="3" s="1"/>
  <c r="E40" i="3"/>
  <c r="F40" i="3" s="1"/>
  <c r="E675" i="3"/>
  <c r="F675" i="3" s="1"/>
  <c r="E821" i="3"/>
  <c r="F821" i="3" s="1"/>
  <c r="E999" i="3"/>
  <c r="F999" i="3" s="1"/>
  <c r="E1154" i="3"/>
  <c r="F1154" i="3" s="1"/>
  <c r="E923" i="3"/>
  <c r="F923" i="3" s="1"/>
  <c r="E920" i="3"/>
  <c r="F920" i="3" s="1"/>
  <c r="E292" i="3"/>
  <c r="F292" i="3" s="1"/>
  <c r="E288" i="3"/>
  <c r="F288" i="3" s="1"/>
  <c r="E868" i="3"/>
  <c r="F868" i="3" s="1"/>
  <c r="E438" i="3"/>
  <c r="F438" i="3" s="1"/>
  <c r="E722" i="3"/>
  <c r="F722" i="3" s="1"/>
  <c r="E752" i="3"/>
  <c r="F752" i="3" s="1"/>
  <c r="E712" i="3"/>
  <c r="F712" i="3" s="1"/>
  <c r="E19" i="3"/>
  <c r="F19" i="3" s="1"/>
  <c r="E743" i="3"/>
  <c r="F743" i="3" s="1"/>
  <c r="E607" i="3"/>
  <c r="F607" i="3" s="1"/>
  <c r="E1074" i="3"/>
  <c r="F1074" i="3" s="1"/>
  <c r="E219" i="3"/>
  <c r="F219" i="3" s="1"/>
  <c r="E1110" i="3"/>
  <c r="F1110" i="3" s="1"/>
  <c r="E1015" i="3"/>
  <c r="F1015" i="3" s="1"/>
  <c r="E1010" i="3"/>
  <c r="F1010" i="3" s="1"/>
  <c r="E729" i="3"/>
  <c r="F729" i="3" s="1"/>
  <c r="E727" i="3"/>
  <c r="F727" i="3" s="1"/>
  <c r="E1055" i="3"/>
  <c r="F1055" i="3" s="1"/>
  <c r="E281" i="3"/>
  <c r="F281" i="3" s="1"/>
  <c r="E527" i="3"/>
  <c r="F527" i="3" s="1"/>
  <c r="E522" i="3"/>
  <c r="F522" i="3" s="1"/>
  <c r="E1049" i="3"/>
  <c r="F1049" i="3" s="1"/>
  <c r="E1047" i="3"/>
  <c r="F1047" i="3" s="1"/>
  <c r="E1157" i="3"/>
  <c r="E1156" i="3"/>
  <c r="E692" i="3"/>
  <c r="F692" i="3" s="1"/>
  <c r="E689" i="3"/>
  <c r="F689" i="3" s="1"/>
  <c r="E651" i="3"/>
  <c r="F651" i="3" s="1"/>
  <c r="E650" i="3"/>
  <c r="F650" i="3" s="1"/>
  <c r="E758" i="3"/>
  <c r="F758" i="3" s="1"/>
  <c r="E756" i="3"/>
  <c r="F756" i="3" s="1"/>
  <c r="E210" i="3"/>
  <c r="F210" i="3" s="1"/>
  <c r="E204" i="3"/>
  <c r="F204" i="3" s="1"/>
  <c r="E794" i="3"/>
  <c r="F794" i="3" s="1"/>
  <c r="E1052" i="3"/>
  <c r="E1141" i="3"/>
  <c r="F1141" i="3" s="1"/>
  <c r="E1139" i="3"/>
  <c r="F1139" i="3" s="1"/>
  <c r="E809" i="3"/>
  <c r="F809" i="3" s="1"/>
  <c r="E808" i="3"/>
  <c r="F808" i="3" s="1"/>
  <c r="E243" i="3"/>
  <c r="F243" i="3" s="1"/>
  <c r="E238" i="3"/>
  <c r="F238" i="3" s="1"/>
  <c r="I25" i="11"/>
  <c r="E742" i="3" l="1"/>
  <c r="F742" i="3" s="1"/>
  <c r="E994" i="3"/>
  <c r="F994" i="3" s="1"/>
  <c r="E671" i="3"/>
  <c r="F671" i="3" s="1"/>
  <c r="E670" i="3"/>
  <c r="F670" i="3" s="1"/>
  <c r="E1051" i="3"/>
  <c r="E1054" i="3"/>
  <c r="F1054" i="3" s="1"/>
  <c r="E1053" i="3"/>
  <c r="F1053" i="3" s="1"/>
  <c r="E1152" i="3"/>
  <c r="F1152" i="3" s="1"/>
  <c r="E1153" i="3"/>
  <c r="F1153" i="3" s="1"/>
  <c r="E1091" i="3"/>
  <c r="F1091" i="3" s="1"/>
  <c r="E1092" i="3"/>
  <c r="F1092" i="3" s="1"/>
  <c r="E7" i="3"/>
  <c r="F7" i="3" s="1"/>
  <c r="E815" i="3"/>
  <c r="F815" i="3" s="1"/>
  <c r="E814" i="3"/>
  <c r="F814" i="3" s="1"/>
  <c r="E278" i="3"/>
  <c r="F278" i="3" s="1"/>
  <c r="E277" i="3"/>
  <c r="F277" i="3" s="1"/>
  <c r="E931" i="3"/>
  <c r="F931" i="3" s="1"/>
  <c r="E474" i="3"/>
  <c r="F474" i="3" s="1"/>
  <c r="E557" i="3"/>
  <c r="F557" i="3" s="1"/>
  <c r="E266" i="3"/>
  <c r="F266" i="3" s="1"/>
  <c r="I20" i="11" l="1"/>
  <c r="J20" i="11" s="1"/>
  <c r="E1023" i="3"/>
  <c r="F1023" i="3" s="1"/>
  <c r="I21" i="11"/>
  <c r="E1050" i="3"/>
  <c r="I19" i="11"/>
  <c r="J19" i="11" s="1"/>
  <c r="E977" i="3"/>
  <c r="F977" i="3" s="1"/>
  <c r="I8" i="11"/>
  <c r="J8" i="11" s="1"/>
  <c r="E259" i="3"/>
  <c r="F259" i="3" s="1"/>
  <c r="I18" i="11"/>
  <c r="J18" i="11" s="1"/>
  <c r="E930" i="3"/>
  <c r="F930" i="3" s="1"/>
  <c r="I11" i="11"/>
  <c r="J11" i="11" s="1"/>
  <c r="E453" i="3"/>
  <c r="F453" i="3" s="1"/>
  <c r="I24" i="11"/>
  <c r="J24" i="11" s="1"/>
  <c r="E1109" i="3"/>
  <c r="F1109" i="3" s="1"/>
  <c r="I22" i="11"/>
  <c r="J22" i="11" s="1"/>
  <c r="I26" i="11"/>
  <c r="J26" i="11" s="1"/>
  <c r="I28" i="11"/>
  <c r="I15" i="11"/>
  <c r="J15" i="11" s="1"/>
  <c r="I23" i="11"/>
  <c r="J23" i="11" s="1"/>
  <c r="I9" i="11"/>
  <c r="J9" i="11" s="1"/>
  <c r="I17" i="11"/>
  <c r="J17" i="11" s="1"/>
  <c r="I14" i="11"/>
  <c r="J14" i="11" s="1"/>
  <c r="I7" i="11" l="1"/>
  <c r="J7" i="11" s="1"/>
  <c r="E6" i="3"/>
  <c r="F6" i="3" s="1"/>
  <c r="I27" i="11"/>
  <c r="J27" i="11" s="1"/>
  <c r="E633" i="3" l="1"/>
  <c r="F633" i="3" s="1"/>
  <c r="E628" i="3" l="1"/>
  <c r="F628" i="3" s="1"/>
  <c r="E403" i="3" l="1"/>
  <c r="F403" i="3" s="1"/>
  <c r="E452" i="3"/>
  <c r="F452" i="3" s="1"/>
  <c r="E451" i="3"/>
  <c r="F451" i="3" s="1"/>
  <c r="E407" i="3"/>
  <c r="F407" i="3" s="1"/>
  <c r="E408" i="3"/>
  <c r="F408" i="3" s="1"/>
  <c r="E802" i="3" l="1"/>
  <c r="F802" i="3" s="1"/>
  <c r="E404" i="3"/>
  <c r="F404" i="3" s="1"/>
  <c r="E399" i="3"/>
  <c r="F399" i="3" s="1"/>
  <c r="E513" i="3"/>
  <c r="E516" i="3"/>
  <c r="F516" i="3" s="1"/>
  <c r="E521" i="3"/>
  <c r="F521" i="3" s="1"/>
  <c r="E517" i="3"/>
  <c r="F517" i="3" s="1"/>
  <c r="E791" i="3" l="1"/>
  <c r="F791" i="3" s="1"/>
  <c r="I16" i="11" l="1"/>
  <c r="J16" i="11" s="1"/>
  <c r="E790" i="3"/>
  <c r="F790" i="3" s="1"/>
  <c r="I10" i="11"/>
  <c r="J10" i="11" s="1"/>
  <c r="E398" i="3"/>
  <c r="F398" i="3" s="1"/>
  <c r="E508" i="3"/>
  <c r="F508" i="3" s="1"/>
  <c r="I12" i="11" l="1"/>
  <c r="J12" i="11" s="1"/>
  <c r="E507" i="3"/>
  <c r="F507" i="3" s="1"/>
  <c r="E669" i="3"/>
  <c r="F669" i="3" s="1"/>
  <c r="E668" i="3" l="1"/>
  <c r="F668" i="3" s="1"/>
  <c r="E5" i="3" l="1"/>
  <c r="F5" i="3" s="1"/>
  <c r="I13" i="11" l="1"/>
  <c r="J13" i="11" s="1"/>
  <c r="E556" i="3"/>
  <c r="F556" i="3" s="1"/>
  <c r="E1169" i="3"/>
  <c r="F1169" i="3" s="1"/>
  <c r="I6" i="11"/>
  <c r="J6" i="11" l="1"/>
  <c r="I32" i="11"/>
  <c r="J32" i="11" s="1"/>
  <c r="E1168" i="3"/>
  <c r="F1168" i="3" s="1"/>
  <c r="E1167" i="3"/>
  <c r="F1167" i="3" s="1"/>
  <c r="I31" i="11" l="1"/>
  <c r="I33" i="11" l="1"/>
  <c r="J33" i="11" s="1"/>
  <c r="J31" i="11"/>
</calcChain>
</file>

<file path=xl/comments1.xml><?xml version="1.0" encoding="utf-8"?>
<comments xmlns="http://schemas.openxmlformats.org/spreadsheetml/2006/main">
  <authors>
    <author>刘敏</author>
  </authors>
  <commentList>
    <comment ref="C34" authorId="0">
      <text>
        <r>
          <rPr>
            <b/>
            <sz val="9"/>
            <color indexed="81"/>
            <rFont val="宋体"/>
            <family val="3"/>
            <charset val="134"/>
          </rPr>
          <t>镇四税返还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<sst xmlns="http://schemas.openxmlformats.org/spreadsheetml/2006/main" count="2795" uniqueCount="1136">
  <si>
    <t>单位:万元</t>
    <phoneticPr fontId="3" type="noConversion"/>
  </si>
  <si>
    <t>收  入  合  计</t>
    <phoneticPr fontId="3" type="noConversion"/>
  </si>
  <si>
    <t>一、一般公共预算支出</t>
    <phoneticPr fontId="3" type="noConversion"/>
  </si>
  <si>
    <t>一、一般公共预算收入</t>
    <phoneticPr fontId="3" type="noConversion"/>
  </si>
  <si>
    <t>单位:万元</t>
    <phoneticPr fontId="3" type="noConversion"/>
  </si>
  <si>
    <t>（经济分类支出）</t>
    <phoneticPr fontId="3" type="noConversion"/>
  </si>
  <si>
    <t>（功能分类支出）</t>
    <phoneticPr fontId="3" type="noConversion"/>
  </si>
  <si>
    <t>比上年实绩增(减)额</t>
    <phoneticPr fontId="3" type="noConversion"/>
  </si>
  <si>
    <t>比上年实绩增(减)%</t>
    <phoneticPr fontId="3" type="noConversion"/>
  </si>
  <si>
    <t>住房公积金</t>
  </si>
  <si>
    <t>提租补贴</t>
  </si>
  <si>
    <t>购房补贴</t>
  </si>
  <si>
    <t>转移性支出</t>
  </si>
  <si>
    <t>债务还本支出</t>
  </si>
  <si>
    <t>其他支出</t>
  </si>
  <si>
    <t>科目号</t>
    <phoneticPr fontId="3" type="noConversion"/>
  </si>
  <si>
    <t>科目名称</t>
    <phoneticPr fontId="3" type="noConversion"/>
  </si>
  <si>
    <t>支出合计</t>
    <phoneticPr fontId="3" type="noConversion"/>
  </si>
  <si>
    <t>一般公共服务支出</t>
  </si>
  <si>
    <t>行政运行</t>
  </si>
  <si>
    <t>一般行政管理事务</t>
  </si>
  <si>
    <t>机关服务</t>
  </si>
  <si>
    <t>人大会议</t>
  </si>
  <si>
    <t>人大监督</t>
  </si>
  <si>
    <t>人大代表履职能力提升</t>
  </si>
  <si>
    <t>代表工作</t>
  </si>
  <si>
    <t>人大信访工作</t>
  </si>
  <si>
    <t>事业运行</t>
  </si>
  <si>
    <t>其他人大事务支出</t>
  </si>
  <si>
    <t>政协会议</t>
  </si>
  <si>
    <t>委员视察</t>
  </si>
  <si>
    <t>参政议政</t>
  </si>
  <si>
    <t>其他政协事务支出</t>
  </si>
  <si>
    <t>专项服务</t>
  </si>
  <si>
    <t>专项业务活动</t>
  </si>
  <si>
    <t>政务公开审批</t>
  </si>
  <si>
    <t>法制建设</t>
  </si>
  <si>
    <t>信访事务</t>
  </si>
  <si>
    <t>参事事务</t>
  </si>
  <si>
    <t>其他政府办公厅（室）及相关机构事务支出</t>
  </si>
  <si>
    <t>战略规划与实施</t>
  </si>
  <si>
    <t>社会事业发展规划</t>
  </si>
  <si>
    <t>物价管理</t>
  </si>
  <si>
    <t>其他发展与改革事务支出</t>
  </si>
  <si>
    <t>信息事务</t>
  </si>
  <si>
    <t>专项统计业务</t>
  </si>
  <si>
    <t>统计管理</t>
  </si>
  <si>
    <t>专项普查活动</t>
  </si>
  <si>
    <t>统计抽样调查</t>
  </si>
  <si>
    <t>其他统计信息事务支出</t>
  </si>
  <si>
    <t>预算改革业务</t>
  </si>
  <si>
    <t>财政国库业务</t>
  </si>
  <si>
    <t>财政监察</t>
  </si>
  <si>
    <t>信息化建设</t>
  </si>
  <si>
    <t>财政委托业务支出</t>
  </si>
  <si>
    <t>其他财政事务支出</t>
  </si>
  <si>
    <t>代扣代收代征税款手续费</t>
  </si>
  <si>
    <t>审计业务</t>
  </si>
  <si>
    <t>审计管理</t>
  </si>
  <si>
    <t>其他审计事务支出</t>
  </si>
  <si>
    <t>其他海关事务支出</t>
  </si>
  <si>
    <t>政府特殊津贴</t>
  </si>
  <si>
    <t>军队转业干部安置</t>
  </si>
  <si>
    <t>引进人才费用</t>
  </si>
  <si>
    <t>公务员考核</t>
  </si>
  <si>
    <t>公务员履职能力提升</t>
  </si>
  <si>
    <t>公务员招考</t>
  </si>
  <si>
    <t>公务员综合管理</t>
  </si>
  <si>
    <t>其他人力资源事务支出</t>
  </si>
  <si>
    <t>大案要案查处</t>
  </si>
  <si>
    <t>派驻派出机构</t>
  </si>
  <si>
    <t>中央巡视</t>
  </si>
  <si>
    <t>其他纪检监察事务支出</t>
  </si>
  <si>
    <t>对外贸易管理</t>
  </si>
  <si>
    <t>国际经济合作</t>
  </si>
  <si>
    <t>外资管理</t>
  </si>
  <si>
    <t>国内贸易管理</t>
  </si>
  <si>
    <t>招商引资</t>
  </si>
  <si>
    <t>其他商贸事务支出</t>
  </si>
  <si>
    <t>其他知识产权事务支出</t>
  </si>
  <si>
    <t>工商行政管理专项</t>
  </si>
  <si>
    <t>执法办案专项</t>
  </si>
  <si>
    <t>消费者权益保护</t>
  </si>
  <si>
    <t>其他工商行政管理事务支出</t>
  </si>
  <si>
    <t>出入境检验检疫行政执法和业务管理</t>
  </si>
  <si>
    <t>出入境检验检疫技术支持</t>
  </si>
  <si>
    <t>质量技术监督行政执法及业务管理</t>
  </si>
  <si>
    <t>质量技术监督技术支持</t>
  </si>
  <si>
    <t>认证认可监督管理</t>
  </si>
  <si>
    <t>标准化管理</t>
  </si>
  <si>
    <t>港澳事务</t>
  </si>
  <si>
    <t>台湾事务</t>
  </si>
  <si>
    <t>华侨事务</t>
  </si>
  <si>
    <t>其他港澳台侨事务支出</t>
  </si>
  <si>
    <t>档案馆</t>
  </si>
  <si>
    <t>其他档案事务支出</t>
  </si>
  <si>
    <t>其他民主党派及工商联事务支出</t>
  </si>
  <si>
    <t>厂务公开</t>
  </si>
  <si>
    <t>工会疗养休养</t>
  </si>
  <si>
    <t>其他群众团体事务支出</t>
  </si>
  <si>
    <t>专项业务</t>
  </si>
  <si>
    <t>其他组织事务支出</t>
  </si>
  <si>
    <t>其他宣传事务支出</t>
  </si>
  <si>
    <t>其他统战事务支出</t>
  </si>
  <si>
    <t>其他一般公共服务支出</t>
  </si>
  <si>
    <t>国家赔偿费用支出</t>
  </si>
  <si>
    <t>国防支出</t>
  </si>
  <si>
    <t>兵役征集</t>
  </si>
  <si>
    <t>经济动员</t>
  </si>
  <si>
    <t>人民防空</t>
  </si>
  <si>
    <t>交通战备</t>
  </si>
  <si>
    <t>国防教育</t>
  </si>
  <si>
    <t>预备役部队</t>
  </si>
  <si>
    <t>民兵</t>
  </si>
  <si>
    <t>其他国防动员支出</t>
  </si>
  <si>
    <t>其他国防支出</t>
  </si>
  <si>
    <t>公共安全支出</t>
  </si>
  <si>
    <t>内卫</t>
  </si>
  <si>
    <t>边防</t>
  </si>
  <si>
    <t>消防</t>
  </si>
  <si>
    <t>警卫</t>
  </si>
  <si>
    <t>黄金</t>
  </si>
  <si>
    <t>森林</t>
  </si>
  <si>
    <t>水电</t>
  </si>
  <si>
    <t>交通</t>
  </si>
  <si>
    <t>其他武装警察支出</t>
  </si>
  <si>
    <t>治安管理</t>
  </si>
  <si>
    <t>出入境管理</t>
  </si>
  <si>
    <t>行动技术管理</t>
  </si>
  <si>
    <t>防范和处理邪教犯罪</t>
  </si>
  <si>
    <t>禁毒管理</t>
  </si>
  <si>
    <t>道路交通管理</t>
  </si>
  <si>
    <t>网络侦控管理</t>
  </si>
  <si>
    <t>反恐怖</t>
  </si>
  <si>
    <t>居民身份证管理</t>
  </si>
  <si>
    <t>网络运行及维护</t>
  </si>
  <si>
    <t>拘押收教场所管理</t>
  </si>
  <si>
    <t>警犬繁育及训养</t>
  </si>
  <si>
    <t>其他公安支出</t>
  </si>
  <si>
    <t>查办和预防职务犯罪</t>
  </si>
  <si>
    <t>公诉和审判监督</t>
  </si>
  <si>
    <t>侦查监督</t>
  </si>
  <si>
    <t>执行监督</t>
  </si>
  <si>
    <t>控告申诉</t>
  </si>
  <si>
    <t>其他检察支出</t>
  </si>
  <si>
    <t>案件审判</t>
  </si>
  <si>
    <t>案件执行</t>
  </si>
  <si>
    <t>其他法院支出</t>
  </si>
  <si>
    <t>基层司法业务</t>
  </si>
  <si>
    <t>普法宣传</t>
  </si>
  <si>
    <t>律师公证管理</t>
  </si>
  <si>
    <t>法律援助</t>
  </si>
  <si>
    <t>司法统一考试</t>
  </si>
  <si>
    <t>仲裁</t>
  </si>
  <si>
    <t>社区矫正</t>
  </si>
  <si>
    <t>司法鉴定</t>
  </si>
  <si>
    <t>其他司法支出</t>
  </si>
  <si>
    <t>强制隔离戒毒人员生活</t>
  </si>
  <si>
    <t>强制隔离戒毒人员教育</t>
  </si>
  <si>
    <t>所政设施建设</t>
  </si>
  <si>
    <t>其他强制隔离戒毒支出</t>
  </si>
  <si>
    <t>保密管理</t>
  </si>
  <si>
    <t>其他国家保密支出</t>
  </si>
  <si>
    <t>其他公共安全支出</t>
  </si>
  <si>
    <t>其他消防</t>
  </si>
  <si>
    <t>教育支出</t>
  </si>
  <si>
    <t>其他教育管理事务支出</t>
  </si>
  <si>
    <t>学前教育</t>
  </si>
  <si>
    <t>小学教育</t>
  </si>
  <si>
    <t>初中教育</t>
  </si>
  <si>
    <t>高中教育</t>
  </si>
  <si>
    <t>高等教育</t>
  </si>
  <si>
    <t>化解农村义务教育债务支出</t>
  </si>
  <si>
    <t>化解普通高中债务支出</t>
  </si>
  <si>
    <t>其他普通教育支出</t>
  </si>
  <si>
    <t>初等职业教育</t>
  </si>
  <si>
    <t>中专教育</t>
  </si>
  <si>
    <t>技校教育</t>
  </si>
  <si>
    <t>职业高中教育</t>
  </si>
  <si>
    <t>高等职业教育</t>
  </si>
  <si>
    <t>其他职业教育支出</t>
  </si>
  <si>
    <t>成人初等教育</t>
  </si>
  <si>
    <t>成人中等教育</t>
  </si>
  <si>
    <t>成人高等教育</t>
  </si>
  <si>
    <t>成人广播电视教育</t>
  </si>
  <si>
    <t>其他成人教育支出</t>
  </si>
  <si>
    <t>广播电视学校</t>
  </si>
  <si>
    <t>教育电视台</t>
  </si>
  <si>
    <t>其他广播电视教育支出</t>
  </si>
  <si>
    <t>特殊学校教育</t>
  </si>
  <si>
    <t>工读学校教育</t>
  </si>
  <si>
    <t>其他特殊教育支出</t>
  </si>
  <si>
    <t>教师进修</t>
  </si>
  <si>
    <t>干部教育</t>
  </si>
  <si>
    <t>培训支出</t>
  </si>
  <si>
    <t>退役士兵能力提升</t>
  </si>
  <si>
    <t>其他进修及培训</t>
  </si>
  <si>
    <t>农村中小学校舍建设</t>
  </si>
  <si>
    <t>农村中小学教学设施</t>
  </si>
  <si>
    <t>城市中小学校舍建设</t>
  </si>
  <si>
    <t>城市中小学教学设施</t>
  </si>
  <si>
    <t>中等职业学校教学设施</t>
  </si>
  <si>
    <t>其他教育费附加安排的支出</t>
  </si>
  <si>
    <t>其他教育支出</t>
  </si>
  <si>
    <t>科学技术支出</t>
  </si>
  <si>
    <t>其他科学技术管理事务支出</t>
  </si>
  <si>
    <t>机构运行</t>
  </si>
  <si>
    <t>重点基础研究规划</t>
  </si>
  <si>
    <t>自然科学基金</t>
  </si>
  <si>
    <t>重点实验室及相关设施</t>
  </si>
  <si>
    <t>重大科学工程</t>
  </si>
  <si>
    <t>专项基础科研</t>
  </si>
  <si>
    <t>专项技术基础</t>
  </si>
  <si>
    <t>其他基础研究支出</t>
  </si>
  <si>
    <t>社会公益研究</t>
  </si>
  <si>
    <t>高技术研究</t>
  </si>
  <si>
    <t>专项科研试制</t>
  </si>
  <si>
    <t>其他应用研究支出</t>
  </si>
  <si>
    <t>应用技术研究与开发</t>
  </si>
  <si>
    <t>产业技术研究与开发</t>
  </si>
  <si>
    <t>科技成果转化与扩散</t>
  </si>
  <si>
    <t>其他技术研究与开发支出</t>
  </si>
  <si>
    <t>技术创新服务体系</t>
  </si>
  <si>
    <t>科技条件专项</t>
  </si>
  <si>
    <t>其他科技条件与服务支出</t>
  </si>
  <si>
    <t>社会科学研究机构</t>
  </si>
  <si>
    <t>社会科学研究</t>
  </si>
  <si>
    <t>社科基金支出</t>
  </si>
  <si>
    <t>其他社会科学支出</t>
  </si>
  <si>
    <t>科普活动</t>
  </si>
  <si>
    <t>青少年科技活动</t>
  </si>
  <si>
    <t>学术交流活动</t>
  </si>
  <si>
    <t>科技馆站</t>
  </si>
  <si>
    <t>其他科学技术普及支出</t>
  </si>
  <si>
    <t>国际交流与合作</t>
  </si>
  <si>
    <t>重大科技合作项目</t>
  </si>
  <si>
    <t>其他科技交流与合作支出</t>
  </si>
  <si>
    <t>科技重大专项</t>
  </si>
  <si>
    <t>重点研发计划</t>
  </si>
  <si>
    <t>其他科学技术支出</t>
  </si>
  <si>
    <t>科技奖励</t>
  </si>
  <si>
    <t>图书馆</t>
  </si>
  <si>
    <t>文化展示及纪念机构</t>
  </si>
  <si>
    <t>艺术表演场所</t>
  </si>
  <si>
    <t>艺术表演团体</t>
  </si>
  <si>
    <t>文化活动</t>
  </si>
  <si>
    <t>群众文化</t>
  </si>
  <si>
    <t>文化交流与合作</t>
  </si>
  <si>
    <t>文化创作与保护</t>
  </si>
  <si>
    <t>文化市场管理</t>
  </si>
  <si>
    <t>其他文化支出</t>
  </si>
  <si>
    <t>文物保护</t>
  </si>
  <si>
    <t>博物馆</t>
  </si>
  <si>
    <t>历史名城与古迹</t>
  </si>
  <si>
    <t>其他文物支出</t>
  </si>
  <si>
    <t>运动项目管理</t>
  </si>
  <si>
    <t>体育竞赛</t>
  </si>
  <si>
    <t>体育训练</t>
  </si>
  <si>
    <t>体育场馆</t>
  </si>
  <si>
    <t>群众体育</t>
  </si>
  <si>
    <t>体育交流与合作</t>
  </si>
  <si>
    <t>其他体育支出</t>
  </si>
  <si>
    <t>广播</t>
  </si>
  <si>
    <t>电视</t>
  </si>
  <si>
    <t>电影</t>
  </si>
  <si>
    <t>新闻通讯</t>
  </si>
  <si>
    <t>出版发行</t>
  </si>
  <si>
    <t>版权管理</t>
  </si>
  <si>
    <t>其他新闻出版广播影视支出</t>
  </si>
  <si>
    <t>其他文化体育与传媒支出</t>
  </si>
  <si>
    <t>宣传文化发展专项支出</t>
  </si>
  <si>
    <t>文化产业发展专项支出</t>
  </si>
  <si>
    <t>综合业务管理</t>
  </si>
  <si>
    <t>劳动保障监察</t>
  </si>
  <si>
    <t>就业管理事务</t>
  </si>
  <si>
    <t>社会保险业务管理事务</t>
  </si>
  <si>
    <t>社会保险经办机构</t>
  </si>
  <si>
    <t>劳动关系和维权</t>
  </si>
  <si>
    <t>公共就业服务和职业技能鉴定机构</t>
  </si>
  <si>
    <t>劳动人事争议调解仲裁</t>
  </si>
  <si>
    <t>其他人力资源和社会保障管理事务支出</t>
  </si>
  <si>
    <t>拥军优属</t>
  </si>
  <si>
    <t>老龄事务</t>
  </si>
  <si>
    <t>民间组织管理</t>
  </si>
  <si>
    <t>行政区划和地名管理</t>
  </si>
  <si>
    <t>基层政权和社区建设</t>
  </si>
  <si>
    <t>部队供应</t>
  </si>
  <si>
    <t>其他民政管理事务支出</t>
  </si>
  <si>
    <t>归口管理的行政单位离退休</t>
  </si>
  <si>
    <t>事业单位离退休</t>
  </si>
  <si>
    <t>离退休人员管理机构</t>
  </si>
  <si>
    <t>未归口管理的行政单位离退休</t>
  </si>
  <si>
    <t>其他行政事业单位离退休支出</t>
  </si>
  <si>
    <t>企业关闭破产补助</t>
  </si>
  <si>
    <t>厂办大集体改革补助</t>
  </si>
  <si>
    <t>其他企业改革发展补助</t>
  </si>
  <si>
    <t>就业创业服务补贴</t>
  </si>
  <si>
    <t>职业培训补贴</t>
  </si>
  <si>
    <t>社会保险补贴</t>
  </si>
  <si>
    <t>公益性岗位补贴</t>
  </si>
  <si>
    <t>职业技能鉴定补贴</t>
  </si>
  <si>
    <t>就业见习补贴</t>
  </si>
  <si>
    <t>高技能人才培养补助</t>
  </si>
  <si>
    <t>求职创业补贴</t>
  </si>
  <si>
    <t>其他就业补助支出</t>
  </si>
  <si>
    <t>死亡抚恤</t>
  </si>
  <si>
    <t>伤残抚恤</t>
  </si>
  <si>
    <t>在乡复员、退伍军人生活补助</t>
  </si>
  <si>
    <t>优抚事业单位支出</t>
  </si>
  <si>
    <t>义务兵优待</t>
  </si>
  <si>
    <t>农村籍退役士兵老年生活补助</t>
  </si>
  <si>
    <t>其他优抚支出</t>
  </si>
  <si>
    <t>退役士兵安置</t>
  </si>
  <si>
    <t>军队移交政府的离退休人员安置</t>
  </si>
  <si>
    <t>军队移交政府离退休干部管理机构</t>
  </si>
  <si>
    <t>退役士兵管理教育</t>
  </si>
  <si>
    <t>其他退役安置支出</t>
  </si>
  <si>
    <t>儿童福利</t>
  </si>
  <si>
    <t>老年福利</t>
  </si>
  <si>
    <t>假肢矫形</t>
  </si>
  <si>
    <t>殡葬</t>
  </si>
  <si>
    <t>社会福利事业单位</t>
  </si>
  <si>
    <t>其他社会福利支出</t>
  </si>
  <si>
    <t>残疾人康复</t>
  </si>
  <si>
    <t>残疾人就业和扶贫</t>
  </si>
  <si>
    <t>残疾人体育</t>
  </si>
  <si>
    <t>残疾人生活和护理补贴</t>
  </si>
  <si>
    <t>其他残疾人事业支出</t>
  </si>
  <si>
    <t>中央自然灾害生活补助</t>
  </si>
  <si>
    <t>地方自然灾害生活补助</t>
  </si>
  <si>
    <t>自然灾害灾后重建补助</t>
  </si>
  <si>
    <t>其他自然灾害生活救助支出</t>
  </si>
  <si>
    <t>其他红十字事业支出</t>
  </si>
  <si>
    <t>城市最低生活保障金支出</t>
  </si>
  <si>
    <t>农村最低生活保障金支出</t>
  </si>
  <si>
    <t>临时救助支出</t>
  </si>
  <si>
    <t>流浪乞讨人员救助支出</t>
  </si>
  <si>
    <t>城市特困人员救助供养支出</t>
  </si>
  <si>
    <t>农村特困人员救助供养支出</t>
  </si>
  <si>
    <t>其他城市生活救助</t>
  </si>
  <si>
    <t>其他农村生活救助</t>
  </si>
  <si>
    <t>财政对企业职工基本养老保险基金的补助</t>
  </si>
  <si>
    <t>财政对城乡居民基本养老保险基金的补助</t>
  </si>
  <si>
    <t>财政对其他基本养老保险基金的补助</t>
  </si>
  <si>
    <t>财政对其他社会保险基金的补助</t>
  </si>
  <si>
    <t>财政对失业保险基金的补助</t>
  </si>
  <si>
    <t>财政对工伤保险基金的补助</t>
  </si>
  <si>
    <t>财政对生育保险基金的补助</t>
  </si>
  <si>
    <t>其他社会保障和就业支出</t>
  </si>
  <si>
    <t>其他医疗卫生与计划生育管理事务支出</t>
  </si>
  <si>
    <t>综合医院</t>
  </si>
  <si>
    <t>中医（民族）医院</t>
  </si>
  <si>
    <t>传染病医院</t>
  </si>
  <si>
    <t>职业病防治医院</t>
  </si>
  <si>
    <t>精神病医院</t>
  </si>
  <si>
    <t>妇产医院</t>
  </si>
  <si>
    <t>儿童医院</t>
  </si>
  <si>
    <t>其他专科医院</t>
  </si>
  <si>
    <t>福利医院</t>
  </si>
  <si>
    <t>行业医院</t>
  </si>
  <si>
    <t>处理医疗欠费</t>
  </si>
  <si>
    <t>其他公立医院支出</t>
  </si>
  <si>
    <t>城市社区卫生机构</t>
  </si>
  <si>
    <t>乡镇卫生院</t>
  </si>
  <si>
    <t>其他基层医疗卫生机构支出</t>
  </si>
  <si>
    <t>疾病预防控制机构</t>
  </si>
  <si>
    <t>卫生监督机构</t>
  </si>
  <si>
    <t>妇幼保健机构</t>
  </si>
  <si>
    <t>精神卫生机构</t>
  </si>
  <si>
    <t>应急救治机构</t>
  </si>
  <si>
    <t>采供血机构</t>
  </si>
  <si>
    <t>其他专业公共卫生机构</t>
  </si>
  <si>
    <t>基本公共卫生服务</t>
  </si>
  <si>
    <t>重大公共卫生专项</t>
  </si>
  <si>
    <t>突发公共卫生事件应急处理</t>
  </si>
  <si>
    <t>其他公共卫生支出</t>
  </si>
  <si>
    <t>中医（民族医）药专项</t>
  </si>
  <si>
    <t>其他中医药支出</t>
  </si>
  <si>
    <t>计划生育事务</t>
  </si>
  <si>
    <t>计划生育机构</t>
  </si>
  <si>
    <t>计划生育服务</t>
  </si>
  <si>
    <t>其他计划生育事务支出</t>
  </si>
  <si>
    <t>药品事务</t>
  </si>
  <si>
    <t>化妆品事务</t>
  </si>
  <si>
    <t>医疗器械事务</t>
  </si>
  <si>
    <t>食品安全事务</t>
  </si>
  <si>
    <t>其他食品和药品监督管理事务支出</t>
  </si>
  <si>
    <t>行政单位医疗</t>
  </si>
  <si>
    <t>事业单位医疗</t>
  </si>
  <si>
    <t>公务员医疗补助</t>
  </si>
  <si>
    <t>其他行政事业单位医疗支出</t>
  </si>
  <si>
    <t>财政对城乡居民基本医疗保险基金的补助</t>
  </si>
  <si>
    <t>财政对新型农村合作医疗基金的补助</t>
  </si>
  <si>
    <t>财政对城镇居民基本医疗保险基金的补助</t>
  </si>
  <si>
    <t>财政对其他基本医疗保险基金的补助</t>
  </si>
  <si>
    <t>其他医疗卫生与计划生育支出</t>
  </si>
  <si>
    <t>节能环保支出</t>
  </si>
  <si>
    <t>环境保护宣传</t>
  </si>
  <si>
    <t>环境保护法规、规划及标准</t>
  </si>
  <si>
    <t>环境国际合作及履约</t>
  </si>
  <si>
    <t>环境保护行政许可</t>
  </si>
  <si>
    <t>核与辐射安全监督</t>
  </si>
  <si>
    <t>其他环境监测与监察支出</t>
  </si>
  <si>
    <t>大气</t>
  </si>
  <si>
    <t>水体</t>
  </si>
  <si>
    <t>噪声</t>
  </si>
  <si>
    <t>固体废弃物与化学品</t>
  </si>
  <si>
    <t>放射源和放射性废物监管</t>
  </si>
  <si>
    <t>辐射</t>
  </si>
  <si>
    <t>其他污染防治支出</t>
  </si>
  <si>
    <t>生态保护</t>
  </si>
  <si>
    <t>农村环境保护</t>
  </si>
  <si>
    <t>自然保护区</t>
  </si>
  <si>
    <t>生物及物种资源保护</t>
  </si>
  <si>
    <t>其他自然生态保护支出</t>
  </si>
  <si>
    <t>森林管护</t>
  </si>
  <si>
    <t>社会保险补助</t>
  </si>
  <si>
    <t>政策性社会性支出补助</t>
  </si>
  <si>
    <t>天然林保护工程建设</t>
  </si>
  <si>
    <t>其他天然林保护支出</t>
  </si>
  <si>
    <t>能源节约利用</t>
  </si>
  <si>
    <t>环境监测与信息</t>
  </si>
  <si>
    <t>环境执法监察</t>
  </si>
  <si>
    <t>减排专项支出</t>
  </si>
  <si>
    <t>清洁生产专项支出</t>
  </si>
  <si>
    <t>其他污染减排支出</t>
  </si>
  <si>
    <t>可再生能源</t>
  </si>
  <si>
    <t>循环经济</t>
  </si>
  <si>
    <t>其他节能环保支出</t>
  </si>
  <si>
    <t>城管执法</t>
  </si>
  <si>
    <t>工程建设标准规范编制与监管</t>
  </si>
  <si>
    <t>工程建设管理</t>
  </si>
  <si>
    <t>市政公用行业市场监管</t>
  </si>
  <si>
    <t>国家重点风景区规划与保护</t>
  </si>
  <si>
    <t>住宅建设与房地产市场监管</t>
  </si>
  <si>
    <t>执业资格注册、资质审查</t>
  </si>
  <si>
    <t>其他城乡社区管理事务支出</t>
  </si>
  <si>
    <t>城乡社区规划与管理</t>
  </si>
  <si>
    <t>小城镇基础设施建设</t>
  </si>
  <si>
    <t>其他城乡社区公共设施支出</t>
  </si>
  <si>
    <t>城乡社区环境卫生</t>
  </si>
  <si>
    <t>建设市场管理与监督</t>
  </si>
  <si>
    <t>保障性住房租金补贴</t>
  </si>
  <si>
    <t>其他城乡社区支出</t>
  </si>
  <si>
    <t>农垦运行</t>
  </si>
  <si>
    <t>科技转化与推广服务</t>
  </si>
  <si>
    <t>病虫害控制</t>
  </si>
  <si>
    <t>农产品质量安全</t>
  </si>
  <si>
    <t>执法监管</t>
  </si>
  <si>
    <t>统计监测与信息服务</t>
  </si>
  <si>
    <t>农业行业业务管理</t>
  </si>
  <si>
    <t>对外交流与合作</t>
  </si>
  <si>
    <t>防灾救灾</t>
  </si>
  <si>
    <t>稳定农民收入补贴</t>
  </si>
  <si>
    <t>农业结构调整补贴</t>
  </si>
  <si>
    <t>农业生产支持补贴</t>
  </si>
  <si>
    <t>农业组织化与产业化经营</t>
  </si>
  <si>
    <t>农产品加工与促销</t>
  </si>
  <si>
    <t>农村公益事业</t>
  </si>
  <si>
    <t>农业资源保护修复与利用</t>
  </si>
  <si>
    <t>农村道路建设</t>
  </si>
  <si>
    <t>成品油价格改革对渔业的补贴</t>
  </si>
  <si>
    <t>对高校毕业生到基层任职补助</t>
  </si>
  <si>
    <t>其他农业支出</t>
  </si>
  <si>
    <t>林业事业机构</t>
  </si>
  <si>
    <t>森林培育</t>
  </si>
  <si>
    <t>林业技术推广</t>
  </si>
  <si>
    <t>森林资源管理</t>
  </si>
  <si>
    <t>森林资源监测</t>
  </si>
  <si>
    <t>森林生态效益补偿</t>
  </si>
  <si>
    <t>林业自然保护区</t>
  </si>
  <si>
    <t>动植物保护</t>
  </si>
  <si>
    <t>湿地保护</t>
  </si>
  <si>
    <t>林业执法与监督</t>
  </si>
  <si>
    <t>林业检疫检测</t>
  </si>
  <si>
    <t>防沙治沙</t>
  </si>
  <si>
    <t>林业质量安全</t>
  </si>
  <si>
    <t>林业工程与项目管理</t>
  </si>
  <si>
    <t>林业对外合作与交流</t>
  </si>
  <si>
    <t>林业产业化</t>
  </si>
  <si>
    <t>信息管理</t>
  </si>
  <si>
    <t>林业政策制定与宣传</t>
  </si>
  <si>
    <t>林业资金审计稽查</t>
  </si>
  <si>
    <t>林区公共支出</t>
  </si>
  <si>
    <t>林业贷款贴息</t>
  </si>
  <si>
    <t>成品油价格改革对林业的补贴</t>
  </si>
  <si>
    <t>林业防灾减灾</t>
  </si>
  <si>
    <t>其他林业支出</t>
  </si>
  <si>
    <t>水利行业业务管理</t>
  </si>
  <si>
    <t>水利工程建设</t>
  </si>
  <si>
    <t>水利工程运行与维护</t>
  </si>
  <si>
    <t>长江黄河等流域管理</t>
  </si>
  <si>
    <t>水利前期工作</t>
  </si>
  <si>
    <t>水利执法监督</t>
  </si>
  <si>
    <t>水土保持</t>
  </si>
  <si>
    <t>水资源节约管理与保护</t>
  </si>
  <si>
    <t>水质监测</t>
  </si>
  <si>
    <t>水文测报</t>
  </si>
  <si>
    <t>防汛</t>
  </si>
  <si>
    <t>抗旱</t>
  </si>
  <si>
    <t>农田水利</t>
  </si>
  <si>
    <t>水利技术推广</t>
  </si>
  <si>
    <t>国际河流治理与管理</t>
  </si>
  <si>
    <t>大中型水库移民后期扶持专项支出</t>
  </si>
  <si>
    <t>水利安全监督</t>
  </si>
  <si>
    <t>水资源费安排的支出</t>
  </si>
  <si>
    <t>砂石资源费支出</t>
  </si>
  <si>
    <t>水利建设移民支出</t>
  </si>
  <si>
    <t>农村人蓄饮水</t>
  </si>
  <si>
    <t>其他水利支出</t>
  </si>
  <si>
    <t>农村基础设施建设</t>
  </si>
  <si>
    <t>生产发展</t>
  </si>
  <si>
    <t>社会发展</t>
  </si>
  <si>
    <t>扶贫贷款奖补和贴息</t>
  </si>
  <si>
    <t>扶贫事业机构</t>
  </si>
  <si>
    <t>其他扶贫支出</t>
  </si>
  <si>
    <t>土地治理</t>
  </si>
  <si>
    <t>其他农业综合开发支出</t>
  </si>
  <si>
    <t>对村级一事一议的补助</t>
  </si>
  <si>
    <t>国有农场办社会职能改革补助</t>
  </si>
  <si>
    <t>对村民委员会和村党支部的补助</t>
  </si>
  <si>
    <t>对村集体经济组织的补助</t>
  </si>
  <si>
    <t>农村综合改革示范试点补助</t>
  </si>
  <si>
    <t>其他农村综合改革支出</t>
  </si>
  <si>
    <t>支持农村金融机构</t>
  </si>
  <si>
    <t>涉农贷款增量奖励</t>
  </si>
  <si>
    <t>农业保险保费补贴</t>
  </si>
  <si>
    <t>补充小额担保贷款基金</t>
  </si>
  <si>
    <t>其他普惠金融发展支出</t>
  </si>
  <si>
    <t>其他农林水支出</t>
  </si>
  <si>
    <t>化解其他公益性乡村债务支出</t>
  </si>
  <si>
    <t>公路建设</t>
  </si>
  <si>
    <t>公路养护</t>
  </si>
  <si>
    <t>公路和运输安全</t>
  </si>
  <si>
    <t>公路还贷专项</t>
  </si>
  <si>
    <t>公路运输管理</t>
  </si>
  <si>
    <t>公路和运输技术标准化建设</t>
  </si>
  <si>
    <t>港口设施</t>
  </si>
  <si>
    <t>航道维护</t>
  </si>
  <si>
    <t>船舶检验</t>
  </si>
  <si>
    <t>救助打捞</t>
  </si>
  <si>
    <t>内河运输</t>
  </si>
  <si>
    <t>远洋运输</t>
  </si>
  <si>
    <t>海事管理</t>
  </si>
  <si>
    <t>航标事业发展支出</t>
  </si>
  <si>
    <t>水路运输管理支出</t>
  </si>
  <si>
    <t>口岸建设</t>
  </si>
  <si>
    <t>取消政府还贷二级公路收费专项支出</t>
  </si>
  <si>
    <t>其他公路水路运输支出</t>
  </si>
  <si>
    <t>行业监管</t>
  </si>
  <si>
    <t>对城市公交的补贴</t>
  </si>
  <si>
    <t>对农村道路客运的补贴</t>
  </si>
  <si>
    <t>对出租车的补贴</t>
  </si>
  <si>
    <t>成品油价格改革补贴其他支出</t>
  </si>
  <si>
    <t>车辆购置税用于公路等基础设施建设支出</t>
  </si>
  <si>
    <t>车辆购置税用于农村公路建设支出</t>
  </si>
  <si>
    <t>车辆购置税用于老旧汽车报废更新补贴</t>
  </si>
  <si>
    <t>车辆购置税其他支出</t>
  </si>
  <si>
    <t>其他交通运输支出</t>
  </si>
  <si>
    <t>公共交通运营补助</t>
  </si>
  <si>
    <t>其他制造业支出</t>
  </si>
  <si>
    <t>战备应急</t>
  </si>
  <si>
    <t>信息安全建设</t>
  </si>
  <si>
    <t>专用通信</t>
  </si>
  <si>
    <t>无线电监管</t>
  </si>
  <si>
    <t>工业和信息产业支持</t>
  </si>
  <si>
    <t>电子专项工程</t>
  </si>
  <si>
    <t>技术基础研究</t>
  </si>
  <si>
    <t>其他工业和信息产业监管支出</t>
  </si>
  <si>
    <t>国务院安委会专项</t>
  </si>
  <si>
    <t>安全监管监察专项</t>
  </si>
  <si>
    <t>应急救援支出</t>
  </si>
  <si>
    <t>煤炭安全</t>
  </si>
  <si>
    <t>其他安全生产监管支出</t>
  </si>
  <si>
    <t>科技型中小企业技术创新基金</t>
  </si>
  <si>
    <t>中小企业发展专项</t>
  </si>
  <si>
    <t>其他支持中小企业发展和管理支出</t>
  </si>
  <si>
    <t>其他资源勘探信息等支出</t>
  </si>
  <si>
    <t>建设项目贷款贴息</t>
  </si>
  <si>
    <t>技术改造支出</t>
  </si>
  <si>
    <t>中药材扶持资金支出</t>
  </si>
  <si>
    <t>重点产业振兴和技术改造项目贷款贴息</t>
  </si>
  <si>
    <t>食品流通安全补贴</t>
  </si>
  <si>
    <t>市场监测及信息管理</t>
  </si>
  <si>
    <t>民贸企业补贴</t>
  </si>
  <si>
    <t>民贸民品贷款贴息</t>
  </si>
  <si>
    <t>其他商业流通事务支出</t>
  </si>
  <si>
    <t>旅游宣传</t>
  </si>
  <si>
    <t>旅游行业业务管理</t>
  </si>
  <si>
    <t>其他旅游业管理与服务支出</t>
  </si>
  <si>
    <t>外商投资环境建设补助资金</t>
  </si>
  <si>
    <t>其他涉外发展服务支出</t>
  </si>
  <si>
    <t>其他商业服务业等支出</t>
  </si>
  <si>
    <t>服务业基础设施建设</t>
  </si>
  <si>
    <t>其他金融支出</t>
  </si>
  <si>
    <t>国土资源规划及管理</t>
  </si>
  <si>
    <t>土地资源调查</t>
  </si>
  <si>
    <t>土地资源利用与保护</t>
  </si>
  <si>
    <t>国土资源社会公益服务</t>
  </si>
  <si>
    <t>国土资源行业业务管理</t>
  </si>
  <si>
    <t>国土资源调查</t>
  </si>
  <si>
    <t>国土整治</t>
  </si>
  <si>
    <t>地质灾害防治</t>
  </si>
  <si>
    <t>土地资源储备支出</t>
  </si>
  <si>
    <t>地质矿产资源利用与保护</t>
  </si>
  <si>
    <t>地质转产项目财政贴息</t>
  </si>
  <si>
    <t>国外风险勘查</t>
  </si>
  <si>
    <t>地质勘查基金（周转金）支出</t>
  </si>
  <si>
    <t>其他国土资源事务支出</t>
  </si>
  <si>
    <t>气象事业机构</t>
  </si>
  <si>
    <t>气象探测</t>
  </si>
  <si>
    <t>气象信息传输及管理</t>
  </si>
  <si>
    <t>气象预报预测</t>
  </si>
  <si>
    <t>气象服务</t>
  </si>
  <si>
    <t>气象装备保障维护</t>
  </si>
  <si>
    <t>气象基础设施建设与维修</t>
  </si>
  <si>
    <t>气象卫星</t>
  </si>
  <si>
    <t>气象法规与标准</t>
  </si>
  <si>
    <t>气象资金审计稽查</t>
  </si>
  <si>
    <t>其他气象事务支出</t>
  </si>
  <si>
    <t>其他国土海洋气象等支出</t>
  </si>
  <si>
    <t>廉租住房</t>
  </si>
  <si>
    <t>沉陷区治理</t>
  </si>
  <si>
    <t>棚户区改造</t>
  </si>
  <si>
    <t>少数民族地区游牧民定居工程</t>
  </si>
  <si>
    <t>农村危房改造</t>
  </si>
  <si>
    <t>公共租赁住房</t>
  </si>
  <si>
    <t>其他保障性安居工程支出</t>
  </si>
  <si>
    <t>公有住房建设和维修改造支出</t>
  </si>
  <si>
    <t>住房公积金管理</t>
  </si>
  <si>
    <t>其他城乡社区住宅支出</t>
  </si>
  <si>
    <t>粮食财务与审计支出</t>
  </si>
  <si>
    <t>粮食信息统计</t>
  </si>
  <si>
    <t>粮食专项业务活动</t>
  </si>
  <si>
    <t>国家粮油差价补贴</t>
  </si>
  <si>
    <t>粮食财务挂账利息补贴</t>
  </si>
  <si>
    <t>粮食财务挂账消化款</t>
  </si>
  <si>
    <t>处理陈化粮补贴</t>
  </si>
  <si>
    <t>粮食风险基金</t>
  </si>
  <si>
    <t>粮油市场调控专项资金</t>
  </si>
  <si>
    <t>其他粮油事务支出</t>
  </si>
  <si>
    <t>铁路专用线</t>
  </si>
  <si>
    <t>护库武警和民兵支出</t>
  </si>
  <si>
    <t>物资保管与保养</t>
  </si>
  <si>
    <t>专项贷款利息</t>
  </si>
  <si>
    <t>物资转移</t>
  </si>
  <si>
    <t>物资轮换</t>
  </si>
  <si>
    <t>仓库建设</t>
  </si>
  <si>
    <t>仓库安防</t>
  </si>
  <si>
    <t>其他物资事务支出</t>
  </si>
  <si>
    <t>储备粮油补贴</t>
  </si>
  <si>
    <t>储备粮油差价补贴</t>
  </si>
  <si>
    <t>储备粮（油）库建设</t>
  </si>
  <si>
    <t>最低收购价政策支出</t>
  </si>
  <si>
    <t>其他粮油储备支出</t>
  </si>
  <si>
    <t>地方政府一般债券还本支出</t>
  </si>
  <si>
    <t>地方政府一般债券付息支出</t>
  </si>
  <si>
    <t>地方政府其他一般债务付息支出</t>
  </si>
  <si>
    <t>人大立法</t>
  </si>
  <si>
    <t>日常经济运行调节</t>
  </si>
  <si>
    <t>经济体制改革研究</t>
  </si>
  <si>
    <t>应对气候变化管理事务</t>
  </si>
  <si>
    <t>税务办案</t>
  </si>
  <si>
    <t>税务登记证及发票管理</t>
  </si>
  <si>
    <t>税务宣传</t>
  </si>
  <si>
    <t>协税护税</t>
  </si>
  <si>
    <t>收费业务</t>
  </si>
  <si>
    <t>缉私办案</t>
  </si>
  <si>
    <t>口岸电子执法系统建设与维护</t>
  </si>
  <si>
    <t>资助留学回国人员</t>
  </si>
  <si>
    <t>博士后日常经费</t>
  </si>
  <si>
    <t>专利审批</t>
  </si>
  <si>
    <t>国家知识产权战略</t>
  </si>
  <si>
    <t>专利试点和产业化推进</t>
  </si>
  <si>
    <t>专利执法</t>
  </si>
  <si>
    <t>国际组织专项活动</t>
  </si>
  <si>
    <t>知识产权宏观管理</t>
  </si>
  <si>
    <t>其他质量技术监督与检验检疫事务支出</t>
  </si>
  <si>
    <t>民族工作专项</t>
  </si>
  <si>
    <t>其他民族事务支出</t>
  </si>
  <si>
    <t>宗教工作专项</t>
  </si>
  <si>
    <t>其他宗教事务支出</t>
  </si>
  <si>
    <t>其他党委办公厅（室）及相关机构事务支出</t>
  </si>
  <si>
    <t>其他对外联络事务支出</t>
  </si>
  <si>
    <t>其他共产党事务支出</t>
  </si>
  <si>
    <t>现役部队</t>
  </si>
  <si>
    <t>国防科研事业</t>
  </si>
  <si>
    <t>专项工程</t>
  </si>
  <si>
    <t>国内安全保卫</t>
  </si>
  <si>
    <t>刑事侦查</t>
  </si>
  <si>
    <t>经济犯罪侦查</t>
  </si>
  <si>
    <t>安全业务</t>
  </si>
  <si>
    <t>其他国家安全支出</t>
  </si>
  <si>
    <t>“两房”建设</t>
  </si>
  <si>
    <t>“两庭”建设</t>
  </si>
  <si>
    <t>犯人生活</t>
  </si>
  <si>
    <t>犯人改造</t>
  </si>
  <si>
    <t>狱政设施建设</t>
  </si>
  <si>
    <t>其他监狱支出</t>
  </si>
  <si>
    <t>保密技术</t>
  </si>
  <si>
    <t>专项缉私活动支出</t>
  </si>
  <si>
    <t>缉私情报</t>
  </si>
  <si>
    <t>禁毒及缉毒</t>
  </si>
  <si>
    <t>其他缉私警察支出</t>
  </si>
  <si>
    <t>公安现役基本支出</t>
  </si>
  <si>
    <t>一般管理事务</t>
  </si>
  <si>
    <t>维权执法业务</t>
  </si>
  <si>
    <t>装备建设和运行维护</t>
  </si>
  <si>
    <t>信息化建设及运行维护</t>
  </si>
  <si>
    <t>基础设施建设及维护</t>
  </si>
  <si>
    <t>其他海警支出</t>
  </si>
  <si>
    <t>出国留学教育</t>
  </si>
  <si>
    <t>来华留学教育</t>
  </si>
  <si>
    <t>其他留学教育支出</t>
  </si>
  <si>
    <t>机关事业单位基本养老保险缴费支出</t>
  </si>
  <si>
    <t>机关事业单位职业年金缴费支出</t>
  </si>
  <si>
    <t>对机关事业单位基本养老保险基金的补助</t>
  </si>
  <si>
    <t>城乡医疗救助</t>
  </si>
  <si>
    <t>疾病应急救助</t>
  </si>
  <si>
    <t>其他医疗救助支出</t>
  </si>
  <si>
    <t>优抚对象医疗补助</t>
  </si>
  <si>
    <t>其他优抚对象医疗支出</t>
  </si>
  <si>
    <t>江河湖库水系综合整治</t>
  </si>
  <si>
    <t>“三西”农业建设专项补助</t>
  </si>
  <si>
    <t>交通运输信息化建设</t>
  </si>
  <si>
    <t>铁路路网建设</t>
  </si>
  <si>
    <t>铁路还贷专项</t>
  </si>
  <si>
    <t>铁路安全</t>
  </si>
  <si>
    <t>铁路专项运输</t>
  </si>
  <si>
    <t>其他铁路运输支出</t>
  </si>
  <si>
    <t>工业和信息产业战略研究与标准制定</t>
  </si>
  <si>
    <t>国有企业监事会专项</t>
  </si>
  <si>
    <t>中央企业专项管理</t>
  </si>
  <si>
    <t>其他国有资产监管支出</t>
  </si>
  <si>
    <t xml:space="preserve">  人大事务</t>
    <phoneticPr fontId="3" type="noConversion"/>
  </si>
  <si>
    <t xml:space="preserve">  政协事务</t>
    <phoneticPr fontId="3" type="noConversion"/>
  </si>
  <si>
    <t xml:space="preserve">  政府办公厅（室）及相关机构事务</t>
    <phoneticPr fontId="3" type="noConversion"/>
  </si>
  <si>
    <t xml:space="preserve">  发展与改革事务</t>
    <phoneticPr fontId="3" type="noConversion"/>
  </si>
  <si>
    <t xml:space="preserve">  统计信息事务</t>
    <phoneticPr fontId="3" type="noConversion"/>
  </si>
  <si>
    <t xml:space="preserve">  财政事务</t>
    <phoneticPr fontId="3" type="noConversion"/>
  </si>
  <si>
    <t xml:space="preserve">  税收事务</t>
    <phoneticPr fontId="3" type="noConversion"/>
  </si>
  <si>
    <t>其他税收事务支出</t>
    <phoneticPr fontId="3" type="noConversion"/>
  </si>
  <si>
    <t xml:space="preserve">  审计事务</t>
    <phoneticPr fontId="3" type="noConversion"/>
  </si>
  <si>
    <t xml:space="preserve">  海关事务</t>
    <phoneticPr fontId="3" type="noConversion"/>
  </si>
  <si>
    <t xml:space="preserve">  人力资源事务</t>
    <phoneticPr fontId="3" type="noConversion"/>
  </si>
  <si>
    <t xml:space="preserve">  纪检监察事务</t>
    <phoneticPr fontId="3" type="noConversion"/>
  </si>
  <si>
    <t xml:space="preserve">  商贸事务</t>
    <phoneticPr fontId="3" type="noConversion"/>
  </si>
  <si>
    <t xml:space="preserve">  知识产权事务</t>
    <phoneticPr fontId="3" type="noConversion"/>
  </si>
  <si>
    <t xml:space="preserve">  工商行政管理事务</t>
    <phoneticPr fontId="3" type="noConversion"/>
  </si>
  <si>
    <t xml:space="preserve">  质量技术监督与检验检疫事务</t>
    <phoneticPr fontId="3" type="noConversion"/>
  </si>
  <si>
    <t xml:space="preserve">  民族事务</t>
    <phoneticPr fontId="3" type="noConversion"/>
  </si>
  <si>
    <t xml:space="preserve">  宗教事务</t>
    <phoneticPr fontId="3" type="noConversion"/>
  </si>
  <si>
    <t xml:space="preserve">  港澳台侨事务</t>
    <phoneticPr fontId="3" type="noConversion"/>
  </si>
  <si>
    <t xml:space="preserve">  档案事务</t>
    <phoneticPr fontId="3" type="noConversion"/>
  </si>
  <si>
    <t xml:space="preserve">  民主党派及工商联事务</t>
    <phoneticPr fontId="3" type="noConversion"/>
  </si>
  <si>
    <t xml:space="preserve">  群众团体事务</t>
    <phoneticPr fontId="3" type="noConversion"/>
  </si>
  <si>
    <t xml:space="preserve">  党委办公厅（室）及相关机构事务</t>
    <phoneticPr fontId="3" type="noConversion"/>
  </si>
  <si>
    <t xml:space="preserve">  组织事务</t>
    <phoneticPr fontId="3" type="noConversion"/>
  </si>
  <si>
    <t xml:space="preserve">  宣传事务</t>
    <phoneticPr fontId="3" type="noConversion"/>
  </si>
  <si>
    <t xml:space="preserve">  统战事务</t>
    <phoneticPr fontId="3" type="noConversion"/>
  </si>
  <si>
    <t xml:space="preserve">  对外联络事务</t>
    <phoneticPr fontId="3" type="noConversion"/>
  </si>
  <si>
    <t xml:space="preserve">  其他共产党事务支出</t>
    <phoneticPr fontId="3" type="noConversion"/>
  </si>
  <si>
    <t xml:space="preserve">  其他一般公共服务支出</t>
    <phoneticPr fontId="3" type="noConversion"/>
  </si>
  <si>
    <t xml:space="preserve">  现役部队</t>
    <phoneticPr fontId="3" type="noConversion"/>
  </si>
  <si>
    <t xml:space="preserve">  国防科研事业</t>
    <phoneticPr fontId="3" type="noConversion"/>
  </si>
  <si>
    <t xml:space="preserve">  专项工程</t>
    <phoneticPr fontId="3" type="noConversion"/>
  </si>
  <si>
    <t xml:space="preserve">  国防动员</t>
    <phoneticPr fontId="3" type="noConversion"/>
  </si>
  <si>
    <t xml:space="preserve">  其他国防支出</t>
    <phoneticPr fontId="3" type="noConversion"/>
  </si>
  <si>
    <t xml:space="preserve">  武装警察</t>
    <phoneticPr fontId="3" type="noConversion"/>
  </si>
  <si>
    <t xml:space="preserve">  公安</t>
    <phoneticPr fontId="3" type="noConversion"/>
  </si>
  <si>
    <t xml:space="preserve">  国家安全</t>
    <phoneticPr fontId="3" type="noConversion"/>
  </si>
  <si>
    <t xml:space="preserve">  检察</t>
    <phoneticPr fontId="3" type="noConversion"/>
  </si>
  <si>
    <t xml:space="preserve">  法院</t>
    <phoneticPr fontId="3" type="noConversion"/>
  </si>
  <si>
    <t xml:space="preserve">  司法</t>
    <phoneticPr fontId="3" type="noConversion"/>
  </si>
  <si>
    <t xml:space="preserve">  监狱</t>
    <phoneticPr fontId="3" type="noConversion"/>
  </si>
  <si>
    <t xml:space="preserve">  强制隔离戒毒</t>
    <phoneticPr fontId="3" type="noConversion"/>
  </si>
  <si>
    <t xml:space="preserve">  国家保密</t>
    <phoneticPr fontId="3" type="noConversion"/>
  </si>
  <si>
    <t xml:space="preserve">  缉私警察</t>
    <phoneticPr fontId="3" type="noConversion"/>
  </si>
  <si>
    <t xml:space="preserve">  海警</t>
    <phoneticPr fontId="3" type="noConversion"/>
  </si>
  <si>
    <t xml:space="preserve">  其他公共安全支出</t>
    <phoneticPr fontId="3" type="noConversion"/>
  </si>
  <si>
    <t xml:space="preserve">  教育管理事务</t>
    <phoneticPr fontId="3" type="noConversion"/>
  </si>
  <si>
    <t xml:space="preserve">  普通教育</t>
    <phoneticPr fontId="3" type="noConversion"/>
  </si>
  <si>
    <t xml:space="preserve">  职业教育</t>
    <phoneticPr fontId="3" type="noConversion"/>
  </si>
  <si>
    <t xml:space="preserve">  成人教育</t>
    <phoneticPr fontId="3" type="noConversion"/>
  </si>
  <si>
    <t xml:space="preserve">  广播电视教育</t>
    <phoneticPr fontId="3" type="noConversion"/>
  </si>
  <si>
    <t xml:space="preserve">  留学教育</t>
    <phoneticPr fontId="3" type="noConversion"/>
  </si>
  <si>
    <t xml:space="preserve">  特殊教育</t>
    <phoneticPr fontId="3" type="noConversion"/>
  </si>
  <si>
    <t xml:space="preserve">  进修及培训</t>
    <phoneticPr fontId="3" type="noConversion"/>
  </si>
  <si>
    <t xml:space="preserve">  教育费附加安排的支出</t>
    <phoneticPr fontId="3" type="noConversion"/>
  </si>
  <si>
    <t xml:space="preserve">  其他教育支出</t>
    <phoneticPr fontId="3" type="noConversion"/>
  </si>
  <si>
    <t xml:space="preserve">  科学技术管理事务</t>
    <phoneticPr fontId="3" type="noConversion"/>
  </si>
  <si>
    <t xml:space="preserve">  基础研究</t>
    <phoneticPr fontId="3" type="noConversion"/>
  </si>
  <si>
    <t xml:space="preserve">  应用研究</t>
    <phoneticPr fontId="3" type="noConversion"/>
  </si>
  <si>
    <t xml:space="preserve">  技术研究与开发</t>
    <phoneticPr fontId="3" type="noConversion"/>
  </si>
  <si>
    <t xml:space="preserve">  科技条件与服务</t>
    <phoneticPr fontId="3" type="noConversion"/>
  </si>
  <si>
    <t xml:space="preserve">  社会科学</t>
    <phoneticPr fontId="3" type="noConversion"/>
  </si>
  <si>
    <t xml:space="preserve">  科学技术普及</t>
    <phoneticPr fontId="3" type="noConversion"/>
  </si>
  <si>
    <t xml:space="preserve">  科技交流与合作</t>
    <phoneticPr fontId="3" type="noConversion"/>
  </si>
  <si>
    <t xml:space="preserve">  科技重大项目</t>
    <phoneticPr fontId="3" type="noConversion"/>
  </si>
  <si>
    <t xml:space="preserve">  其他科学技术支出</t>
    <phoneticPr fontId="3" type="noConversion"/>
  </si>
  <si>
    <t>文化体育与传媒支出</t>
    <phoneticPr fontId="3" type="noConversion"/>
  </si>
  <si>
    <t xml:space="preserve">  文化</t>
    <phoneticPr fontId="3" type="noConversion"/>
  </si>
  <si>
    <t xml:space="preserve">  文物</t>
    <phoneticPr fontId="3" type="noConversion"/>
  </si>
  <si>
    <t xml:space="preserve">  体育</t>
    <phoneticPr fontId="3" type="noConversion"/>
  </si>
  <si>
    <t xml:space="preserve">  新闻出版广播影视</t>
    <phoneticPr fontId="3" type="noConversion"/>
  </si>
  <si>
    <t xml:space="preserve">  其他文化体育与传媒支出</t>
    <phoneticPr fontId="3" type="noConversion"/>
  </si>
  <si>
    <t>社会保障和就业支出</t>
    <phoneticPr fontId="3" type="noConversion"/>
  </si>
  <si>
    <t xml:space="preserve">  人力资源和社会保障管理事务</t>
    <phoneticPr fontId="3" type="noConversion"/>
  </si>
  <si>
    <t xml:space="preserve">  民政管理事务</t>
    <phoneticPr fontId="3" type="noConversion"/>
  </si>
  <si>
    <t xml:space="preserve">  教育事业单位离退休</t>
    <phoneticPr fontId="3" type="noConversion"/>
  </si>
  <si>
    <t xml:space="preserve">  其他事业单位离退休</t>
    <phoneticPr fontId="3" type="noConversion"/>
  </si>
  <si>
    <t xml:space="preserve">  企业改革补助</t>
    <phoneticPr fontId="3" type="noConversion"/>
  </si>
  <si>
    <t xml:space="preserve">  就业补助</t>
    <phoneticPr fontId="3" type="noConversion"/>
  </si>
  <si>
    <t xml:space="preserve">  抚恤</t>
    <phoneticPr fontId="3" type="noConversion"/>
  </si>
  <si>
    <t xml:space="preserve">  退役安置</t>
    <phoneticPr fontId="3" type="noConversion"/>
  </si>
  <si>
    <t xml:space="preserve">  社会福利</t>
    <phoneticPr fontId="3" type="noConversion"/>
  </si>
  <si>
    <t xml:space="preserve">  残疾人事业</t>
    <phoneticPr fontId="3" type="noConversion"/>
  </si>
  <si>
    <t xml:space="preserve">  自然灾害生活救助</t>
    <phoneticPr fontId="3" type="noConversion"/>
  </si>
  <si>
    <t xml:space="preserve">  红十字事业</t>
    <phoneticPr fontId="3" type="noConversion"/>
  </si>
  <si>
    <t xml:space="preserve">  最低生活保障</t>
    <phoneticPr fontId="3" type="noConversion"/>
  </si>
  <si>
    <t xml:space="preserve">  临时救助</t>
    <phoneticPr fontId="3" type="noConversion"/>
  </si>
  <si>
    <t xml:space="preserve">  特困人员供养</t>
    <phoneticPr fontId="3" type="noConversion"/>
  </si>
  <si>
    <t xml:space="preserve">  其他生活救助</t>
    <phoneticPr fontId="3" type="noConversion"/>
  </si>
  <si>
    <t xml:space="preserve">  财政对基本养老保险基金的补助</t>
    <phoneticPr fontId="3" type="noConversion"/>
  </si>
  <si>
    <t xml:space="preserve">  财政对其他社会保险基金的补助</t>
    <phoneticPr fontId="3" type="noConversion"/>
  </si>
  <si>
    <t xml:space="preserve">  其他社会保障和就业支出</t>
    <phoneticPr fontId="3" type="noConversion"/>
  </si>
  <si>
    <t>医疗卫生与计划生育支出</t>
    <phoneticPr fontId="3" type="noConversion"/>
  </si>
  <si>
    <t xml:space="preserve">  医疗卫生与计划生育管理事务</t>
    <phoneticPr fontId="3" type="noConversion"/>
  </si>
  <si>
    <t xml:space="preserve">  公立医院</t>
    <phoneticPr fontId="3" type="noConversion"/>
  </si>
  <si>
    <t xml:space="preserve">  基层医疗卫生机构</t>
    <phoneticPr fontId="3" type="noConversion"/>
  </si>
  <si>
    <t xml:space="preserve">  公共卫生</t>
    <phoneticPr fontId="3" type="noConversion"/>
  </si>
  <si>
    <t xml:space="preserve">  中医药</t>
    <phoneticPr fontId="3" type="noConversion"/>
  </si>
  <si>
    <t xml:space="preserve">  食品和药品监督管理事务</t>
    <phoneticPr fontId="3" type="noConversion"/>
  </si>
  <si>
    <t xml:space="preserve">  行政事业单位医疗</t>
    <phoneticPr fontId="3" type="noConversion"/>
  </si>
  <si>
    <t xml:space="preserve">  财政对基本医疗保险基金的补助</t>
    <phoneticPr fontId="3" type="noConversion"/>
  </si>
  <si>
    <t xml:space="preserve">  医疗救助</t>
    <phoneticPr fontId="3" type="noConversion"/>
  </si>
  <si>
    <t xml:space="preserve">  优抚对象医疗</t>
    <phoneticPr fontId="3" type="noConversion"/>
  </si>
  <si>
    <t xml:space="preserve">  其他医疗卫生与计划生育支出</t>
    <phoneticPr fontId="3" type="noConversion"/>
  </si>
  <si>
    <t xml:space="preserve">  环境保护管理事务</t>
    <phoneticPr fontId="3" type="noConversion"/>
  </si>
  <si>
    <t>其他环境保护管理事务支出</t>
    <phoneticPr fontId="3" type="noConversion"/>
  </si>
  <si>
    <t xml:space="preserve">  环境监测与监察</t>
    <phoneticPr fontId="3" type="noConversion"/>
  </si>
  <si>
    <t>建设项目环评审查与监督</t>
    <phoneticPr fontId="3" type="noConversion"/>
  </si>
  <si>
    <t xml:space="preserve">  污染防治</t>
    <phoneticPr fontId="3" type="noConversion"/>
  </si>
  <si>
    <t xml:space="preserve">  自然生态保护</t>
    <phoneticPr fontId="3" type="noConversion"/>
  </si>
  <si>
    <t xml:space="preserve">  天然林保护</t>
    <phoneticPr fontId="3" type="noConversion"/>
  </si>
  <si>
    <t xml:space="preserve">  能源节约利用</t>
    <phoneticPr fontId="3" type="noConversion"/>
  </si>
  <si>
    <t xml:space="preserve">  污染减排</t>
    <phoneticPr fontId="3" type="noConversion"/>
  </si>
  <si>
    <t xml:space="preserve">  可再生能源</t>
    <phoneticPr fontId="3" type="noConversion"/>
  </si>
  <si>
    <t xml:space="preserve">  循环经济</t>
    <phoneticPr fontId="3" type="noConversion"/>
  </si>
  <si>
    <t xml:space="preserve">  其他节能环保支出</t>
    <phoneticPr fontId="3" type="noConversion"/>
  </si>
  <si>
    <t>城乡社区支出</t>
    <phoneticPr fontId="3" type="noConversion"/>
  </si>
  <si>
    <t xml:space="preserve">  城乡社区管理事务</t>
    <phoneticPr fontId="3" type="noConversion"/>
  </si>
  <si>
    <t xml:space="preserve">  城乡社区规划与管理</t>
    <phoneticPr fontId="3" type="noConversion"/>
  </si>
  <si>
    <t xml:space="preserve">  城乡社区公共设施</t>
    <phoneticPr fontId="3" type="noConversion"/>
  </si>
  <si>
    <t xml:space="preserve">  城乡社区环境卫生</t>
    <phoneticPr fontId="3" type="noConversion"/>
  </si>
  <si>
    <t xml:space="preserve">  建设市场管理与监督</t>
    <phoneticPr fontId="3" type="noConversion"/>
  </si>
  <si>
    <t xml:space="preserve">  其他城乡社区支出</t>
    <phoneticPr fontId="3" type="noConversion"/>
  </si>
  <si>
    <t>农林水支出</t>
    <phoneticPr fontId="3" type="noConversion"/>
  </si>
  <si>
    <t xml:space="preserve">  农业</t>
    <phoneticPr fontId="3" type="noConversion"/>
  </si>
  <si>
    <t xml:space="preserve">  林业</t>
    <phoneticPr fontId="3" type="noConversion"/>
  </si>
  <si>
    <t xml:space="preserve">  水利</t>
    <phoneticPr fontId="3" type="noConversion"/>
  </si>
  <si>
    <t xml:space="preserve">  扶贫</t>
    <phoneticPr fontId="3" type="noConversion"/>
  </si>
  <si>
    <t xml:space="preserve">  农业综合开发</t>
    <phoneticPr fontId="3" type="noConversion"/>
  </si>
  <si>
    <t xml:space="preserve">  农村综合改革</t>
    <phoneticPr fontId="3" type="noConversion"/>
  </si>
  <si>
    <t xml:space="preserve">  普惠金融发展支出</t>
    <phoneticPr fontId="3" type="noConversion"/>
  </si>
  <si>
    <t xml:space="preserve">  其他农林水支出</t>
    <phoneticPr fontId="3" type="noConversion"/>
  </si>
  <si>
    <t>交通运输支出</t>
    <phoneticPr fontId="3" type="noConversion"/>
  </si>
  <si>
    <t xml:space="preserve">  公路水路运输</t>
    <phoneticPr fontId="3" type="noConversion"/>
  </si>
  <si>
    <t xml:space="preserve">  铁路运输</t>
    <phoneticPr fontId="3" type="noConversion"/>
  </si>
  <si>
    <t xml:space="preserve">  成品油价格改革对交通运输的补贴</t>
    <phoneticPr fontId="3" type="noConversion"/>
  </si>
  <si>
    <t xml:space="preserve">  车辆购置税支出</t>
    <phoneticPr fontId="3" type="noConversion"/>
  </si>
  <si>
    <t xml:space="preserve">  其他交通运输支出</t>
    <phoneticPr fontId="3" type="noConversion"/>
  </si>
  <si>
    <t>资源勘探信息等支出</t>
    <phoneticPr fontId="3" type="noConversion"/>
  </si>
  <si>
    <t xml:space="preserve">  制造业</t>
    <phoneticPr fontId="3" type="noConversion"/>
  </si>
  <si>
    <t xml:space="preserve">  工业和信息产业监管</t>
    <phoneticPr fontId="3" type="noConversion"/>
  </si>
  <si>
    <t xml:space="preserve">  安全生产监管</t>
    <phoneticPr fontId="3" type="noConversion"/>
  </si>
  <si>
    <t xml:space="preserve">  国有资产监管</t>
    <phoneticPr fontId="3" type="noConversion"/>
  </si>
  <si>
    <t xml:space="preserve">  支持中小企业发展和管理支出</t>
    <phoneticPr fontId="3" type="noConversion"/>
  </si>
  <si>
    <t xml:space="preserve">  其他资源勘探信息等支出</t>
    <phoneticPr fontId="3" type="noConversion"/>
  </si>
  <si>
    <t>商业服务业等支出</t>
    <phoneticPr fontId="3" type="noConversion"/>
  </si>
  <si>
    <t xml:space="preserve">  商业流通事务</t>
    <phoneticPr fontId="3" type="noConversion"/>
  </si>
  <si>
    <t xml:space="preserve">  旅游业管理与服务支出</t>
    <phoneticPr fontId="3" type="noConversion"/>
  </si>
  <si>
    <t xml:space="preserve">  涉外发展服务支出</t>
    <phoneticPr fontId="3" type="noConversion"/>
  </si>
  <si>
    <t xml:space="preserve">  其他商业服务业等支出</t>
    <phoneticPr fontId="3" type="noConversion"/>
  </si>
  <si>
    <t>金融支出</t>
    <phoneticPr fontId="3" type="noConversion"/>
  </si>
  <si>
    <t xml:space="preserve">  其他金融支出</t>
    <phoneticPr fontId="3" type="noConversion"/>
  </si>
  <si>
    <t>国土海洋气象等支出</t>
    <phoneticPr fontId="3" type="noConversion"/>
  </si>
  <si>
    <t xml:space="preserve">  国土资源事务</t>
    <phoneticPr fontId="3" type="noConversion"/>
  </si>
  <si>
    <t xml:space="preserve">  气象事务</t>
    <phoneticPr fontId="3" type="noConversion"/>
  </si>
  <si>
    <t xml:space="preserve">  其他国土海洋气象等支出</t>
    <phoneticPr fontId="3" type="noConversion"/>
  </si>
  <si>
    <t>住房保障支出</t>
    <phoneticPr fontId="3" type="noConversion"/>
  </si>
  <si>
    <t xml:space="preserve">  保障性安居工程支出</t>
    <phoneticPr fontId="3" type="noConversion"/>
  </si>
  <si>
    <t xml:space="preserve">  住房改革支出</t>
    <phoneticPr fontId="3" type="noConversion"/>
  </si>
  <si>
    <t xml:space="preserve">  城乡社区住宅</t>
    <phoneticPr fontId="3" type="noConversion"/>
  </si>
  <si>
    <t>粮油物资储备支出</t>
    <phoneticPr fontId="3" type="noConversion"/>
  </si>
  <si>
    <t xml:space="preserve">  粮油事务</t>
    <phoneticPr fontId="3" type="noConversion"/>
  </si>
  <si>
    <t>行政运行</t>
    <phoneticPr fontId="3" type="noConversion"/>
  </si>
  <si>
    <t xml:space="preserve">  物资事务</t>
    <phoneticPr fontId="3" type="noConversion"/>
  </si>
  <si>
    <t xml:space="preserve">  粮油储备</t>
    <phoneticPr fontId="3" type="noConversion"/>
  </si>
  <si>
    <t>预备费</t>
    <phoneticPr fontId="3" type="noConversion"/>
  </si>
  <si>
    <t>其他支出</t>
    <phoneticPr fontId="3" type="noConversion"/>
  </si>
  <si>
    <t xml:space="preserve">  年初预留</t>
    <phoneticPr fontId="3" type="noConversion"/>
  </si>
  <si>
    <t xml:space="preserve">  其他支出</t>
    <phoneticPr fontId="3" type="noConversion"/>
  </si>
  <si>
    <t>债务付息支出</t>
    <phoneticPr fontId="3" type="noConversion"/>
  </si>
  <si>
    <t xml:space="preserve">  地方政府一般债务付息支出</t>
    <phoneticPr fontId="3" type="noConversion"/>
  </si>
  <si>
    <t>债务发行费用支出</t>
    <phoneticPr fontId="3" type="noConversion"/>
  </si>
  <si>
    <t xml:space="preserve">  地方政府一般债务发行费用支出</t>
    <phoneticPr fontId="3" type="noConversion"/>
  </si>
  <si>
    <t xml:space="preserve">  其中：出口退税上解</t>
    <phoneticPr fontId="3" type="noConversion"/>
  </si>
  <si>
    <t>支出合计</t>
    <phoneticPr fontId="3" type="noConversion"/>
  </si>
  <si>
    <t>税收收入</t>
    <phoneticPr fontId="3" type="noConversion"/>
  </si>
  <si>
    <t>增值税</t>
    <phoneticPr fontId="3" type="noConversion"/>
  </si>
  <si>
    <t>营业税</t>
    <phoneticPr fontId="3" type="noConversion"/>
  </si>
  <si>
    <t>企业所得税</t>
    <phoneticPr fontId="3" type="noConversion"/>
  </si>
  <si>
    <t>个人所得税</t>
    <phoneticPr fontId="3" type="noConversion"/>
  </si>
  <si>
    <t>资源税</t>
    <phoneticPr fontId="3" type="noConversion"/>
  </si>
  <si>
    <t>城市维护建设税</t>
    <phoneticPr fontId="3" type="noConversion"/>
  </si>
  <si>
    <t>房产税</t>
    <phoneticPr fontId="3" type="noConversion"/>
  </si>
  <si>
    <t>印花税</t>
    <phoneticPr fontId="3" type="noConversion"/>
  </si>
  <si>
    <t>城镇土地使用税</t>
    <phoneticPr fontId="3" type="noConversion"/>
  </si>
  <si>
    <t>土地增值税</t>
    <phoneticPr fontId="3" type="noConversion"/>
  </si>
  <si>
    <t>车船税</t>
    <phoneticPr fontId="3" type="noConversion"/>
  </si>
  <si>
    <t>耕地占用税</t>
    <phoneticPr fontId="3" type="noConversion"/>
  </si>
  <si>
    <t>契税</t>
    <phoneticPr fontId="3" type="noConversion"/>
  </si>
  <si>
    <t>非税收入</t>
    <phoneticPr fontId="3" type="noConversion"/>
  </si>
  <si>
    <t>捐赠收入</t>
    <phoneticPr fontId="3" type="noConversion"/>
  </si>
  <si>
    <t>专项收入</t>
    <phoneticPr fontId="3" type="noConversion"/>
  </si>
  <si>
    <t>行政事业性收费收入</t>
    <phoneticPr fontId="3" type="noConversion"/>
  </si>
  <si>
    <t>罚没收入</t>
    <phoneticPr fontId="3" type="noConversion"/>
  </si>
  <si>
    <t>国有资本经营收入</t>
    <phoneticPr fontId="3" type="noConversion"/>
  </si>
  <si>
    <t>国有资源（资产）有偿使用收入</t>
    <phoneticPr fontId="3" type="noConversion"/>
  </si>
  <si>
    <t>政府住房基金收入</t>
    <phoneticPr fontId="3" type="noConversion"/>
  </si>
  <si>
    <t>其他收入</t>
    <phoneticPr fontId="3" type="noConversion"/>
  </si>
  <si>
    <t>返还性收入</t>
    <phoneticPr fontId="3" type="noConversion"/>
  </si>
  <si>
    <t>一般性转移支付收入</t>
    <phoneticPr fontId="3" type="noConversion"/>
  </si>
  <si>
    <t>结算补助收入</t>
    <phoneticPr fontId="3" type="noConversion"/>
  </si>
  <si>
    <t>企业事业单位划转补助收入</t>
    <phoneticPr fontId="3" type="noConversion"/>
  </si>
  <si>
    <t>城乡义务教育等转移支付收入</t>
    <phoneticPr fontId="3" type="noConversion"/>
  </si>
  <si>
    <t>基本养老金转移支付收入</t>
    <phoneticPr fontId="3" type="noConversion"/>
  </si>
  <si>
    <t>城乡居民医疗保险转移支付收入</t>
    <phoneticPr fontId="3" type="noConversion"/>
  </si>
  <si>
    <t>固定数额补助收入</t>
    <phoneticPr fontId="3" type="noConversion"/>
  </si>
  <si>
    <t>其他一般性转移支付收入</t>
    <phoneticPr fontId="3" type="noConversion"/>
  </si>
  <si>
    <t>专项转移支付收入</t>
    <phoneticPr fontId="3" type="noConversion"/>
  </si>
  <si>
    <t>调入一般公共预算资金</t>
    <phoneticPr fontId="3" type="noConversion"/>
  </si>
  <si>
    <t>从其他资金调入一般公共预算</t>
    <phoneticPr fontId="3" type="noConversion"/>
  </si>
  <si>
    <t>从预算稳定调节基金调入一般公共预算</t>
    <phoneticPr fontId="3" type="noConversion"/>
  </si>
  <si>
    <t>体制上解支出</t>
    <phoneticPr fontId="3" type="noConversion"/>
  </si>
  <si>
    <t>专项上解支出</t>
    <phoneticPr fontId="3" type="noConversion"/>
  </si>
  <si>
    <t>地方政府一般债务还本支出</t>
    <phoneticPr fontId="3" type="noConversion"/>
  </si>
  <si>
    <t>地方政府一般债务转贷收入</t>
    <phoneticPr fontId="3" type="noConversion"/>
  </si>
  <si>
    <t>地方政府一般债券转贷收入</t>
    <phoneticPr fontId="3" type="noConversion"/>
  </si>
  <si>
    <t>二、上级补助收入</t>
    <phoneticPr fontId="3" type="noConversion"/>
  </si>
  <si>
    <t>三、债务转贷收入</t>
    <phoneticPr fontId="3" type="noConversion"/>
  </si>
  <si>
    <t xml:space="preserve">       上解江门统筹发展资金</t>
    <phoneticPr fontId="3" type="noConversion"/>
  </si>
  <si>
    <t>二、上解上级支出</t>
    <phoneticPr fontId="3" type="noConversion"/>
  </si>
  <si>
    <t xml:space="preserve">   均衡性转移支付收入</t>
    <phoneticPr fontId="3" type="noConversion"/>
  </si>
  <si>
    <t>上解收入</t>
    <phoneticPr fontId="3" type="noConversion"/>
  </si>
  <si>
    <t>专项上解收入</t>
    <phoneticPr fontId="3" type="noConversion"/>
  </si>
  <si>
    <t xml:space="preserve">       其他专项上解</t>
    <phoneticPr fontId="3" type="noConversion"/>
  </si>
  <si>
    <t xml:space="preserve">   增值税和消费税税收返还收入</t>
    <phoneticPr fontId="3" type="noConversion"/>
  </si>
  <si>
    <t xml:space="preserve">   所得税基数返还收入</t>
    <phoneticPr fontId="3" type="noConversion"/>
  </si>
  <si>
    <t xml:space="preserve">   成品油价格和税费改革税收返还收入</t>
    <phoneticPr fontId="3" type="noConversion"/>
  </si>
  <si>
    <t>从政府性基金预算调入一般公共预算</t>
    <phoneticPr fontId="3" type="noConversion"/>
  </si>
  <si>
    <t>三、县对镇的补助支出</t>
    <phoneticPr fontId="3" type="noConversion"/>
  </si>
  <si>
    <t>四、债务还本支出</t>
    <phoneticPr fontId="3" type="noConversion"/>
  </si>
  <si>
    <t>五、安排预算稳定调节基金</t>
    <phoneticPr fontId="3" type="noConversion"/>
  </si>
  <si>
    <t>三、债务还本支出</t>
    <phoneticPr fontId="3" type="noConversion"/>
  </si>
  <si>
    <t>收入合计</t>
    <phoneticPr fontId="3" type="noConversion"/>
  </si>
  <si>
    <t>单位：万元</t>
    <phoneticPr fontId="3" type="noConversion"/>
  </si>
  <si>
    <t>收入项目</t>
    <phoneticPr fontId="3" type="noConversion"/>
  </si>
  <si>
    <t>支出项目</t>
    <phoneticPr fontId="3" type="noConversion"/>
  </si>
  <si>
    <t>四、上年结余结转</t>
    <phoneticPr fontId="3" type="noConversion"/>
  </si>
  <si>
    <t>五、调入资金</t>
    <phoneticPr fontId="3" type="noConversion"/>
  </si>
  <si>
    <t>上年结余收入</t>
    <phoneticPr fontId="3" type="noConversion"/>
  </si>
  <si>
    <t>四、年终结转</t>
    <phoneticPr fontId="3" type="noConversion"/>
  </si>
  <si>
    <t>六、镇上解县收入</t>
    <phoneticPr fontId="3" type="noConversion"/>
  </si>
  <si>
    <t>年终结余</t>
    <phoneticPr fontId="3" type="noConversion"/>
  </si>
  <si>
    <t>五、年终结转</t>
    <phoneticPr fontId="3" type="noConversion"/>
  </si>
  <si>
    <t>六、安排预算稳定调节基金</t>
    <phoneticPr fontId="3" type="noConversion"/>
  </si>
  <si>
    <t>比上年实绩增(减)额</t>
    <phoneticPr fontId="3" type="noConversion"/>
  </si>
  <si>
    <t>农村综合改革转移支付收入</t>
  </si>
  <si>
    <t>四、上年结余结转</t>
    <phoneticPr fontId="3" type="noConversion"/>
  </si>
  <si>
    <t>五、调入资金</t>
    <phoneticPr fontId="3" type="noConversion"/>
  </si>
  <si>
    <t>六、镇上解县收入</t>
    <phoneticPr fontId="3" type="noConversion"/>
  </si>
  <si>
    <t>六、安排预算稳定调节基金</t>
    <phoneticPr fontId="3" type="noConversion"/>
  </si>
  <si>
    <t>附件7：</t>
    <phoneticPr fontId="3" type="noConversion"/>
  </si>
  <si>
    <t>二、上解上级支出</t>
    <phoneticPr fontId="3" type="noConversion"/>
  </si>
  <si>
    <t>附件7-3：</t>
    <phoneticPr fontId="3" type="noConversion"/>
  </si>
  <si>
    <t>附件7-4：</t>
    <phoneticPr fontId="3" type="noConversion"/>
  </si>
  <si>
    <t>附件8：</t>
    <phoneticPr fontId="3" type="noConversion"/>
  </si>
  <si>
    <t>附件8-1：</t>
    <phoneticPr fontId="3" type="noConversion"/>
  </si>
  <si>
    <t>附件8-2：</t>
    <phoneticPr fontId="3" type="noConversion"/>
  </si>
  <si>
    <t>附件8-3：</t>
    <phoneticPr fontId="3" type="noConversion"/>
  </si>
  <si>
    <t>附件8-4：</t>
    <phoneticPr fontId="3" type="noConversion"/>
  </si>
  <si>
    <t>鹤山市2018年全市一般公共预算收支预算表</t>
    <phoneticPr fontId="3" type="noConversion"/>
  </si>
  <si>
    <t>2018年预算</t>
    <phoneticPr fontId="3" type="noConversion"/>
  </si>
  <si>
    <t>鹤山市2018年全市一般公共预算收入预算表</t>
    <phoneticPr fontId="3" type="noConversion"/>
  </si>
  <si>
    <t>鹤山市2018年全市一般公共预算支出预算表</t>
    <phoneticPr fontId="3" type="noConversion"/>
  </si>
  <si>
    <t>2017年实绩</t>
    <phoneticPr fontId="3" type="noConversion"/>
  </si>
  <si>
    <t>鹤山市2018年本级一般公共预算收支预算表</t>
    <phoneticPr fontId="3" type="noConversion"/>
  </si>
  <si>
    <t>三、县对镇的补助支出</t>
    <phoneticPr fontId="3" type="noConversion"/>
  </si>
  <si>
    <t>体制补助支出</t>
    <phoneticPr fontId="3" type="noConversion"/>
  </si>
  <si>
    <t>其他一般性转移支付支出</t>
    <phoneticPr fontId="3" type="noConversion"/>
  </si>
  <si>
    <t>机关工资福利支出</t>
    <phoneticPr fontId="3" type="noConversion"/>
  </si>
  <si>
    <t>工资奖金津补贴</t>
    <phoneticPr fontId="3" type="noConversion"/>
  </si>
  <si>
    <t>社会保障缴费</t>
    <phoneticPr fontId="3" type="noConversion"/>
  </si>
  <si>
    <t>住房公积金</t>
    <phoneticPr fontId="3" type="noConversion"/>
  </si>
  <si>
    <t>其他工资福利支出</t>
    <phoneticPr fontId="3" type="noConversion"/>
  </si>
  <si>
    <t>机关商品和服务支出</t>
    <phoneticPr fontId="3" type="noConversion"/>
  </si>
  <si>
    <t>办公经费</t>
    <phoneticPr fontId="3" type="noConversion"/>
  </si>
  <si>
    <t>会议费</t>
    <phoneticPr fontId="3" type="noConversion"/>
  </si>
  <si>
    <t>培训费</t>
    <phoneticPr fontId="3" type="noConversion"/>
  </si>
  <si>
    <t>专用材料购置费</t>
    <phoneticPr fontId="3" type="noConversion"/>
  </si>
  <si>
    <t>委托业务费</t>
    <phoneticPr fontId="3" type="noConversion"/>
  </si>
  <si>
    <t>公务接待费</t>
    <phoneticPr fontId="3" type="noConversion"/>
  </si>
  <si>
    <t>因公出国（境）费用</t>
    <phoneticPr fontId="3" type="noConversion"/>
  </si>
  <si>
    <t>维修(护)费</t>
    <phoneticPr fontId="3" type="noConversion"/>
  </si>
  <si>
    <t>其他商品和服务支出</t>
    <phoneticPr fontId="3" type="noConversion"/>
  </si>
  <si>
    <t>机关资本性支出（一）</t>
    <phoneticPr fontId="3" type="noConversion"/>
  </si>
  <si>
    <t>房屋建筑物购建</t>
    <phoneticPr fontId="3" type="noConversion"/>
  </si>
  <si>
    <t>基础设施建设</t>
    <phoneticPr fontId="3" type="noConversion"/>
  </si>
  <si>
    <t>公务用车购置</t>
    <phoneticPr fontId="3" type="noConversion"/>
  </si>
  <si>
    <t>土地征迁补偿和安置支出</t>
    <phoneticPr fontId="3" type="noConversion"/>
  </si>
  <si>
    <t>设备购置</t>
    <phoneticPr fontId="3" type="noConversion"/>
  </si>
  <si>
    <t>大型修缮</t>
    <phoneticPr fontId="3" type="noConversion"/>
  </si>
  <si>
    <t>其他资本性支出</t>
    <phoneticPr fontId="3" type="noConversion"/>
  </si>
  <si>
    <t>机关资本性支出（二）</t>
    <phoneticPr fontId="3" type="noConversion"/>
  </si>
  <si>
    <t>对事业单位资本性补助</t>
    <phoneticPr fontId="3" type="noConversion"/>
  </si>
  <si>
    <t>对事业单位经常性补助</t>
    <phoneticPr fontId="3" type="noConversion"/>
  </si>
  <si>
    <t>2018年预算</t>
    <phoneticPr fontId="3" type="noConversion"/>
  </si>
  <si>
    <t>工资福利支出</t>
    <phoneticPr fontId="3" type="noConversion"/>
  </si>
  <si>
    <t>商品和服务支出</t>
    <phoneticPr fontId="3" type="noConversion"/>
  </si>
  <si>
    <t>资本性支出（一）</t>
    <phoneticPr fontId="3" type="noConversion"/>
  </si>
  <si>
    <t>资本性支出（二）</t>
    <phoneticPr fontId="3" type="noConversion"/>
  </si>
  <si>
    <t>对企业补助</t>
    <phoneticPr fontId="3" type="noConversion"/>
  </si>
  <si>
    <t>费用补贴</t>
    <phoneticPr fontId="3" type="noConversion"/>
  </si>
  <si>
    <t>利息补贴</t>
    <phoneticPr fontId="3" type="noConversion"/>
  </si>
  <si>
    <t>对企业资本性支出</t>
    <phoneticPr fontId="3" type="noConversion"/>
  </si>
  <si>
    <t>对企业资本性支出（一）</t>
    <phoneticPr fontId="3" type="noConversion"/>
  </si>
  <si>
    <t>对企业资本性支出（二）</t>
    <phoneticPr fontId="3" type="noConversion"/>
  </si>
  <si>
    <t>对个人和家庭的补助</t>
    <phoneticPr fontId="3" type="noConversion"/>
  </si>
  <si>
    <t>社会福利和救助</t>
    <phoneticPr fontId="3" type="noConversion"/>
  </si>
  <si>
    <t>助学金</t>
    <phoneticPr fontId="3" type="noConversion"/>
  </si>
  <si>
    <t>个人农业生产补贴</t>
    <phoneticPr fontId="3" type="noConversion"/>
  </si>
  <si>
    <t>离退休费</t>
    <phoneticPr fontId="3" type="noConversion"/>
  </si>
  <si>
    <t>其他对个人和家庭的补助</t>
    <phoneticPr fontId="3" type="noConversion"/>
  </si>
  <si>
    <t>对社会保险基金补助</t>
    <phoneticPr fontId="3" type="noConversion"/>
  </si>
  <si>
    <t>补充全国社会保障基金</t>
    <phoneticPr fontId="3" type="noConversion"/>
  </si>
  <si>
    <t>债务利息及费用支出</t>
    <phoneticPr fontId="3" type="noConversion"/>
  </si>
  <si>
    <t>国内债务付息</t>
    <phoneticPr fontId="3" type="noConversion"/>
  </si>
  <si>
    <t>国外债务付息</t>
    <phoneticPr fontId="3" type="noConversion"/>
  </si>
  <si>
    <t>国内债务发行费用支出</t>
    <phoneticPr fontId="3" type="noConversion"/>
  </si>
  <si>
    <t>国外债务发行费用支出</t>
    <phoneticPr fontId="3" type="noConversion"/>
  </si>
  <si>
    <t>国外债务还本</t>
    <phoneticPr fontId="3" type="noConversion"/>
  </si>
  <si>
    <t>国内债务还本</t>
    <phoneticPr fontId="3" type="noConversion"/>
  </si>
  <si>
    <t>上下级政府间转移性支出</t>
    <phoneticPr fontId="3" type="noConversion"/>
  </si>
  <si>
    <t>援助其他地区支出</t>
    <phoneticPr fontId="3" type="noConversion"/>
  </si>
  <si>
    <t>债务转贷</t>
    <phoneticPr fontId="3" type="noConversion"/>
  </si>
  <si>
    <t>调出资金</t>
    <phoneticPr fontId="3" type="noConversion"/>
  </si>
  <si>
    <t>预备费及预留</t>
    <phoneticPr fontId="3" type="noConversion"/>
  </si>
  <si>
    <t>预备费</t>
    <phoneticPr fontId="3" type="noConversion"/>
  </si>
  <si>
    <t>预留</t>
    <phoneticPr fontId="3" type="noConversion"/>
  </si>
  <si>
    <t>其他支出</t>
    <phoneticPr fontId="3" type="noConversion"/>
  </si>
  <si>
    <t>赠与</t>
    <phoneticPr fontId="3" type="noConversion"/>
  </si>
  <si>
    <t>国家赔偿费用支出</t>
    <phoneticPr fontId="3" type="noConversion"/>
  </si>
  <si>
    <t>对民间非营利组织和群众性自治组织补贴</t>
    <phoneticPr fontId="3" type="noConversion"/>
  </si>
  <si>
    <t>公务用车运行维护费</t>
    <phoneticPr fontId="3" type="noConversion"/>
  </si>
  <si>
    <t>专项上解支出</t>
    <phoneticPr fontId="3" type="noConversion"/>
  </si>
  <si>
    <t xml:space="preserve">  其中：出口退税上解</t>
    <phoneticPr fontId="3" type="noConversion"/>
  </si>
  <si>
    <t>对社会保障基金补助</t>
    <phoneticPr fontId="3" type="noConversion"/>
  </si>
  <si>
    <t xml:space="preserve">  重要商品储备</t>
    <phoneticPr fontId="3" type="noConversion"/>
  </si>
  <si>
    <t>食盐储备</t>
    <phoneticPr fontId="3" type="noConversion"/>
  </si>
  <si>
    <t>其他对事业单位补助</t>
    <phoneticPr fontId="3" type="noConversion"/>
  </si>
  <si>
    <t>其他对企业补助</t>
    <phoneticPr fontId="3" type="noConversion"/>
  </si>
  <si>
    <t>财政对职工基本医疗保险基金的补助</t>
    <phoneticPr fontId="3" type="noConversion"/>
  </si>
  <si>
    <t>产业化发展</t>
    <phoneticPr fontId="3" type="noConversion"/>
  </si>
  <si>
    <t>创新示范</t>
    <phoneticPr fontId="3" type="noConversion"/>
  </si>
  <si>
    <t>创业担保贷款贴息</t>
    <phoneticPr fontId="3" type="noConversion"/>
  </si>
  <si>
    <t>地质矿产资源与环境调查</t>
    <phoneticPr fontId="3" type="noConversion"/>
  </si>
  <si>
    <t>鹤山市2018年全市一般公共预算支出预算表</t>
    <phoneticPr fontId="3" type="noConversion"/>
  </si>
  <si>
    <t>鹤山市2018年本级一般公共预算收入预算表</t>
    <phoneticPr fontId="3" type="noConversion"/>
  </si>
  <si>
    <t>鹤山市2018年本级一般公共预算支出预算表</t>
    <phoneticPr fontId="3" type="noConversion"/>
  </si>
  <si>
    <t>2018年预算</t>
    <phoneticPr fontId="3" type="noConversion"/>
  </si>
  <si>
    <t>2017年实绩</t>
    <phoneticPr fontId="3" type="noConversion"/>
  </si>
  <si>
    <t>2017年实绩</t>
    <phoneticPr fontId="3" type="noConversion"/>
  </si>
  <si>
    <t xml:space="preserve">   其他税收返还收入</t>
    <phoneticPr fontId="3" type="noConversion"/>
  </si>
  <si>
    <r>
      <rPr>
        <b/>
        <sz val="11.5"/>
        <color indexed="8"/>
        <rFont val="宋体"/>
        <family val="3"/>
        <charset val="134"/>
      </rPr>
      <t xml:space="preserve">  行政事业单位离退休</t>
    </r>
    <phoneticPr fontId="3" type="noConversion"/>
  </si>
  <si>
    <t>附件7-2：</t>
    <phoneticPr fontId="3" type="noConversion"/>
  </si>
  <si>
    <t>鹤山市2018年本级一般公共预算收支预算总表</t>
    <phoneticPr fontId="3" type="noConversion"/>
  </si>
  <si>
    <r>
      <rPr>
        <b/>
        <sz val="11.5"/>
        <color indexed="8"/>
        <rFont val="宋体"/>
        <family val="3"/>
        <charset val="134"/>
      </rPr>
      <t xml:space="preserve">  行政事业单位离退休</t>
    </r>
    <phoneticPr fontId="3" type="noConversion"/>
  </si>
  <si>
    <t>2017年实绩</t>
    <phoneticPr fontId="3" type="noConversion"/>
  </si>
  <si>
    <r>
      <t>201</t>
    </r>
    <r>
      <rPr>
        <b/>
        <sz val="11.5"/>
        <rFont val="宋体"/>
        <family val="3"/>
        <charset val="134"/>
      </rPr>
      <t>8</t>
    </r>
    <r>
      <rPr>
        <b/>
        <sz val="11.5"/>
        <rFont val="宋体"/>
        <family val="3"/>
        <charset val="134"/>
      </rPr>
      <t>年预算</t>
    </r>
    <phoneticPr fontId="3" type="noConversion"/>
  </si>
  <si>
    <r>
      <t>201</t>
    </r>
    <r>
      <rPr>
        <b/>
        <sz val="11.5"/>
        <rFont val="宋体"/>
        <family val="3"/>
        <charset val="134"/>
      </rPr>
      <t>7</t>
    </r>
    <r>
      <rPr>
        <b/>
        <sz val="11.5"/>
        <rFont val="宋体"/>
        <family val="3"/>
        <charset val="134"/>
      </rPr>
      <t>年实绩</t>
    </r>
    <phoneticPr fontId="3" type="noConversion"/>
  </si>
  <si>
    <r>
      <t>201</t>
    </r>
    <r>
      <rPr>
        <b/>
        <sz val="11.5"/>
        <rFont val="宋体"/>
        <family val="3"/>
        <charset val="134"/>
      </rPr>
      <t>8</t>
    </r>
    <r>
      <rPr>
        <b/>
        <sz val="11.5"/>
        <rFont val="宋体"/>
        <family val="3"/>
        <charset val="134"/>
      </rPr>
      <t>年预算</t>
    </r>
    <phoneticPr fontId="3" type="noConversion"/>
  </si>
  <si>
    <t>附件7-1：</t>
    <phoneticPr fontId="3" type="noConversion"/>
  </si>
  <si>
    <t>鹤山市2018年全市一般公共预算收支预算总表</t>
    <phoneticPr fontId="3" type="noConversion"/>
  </si>
  <si>
    <t>单位：万元</t>
    <phoneticPr fontId="3" type="noConversion"/>
  </si>
  <si>
    <t>收入项目</t>
    <phoneticPr fontId="3" type="noConversion"/>
  </si>
  <si>
    <t>支出项目</t>
    <phoneticPr fontId="3" type="noConversion"/>
  </si>
  <si>
    <t>科目号</t>
    <phoneticPr fontId="3" type="noConversion"/>
  </si>
  <si>
    <t>科目名称</t>
    <phoneticPr fontId="3" type="noConversion"/>
  </si>
  <si>
    <t>2017年实绩</t>
    <phoneticPr fontId="3" type="noConversion"/>
  </si>
  <si>
    <t>2018年预算</t>
    <phoneticPr fontId="3" type="noConversion"/>
  </si>
  <si>
    <t>比上年实绩增(减)%</t>
    <phoneticPr fontId="3" type="noConversion"/>
  </si>
  <si>
    <t>一、一般公共预算收入</t>
    <phoneticPr fontId="3" type="noConversion"/>
  </si>
  <si>
    <t>一、一般公共预算支出</t>
    <phoneticPr fontId="3" type="noConversion"/>
  </si>
  <si>
    <t>税收收入</t>
    <phoneticPr fontId="3" type="noConversion"/>
  </si>
  <si>
    <t>非税收入</t>
    <phoneticPr fontId="3" type="noConversion"/>
  </si>
  <si>
    <t>二、上级补助收入</t>
    <phoneticPr fontId="3" type="noConversion"/>
  </si>
  <si>
    <t>返还性收入</t>
    <phoneticPr fontId="3" type="noConversion"/>
  </si>
  <si>
    <t>一般性转移支付收入</t>
    <phoneticPr fontId="3" type="noConversion"/>
  </si>
  <si>
    <t>专项转移支付收入</t>
    <phoneticPr fontId="3" type="noConversion"/>
  </si>
  <si>
    <t>文化体育与传媒支出</t>
    <phoneticPr fontId="3" type="noConversion"/>
  </si>
  <si>
    <t>三、债务转贷收入</t>
    <phoneticPr fontId="3" type="noConversion"/>
  </si>
  <si>
    <t>社会保障和就业支出</t>
    <phoneticPr fontId="3" type="noConversion"/>
  </si>
  <si>
    <t>四、上年结余结转</t>
    <phoneticPr fontId="3" type="noConversion"/>
  </si>
  <si>
    <t>医疗卫生与计划生育支出</t>
    <phoneticPr fontId="3" type="noConversion"/>
  </si>
  <si>
    <t>五、调入资金</t>
    <phoneticPr fontId="3" type="noConversion"/>
  </si>
  <si>
    <t>城乡社区支出</t>
    <phoneticPr fontId="3" type="noConversion"/>
  </si>
  <si>
    <t>农林水支出</t>
    <phoneticPr fontId="3" type="noConversion"/>
  </si>
  <si>
    <t>交通运输支出</t>
    <phoneticPr fontId="3" type="noConversion"/>
  </si>
  <si>
    <t>资源勘探信息等支出</t>
    <phoneticPr fontId="3" type="noConversion"/>
  </si>
  <si>
    <t>商业服务业等支出</t>
    <phoneticPr fontId="3" type="noConversion"/>
  </si>
  <si>
    <t>金融支出</t>
    <phoneticPr fontId="3" type="noConversion"/>
  </si>
  <si>
    <t>国土海洋气象等支出</t>
    <phoneticPr fontId="3" type="noConversion"/>
  </si>
  <si>
    <t>住房保障支出</t>
    <phoneticPr fontId="3" type="noConversion"/>
  </si>
  <si>
    <t>粮油物资储备支出</t>
    <phoneticPr fontId="3" type="noConversion"/>
  </si>
  <si>
    <t>预备费</t>
    <phoneticPr fontId="3" type="noConversion"/>
  </si>
  <si>
    <t>其他支出</t>
    <phoneticPr fontId="3" type="noConversion"/>
  </si>
  <si>
    <t>债务付息支出</t>
    <phoneticPr fontId="3" type="noConversion"/>
  </si>
  <si>
    <t>债务发行费用支出</t>
    <phoneticPr fontId="3" type="noConversion"/>
  </si>
  <si>
    <t>二、上解上级支出</t>
    <phoneticPr fontId="3" type="noConversion"/>
  </si>
  <si>
    <t>三、债务还本支出</t>
    <phoneticPr fontId="3" type="noConversion"/>
  </si>
  <si>
    <t>四、年终结转</t>
    <phoneticPr fontId="3" type="noConversion"/>
  </si>
  <si>
    <t>五、安排预算稳定调节基金</t>
    <phoneticPr fontId="3" type="noConversion"/>
  </si>
  <si>
    <t>收入合计</t>
    <phoneticPr fontId="3" type="noConversion"/>
  </si>
  <si>
    <t>支出合计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</si>
</sst>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0;[Red]0"/>
    <numFmt numFmtId="178" formatCode="0.00_ "/>
    <numFmt numFmtId="179" formatCode="#,##0.00_ "/>
  </numFmts>
  <fonts count="30">
    <font>
      <sz val="12"/>
      <name val="宋体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2"/>
      <name val="仿宋_GB2312"/>
      <family val="3"/>
      <charset val="134"/>
    </font>
    <font>
      <sz val="12"/>
      <name val="Times New Roman"/>
      <family val="1"/>
    </font>
    <font>
      <sz val="14"/>
      <name val="宋体"/>
      <family val="3"/>
      <charset val="134"/>
    </font>
    <font>
      <b/>
      <sz val="14"/>
      <name val="宋体"/>
      <family val="3"/>
      <charset val="134"/>
    </font>
    <font>
      <b/>
      <sz val="20"/>
      <name val="黑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0"/>
      <name val="Arial"/>
      <family val="2"/>
    </font>
    <font>
      <b/>
      <sz val="11"/>
      <color indexed="10"/>
      <name val="宋体"/>
      <family val="3"/>
      <charset val="134"/>
    </font>
    <font>
      <b/>
      <sz val="11.5"/>
      <name val="宋体"/>
      <family val="3"/>
      <charset val="134"/>
    </font>
    <font>
      <sz val="11.5"/>
      <name val="宋体"/>
      <family val="3"/>
      <charset val="134"/>
    </font>
    <font>
      <b/>
      <sz val="11.5"/>
      <name val="宋体"/>
      <family val="3"/>
      <charset val="134"/>
    </font>
    <font>
      <sz val="11.5"/>
      <name val="宋体"/>
      <family val="3"/>
      <charset val="134"/>
    </font>
    <font>
      <b/>
      <sz val="11.5"/>
      <color indexed="8"/>
      <name val="宋体"/>
      <family val="3"/>
      <charset val="134"/>
    </font>
    <font>
      <b/>
      <sz val="28"/>
      <name val="黑体"/>
      <family val="3"/>
      <charset val="134"/>
    </font>
    <font>
      <b/>
      <sz val="11.5"/>
      <color theme="1"/>
      <name val="宋体"/>
      <family val="3"/>
      <charset val="134"/>
      <scheme val="minor"/>
    </font>
    <font>
      <sz val="11.5"/>
      <color theme="1"/>
      <name val="宋体"/>
      <family val="3"/>
      <charset val="134"/>
      <scheme val="minor"/>
    </font>
    <font>
      <b/>
      <sz val="11.5"/>
      <color rgb="FF000000"/>
      <name val="宋体"/>
      <family val="3"/>
      <charset val="134"/>
    </font>
    <font>
      <sz val="11.5"/>
      <color rgb="FF000000"/>
      <name val="宋体"/>
      <family val="3"/>
      <charset val="134"/>
    </font>
    <font>
      <b/>
      <sz val="18"/>
      <name val="黑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2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7" fillId="0" borderId="0">
      <alignment vertical="center"/>
    </xf>
  </cellStyleXfs>
  <cellXfs count="187">
    <xf numFmtId="0" fontId="0" fillId="0" borderId="0" xfId="0"/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2" applyFont="1" applyFill="1">
      <alignment vertical="center"/>
    </xf>
    <xf numFmtId="0" fontId="10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1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41" fontId="14" fillId="0" borderId="2" xfId="3" applyNumberFormat="1" applyFont="1" applyFill="1" applyBorder="1" applyAlignment="1">
      <alignment vertical="center" wrapText="1"/>
    </xf>
    <xf numFmtId="41" fontId="14" fillId="0" borderId="2" xfId="3" applyNumberFormat="1" applyFont="1" applyFill="1" applyBorder="1" applyAlignment="1">
      <alignment vertical="center"/>
    </xf>
    <xf numFmtId="41" fontId="15" fillId="0" borderId="2" xfId="3" applyNumberFormat="1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177" fontId="11" fillId="0" borderId="0" xfId="0" applyNumberFormat="1" applyFont="1" applyFill="1" applyAlignment="1">
      <alignment vertical="center"/>
    </xf>
    <xf numFmtId="0" fontId="14" fillId="0" borderId="2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left" vertical="center" wrapText="1" indent="1"/>
    </xf>
    <xf numFmtId="41" fontId="16" fillId="0" borderId="2" xfId="3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 indent="1"/>
    </xf>
    <xf numFmtId="10" fontId="16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 indent="1"/>
    </xf>
    <xf numFmtId="1" fontId="15" fillId="0" borderId="2" xfId="0" applyNumberFormat="1" applyFont="1" applyFill="1" applyBorder="1" applyAlignment="1" applyProtection="1">
      <alignment horizontal="left" vertical="center"/>
      <protection locked="0"/>
    </xf>
    <xf numFmtId="1" fontId="14" fillId="0" borderId="2" xfId="0" applyNumberFormat="1" applyFont="1" applyFill="1" applyBorder="1" applyAlignment="1" applyProtection="1">
      <alignment horizontal="left" vertical="center"/>
      <protection locked="0"/>
    </xf>
    <xf numFmtId="0" fontId="15" fillId="0" borderId="2" xfId="0" applyNumberFormat="1" applyFont="1" applyFill="1" applyBorder="1" applyAlignment="1" applyProtection="1">
      <alignment horizontal="left" vertical="center" indent="1"/>
      <protection locked="0"/>
    </xf>
    <xf numFmtId="1" fontId="15" fillId="0" borderId="2" xfId="0" applyNumberFormat="1" applyFont="1" applyFill="1" applyBorder="1" applyAlignment="1" applyProtection="1">
      <alignment horizontal="left" vertical="center" indent="1"/>
      <protection locked="0"/>
    </xf>
    <xf numFmtId="0" fontId="14" fillId="0" borderId="2" xfId="0" applyFont="1" applyFill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176" fontId="10" fillId="0" borderId="0" xfId="3" applyNumberFormat="1" applyFont="1" applyFill="1" applyBorder="1" applyAlignment="1">
      <alignment vertical="center"/>
    </xf>
    <xf numFmtId="176" fontId="10" fillId="0" borderId="0" xfId="3" applyNumberFormat="1" applyFont="1" applyFill="1" applyBorder="1" applyAlignment="1">
      <alignment horizontal="right" vertical="center"/>
    </xf>
    <xf numFmtId="9" fontId="10" fillId="0" borderId="0" xfId="1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15" fillId="0" borderId="2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left" vertical="center" wrapText="1" indent="1"/>
    </xf>
    <xf numFmtId="0" fontId="22" fillId="0" borderId="2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 wrapText="1" indent="1"/>
    </xf>
    <xf numFmtId="41" fontId="14" fillId="0" borderId="2" xfId="0" applyNumberFormat="1" applyFont="1" applyFill="1" applyBorder="1" applyAlignment="1">
      <alignment horizontal="center" vertical="center" wrapText="1"/>
    </xf>
    <xf numFmtId="41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41" fontId="15" fillId="0" borderId="2" xfId="3" applyNumberFormat="1" applyFont="1" applyFill="1" applyBorder="1" applyAlignment="1">
      <alignment horizontal="right" vertical="center"/>
    </xf>
    <xf numFmtId="41" fontId="14" fillId="0" borderId="2" xfId="3" applyNumberFormat="1" applyFont="1" applyFill="1" applyBorder="1" applyAlignment="1">
      <alignment horizontal="right" vertical="center"/>
    </xf>
    <xf numFmtId="41" fontId="14" fillId="0" borderId="2" xfId="3" applyNumberFormat="1" applyFont="1" applyFill="1" applyBorder="1" applyAlignment="1" applyProtection="1">
      <alignment vertical="center"/>
    </xf>
    <xf numFmtId="41" fontId="15" fillId="0" borderId="2" xfId="3" applyNumberFormat="1" applyFont="1" applyFill="1" applyBorder="1" applyAlignment="1" applyProtection="1">
      <alignment vertical="center"/>
      <protection locked="0"/>
    </xf>
    <xf numFmtId="41" fontId="15" fillId="0" borderId="2" xfId="3" applyNumberFormat="1" applyFont="1" applyFill="1" applyBorder="1" applyAlignment="1" applyProtection="1">
      <alignment vertical="center"/>
    </xf>
    <xf numFmtId="0" fontId="22" fillId="0" borderId="7" xfId="0" applyFont="1" applyFill="1" applyBorder="1" applyAlignment="1">
      <alignment vertical="center"/>
    </xf>
    <xf numFmtId="0" fontId="22" fillId="0" borderId="8" xfId="0" applyFont="1" applyFill="1" applyBorder="1" applyAlignment="1">
      <alignment vertical="center"/>
    </xf>
    <xf numFmtId="0" fontId="23" fillId="0" borderId="2" xfId="0" applyFont="1" applyFill="1" applyBorder="1" applyAlignment="1">
      <alignment vertical="center" wrapText="1"/>
    </xf>
    <xf numFmtId="43" fontId="15" fillId="0" borderId="2" xfId="3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43" fontId="15" fillId="0" borderId="2" xfId="3" applyNumberFormat="1" applyFont="1" applyFill="1" applyBorder="1" applyAlignment="1">
      <alignment vertical="center"/>
    </xf>
    <xf numFmtId="41" fontId="1" fillId="0" borderId="2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1" fontId="1" fillId="0" borderId="2" xfId="0" applyNumberFormat="1" applyFont="1" applyFill="1" applyBorder="1" applyAlignment="1">
      <alignment vertical="center"/>
    </xf>
    <xf numFmtId="0" fontId="0" fillId="0" borderId="0" xfId="0" applyFill="1"/>
    <xf numFmtId="0" fontId="2" fillId="0" borderId="0" xfId="0" applyFont="1"/>
    <xf numFmtId="0" fontId="1" fillId="0" borderId="2" xfId="0" applyFont="1" applyFill="1" applyBorder="1" applyAlignment="1">
      <alignment horizontal="center" vertical="center" wrapText="1"/>
    </xf>
    <xf numFmtId="41" fontId="1" fillId="0" borderId="2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41" fontId="1" fillId="0" borderId="2" xfId="3" applyNumberFormat="1" applyFont="1" applyFill="1" applyBorder="1" applyAlignment="1">
      <alignment vertical="center"/>
    </xf>
    <xf numFmtId="43" fontId="2" fillId="0" borderId="2" xfId="3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41" fontId="2" fillId="0" borderId="2" xfId="3" applyNumberFormat="1" applyFont="1" applyFill="1" applyBorder="1" applyAlignment="1">
      <alignment vertical="center"/>
    </xf>
    <xf numFmtId="41" fontId="2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1" fontId="2" fillId="0" borderId="2" xfId="0" applyNumberFormat="1" applyFont="1" applyFill="1" applyBorder="1" applyAlignment="1" applyProtection="1">
      <alignment horizontal="left" vertical="center"/>
      <protection locked="0"/>
    </xf>
    <xf numFmtId="1" fontId="1" fillId="0" borderId="2" xfId="0" applyNumberFormat="1" applyFont="1" applyFill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vertical="center"/>
    </xf>
    <xf numFmtId="43" fontId="2" fillId="0" borderId="2" xfId="0" applyNumberFormat="1" applyFont="1" applyFill="1" applyBorder="1" applyAlignment="1">
      <alignment vertical="center"/>
    </xf>
    <xf numFmtId="41" fontId="14" fillId="0" borderId="3" xfId="0" applyNumberFormat="1" applyFont="1" applyFill="1" applyBorder="1" applyAlignment="1">
      <alignment horizontal="center" vertical="center" wrapText="1"/>
    </xf>
    <xf numFmtId="177" fontId="14" fillId="0" borderId="3" xfId="0" applyNumberFormat="1" applyFont="1" applyFill="1" applyBorder="1" applyAlignment="1">
      <alignment horizontal="center" vertical="center" wrapText="1"/>
    </xf>
    <xf numFmtId="177" fontId="14" fillId="0" borderId="4" xfId="0" applyNumberFormat="1" applyFont="1" applyFill="1" applyBorder="1" applyAlignment="1">
      <alignment horizontal="center" vertical="center" wrapText="1"/>
    </xf>
    <xf numFmtId="41" fontId="15" fillId="0" borderId="2" xfId="4" applyNumberFormat="1" applyFont="1" applyFill="1" applyBorder="1" applyAlignment="1">
      <alignment vertical="center"/>
    </xf>
    <xf numFmtId="41" fontId="15" fillId="0" borderId="2" xfId="4" applyNumberFormat="1" applyFont="1" applyFill="1" applyBorder="1" applyAlignment="1">
      <alignment horizontal="right" vertical="center"/>
    </xf>
    <xf numFmtId="41" fontId="15" fillId="0" borderId="2" xfId="4" applyNumberFormat="1" applyFont="1" applyFill="1" applyBorder="1" applyAlignment="1" applyProtection="1">
      <alignment vertical="center"/>
      <protection locked="0"/>
    </xf>
    <xf numFmtId="41" fontId="15" fillId="0" borderId="2" xfId="4" applyNumberFormat="1" applyFont="1" applyFill="1" applyBorder="1" applyAlignment="1" applyProtection="1">
      <alignment vertical="center"/>
    </xf>
    <xf numFmtId="41" fontId="14" fillId="0" borderId="2" xfId="4" applyNumberFormat="1" applyFont="1" applyFill="1" applyBorder="1" applyAlignment="1">
      <alignment vertical="center"/>
    </xf>
    <xf numFmtId="41" fontId="14" fillId="0" borderId="2" xfId="3" applyNumberFormat="1" applyFont="1" applyFill="1" applyBorder="1" applyAlignment="1" applyProtection="1">
      <alignment horizontal="center" vertical="center"/>
    </xf>
    <xf numFmtId="41" fontId="14" fillId="0" borderId="2" xfId="4" applyNumberFormat="1" applyFont="1" applyFill="1" applyBorder="1" applyAlignment="1">
      <alignment horizontal="right" vertical="center"/>
    </xf>
    <xf numFmtId="177" fontId="14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 applyProtection="1">
      <alignment vertical="center"/>
    </xf>
    <xf numFmtId="178" fontId="11" fillId="0" borderId="0" xfId="3" applyNumberFormat="1" applyFont="1" applyFill="1" applyAlignment="1">
      <alignment horizontal="right" vertical="center"/>
    </xf>
    <xf numFmtId="178" fontId="14" fillId="0" borderId="2" xfId="3" applyNumberFormat="1" applyFont="1" applyFill="1" applyBorder="1" applyAlignment="1">
      <alignment horizontal="right" vertical="center" wrapText="1"/>
    </xf>
    <xf numFmtId="178" fontId="14" fillId="0" borderId="2" xfId="3" applyNumberFormat="1" applyFont="1" applyFill="1" applyBorder="1" applyAlignment="1" applyProtection="1">
      <alignment horizontal="right" vertical="center"/>
    </xf>
    <xf numFmtId="179" fontId="10" fillId="0" borderId="2" xfId="0" applyNumberFormat="1" applyFont="1" applyFill="1" applyBorder="1" applyAlignment="1">
      <alignment horizontal="center" vertical="center" wrapText="1"/>
    </xf>
    <xf numFmtId="179" fontId="14" fillId="0" borderId="2" xfId="3" applyNumberFormat="1" applyFont="1" applyFill="1" applyBorder="1" applyAlignment="1">
      <alignment vertical="center" wrapText="1"/>
    </xf>
    <xf numFmtId="179" fontId="11" fillId="0" borderId="0" xfId="3" applyNumberFormat="1" applyFont="1" applyFill="1" applyAlignment="1">
      <alignment vertical="center"/>
    </xf>
    <xf numFmtId="179" fontId="14" fillId="0" borderId="2" xfId="3" applyNumberFormat="1" applyFont="1" applyFill="1" applyBorder="1" applyAlignment="1">
      <alignment horizontal="center" vertical="center" wrapText="1"/>
    </xf>
    <xf numFmtId="179" fontId="14" fillId="0" borderId="2" xfId="3" applyNumberFormat="1" applyFont="1" applyFill="1" applyBorder="1" applyAlignment="1" applyProtection="1">
      <alignment vertical="center"/>
    </xf>
    <xf numFmtId="41" fontId="1" fillId="0" borderId="0" xfId="0" applyNumberFormat="1" applyFont="1" applyFill="1" applyAlignment="1">
      <alignment vertical="center"/>
    </xf>
    <xf numFmtId="41" fontId="1" fillId="0" borderId="0" xfId="0" applyNumberFormat="1" applyFont="1" applyFill="1" applyAlignment="1">
      <alignment horizontal="right" vertical="center"/>
    </xf>
    <xf numFmtId="10" fontId="1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10" fontId="14" fillId="0" borderId="4" xfId="0" applyNumberFormat="1" applyFont="1" applyFill="1" applyBorder="1" applyAlignment="1">
      <alignment horizontal="center" vertical="center" wrapText="1"/>
    </xf>
    <xf numFmtId="10" fontId="14" fillId="0" borderId="2" xfId="0" applyNumberFormat="1" applyFont="1" applyFill="1" applyBorder="1" applyAlignment="1">
      <alignment horizontal="center" vertical="center" wrapText="1"/>
    </xf>
    <xf numFmtId="41" fontId="14" fillId="0" borderId="2" xfId="3" applyNumberFormat="1" applyFont="1" applyFill="1" applyBorder="1" applyAlignment="1">
      <alignment horizontal="right" vertical="center" wrapText="1"/>
    </xf>
    <xf numFmtId="43" fontId="14" fillId="0" borderId="2" xfId="3" applyFont="1" applyFill="1" applyBorder="1" applyAlignment="1">
      <alignment vertical="center"/>
    </xf>
    <xf numFmtId="1" fontId="14" fillId="0" borderId="2" xfId="0" applyNumberFormat="1" applyFont="1" applyFill="1" applyBorder="1" applyAlignment="1" applyProtection="1">
      <alignment horizontal="left" vertical="center" indent="1"/>
      <protection locked="0"/>
    </xf>
    <xf numFmtId="1" fontId="14" fillId="0" borderId="2" xfId="0" applyNumberFormat="1" applyFont="1" applyFill="1" applyBorder="1" applyAlignment="1" applyProtection="1">
      <alignment horizontal="left" vertical="center" indent="2"/>
      <protection locked="0"/>
    </xf>
    <xf numFmtId="1" fontId="14" fillId="0" borderId="2" xfId="0" applyNumberFormat="1" applyFont="1" applyFill="1" applyBorder="1" applyAlignment="1" applyProtection="1">
      <alignment vertical="center"/>
      <protection locked="0"/>
    </xf>
    <xf numFmtId="41" fontId="14" fillId="0" borderId="4" xfId="3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1" fontId="15" fillId="0" borderId="2" xfId="3" applyNumberFormat="1" applyFont="1" applyFill="1" applyBorder="1" applyAlignment="1">
      <alignment horizontal="right" vertical="center" wrapText="1"/>
    </xf>
    <xf numFmtId="0" fontId="15" fillId="0" borderId="2" xfId="0" applyNumberFormat="1" applyFont="1" applyFill="1" applyBorder="1" applyAlignment="1" applyProtection="1">
      <alignment horizontal="left" vertical="center"/>
      <protection locked="0"/>
    </xf>
    <xf numFmtId="41" fontId="11" fillId="0" borderId="0" xfId="3" applyNumberFormat="1" applyFont="1" applyFill="1" applyBorder="1" applyAlignment="1">
      <alignment horizontal="right" vertical="center"/>
    </xf>
    <xf numFmtId="1" fontId="15" fillId="0" borderId="2" xfId="0" applyNumberFormat="1" applyFont="1" applyFill="1" applyBorder="1" applyAlignment="1" applyProtection="1">
      <alignment horizontal="left" vertical="center" indent="2"/>
      <protection locked="0"/>
    </xf>
    <xf numFmtId="0" fontId="14" fillId="0" borderId="0" xfId="0" applyFont="1" applyFill="1" applyAlignment="1">
      <alignment horizontal="left" vertical="center"/>
    </xf>
    <xf numFmtId="177" fontId="10" fillId="0" borderId="0" xfId="0" applyNumberFormat="1" applyFont="1" applyFill="1" applyAlignment="1">
      <alignment vertical="center"/>
    </xf>
    <xf numFmtId="178" fontId="10" fillId="0" borderId="0" xfId="3" applyNumberFormat="1" applyFont="1" applyFill="1" applyAlignment="1">
      <alignment horizontal="right" vertical="center"/>
    </xf>
    <xf numFmtId="0" fontId="29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right" vertical="center"/>
    </xf>
    <xf numFmtId="178" fontId="10" fillId="0" borderId="0" xfId="0" applyNumberFormat="1" applyFont="1" applyFill="1" applyAlignment="1">
      <alignment horizontal="right" vertical="center" wrapText="1"/>
    </xf>
    <xf numFmtId="0" fontId="14" fillId="0" borderId="6" xfId="0" applyFont="1" applyFill="1" applyBorder="1" applyAlignment="1">
      <alignment vertical="center"/>
    </xf>
    <xf numFmtId="0" fontId="10" fillId="0" borderId="0" xfId="2" applyFont="1" applyFill="1">
      <alignment vertical="center"/>
    </xf>
    <xf numFmtId="41" fontId="14" fillId="0" borderId="2" xfId="3" applyNumberFormat="1" applyFont="1" applyFill="1" applyBorder="1" applyAlignment="1" applyProtection="1">
      <alignment vertical="center"/>
      <protection locked="0"/>
    </xf>
    <xf numFmtId="0" fontId="22" fillId="0" borderId="2" xfId="0" applyFont="1" applyFill="1" applyBorder="1" applyAlignment="1">
      <alignment vertical="center" wrapText="1"/>
    </xf>
    <xf numFmtId="41" fontId="15" fillId="0" borderId="2" xfId="3" applyNumberFormat="1" applyFont="1" applyFill="1" applyBorder="1" applyAlignment="1" applyProtection="1">
      <alignment horizontal="center" vertical="center"/>
    </xf>
    <xf numFmtId="178" fontId="15" fillId="0" borderId="2" xfId="3" applyNumberFormat="1" applyFont="1" applyFill="1" applyBorder="1" applyAlignment="1" applyProtection="1">
      <alignment horizontal="right" vertical="center"/>
    </xf>
    <xf numFmtId="179" fontId="1" fillId="0" borderId="0" xfId="0" applyNumberFormat="1" applyFont="1" applyFill="1" applyAlignment="1">
      <alignment vertical="center"/>
    </xf>
    <xf numFmtId="179" fontId="10" fillId="0" borderId="0" xfId="0" applyNumberFormat="1" applyFont="1" applyFill="1" applyAlignment="1">
      <alignment horizontal="right" vertical="center"/>
    </xf>
    <xf numFmtId="0" fontId="10" fillId="0" borderId="2" xfId="0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left" vertical="center" wrapText="1"/>
    </xf>
    <xf numFmtId="41" fontId="15" fillId="0" borderId="2" xfId="3" applyNumberFormat="1" applyFont="1" applyFill="1" applyBorder="1" applyAlignment="1">
      <alignment vertical="center" wrapText="1"/>
    </xf>
    <xf numFmtId="179" fontId="15" fillId="0" borderId="2" xfId="3" applyNumberFormat="1" applyFont="1" applyFill="1" applyBorder="1" applyAlignment="1">
      <alignment vertical="center" wrapText="1"/>
    </xf>
    <xf numFmtId="43" fontId="1" fillId="0" borderId="2" xfId="3" applyNumberFormat="1" applyFont="1" applyFill="1" applyBorder="1" applyAlignment="1">
      <alignment vertical="center"/>
    </xf>
    <xf numFmtId="43" fontId="1" fillId="0" borderId="2" xfId="0" applyNumberFormat="1" applyFont="1" applyFill="1" applyBorder="1" applyAlignment="1">
      <alignment vertical="center"/>
    </xf>
    <xf numFmtId="43" fontId="14" fillId="0" borderId="2" xfId="3" applyNumberFormat="1" applyFont="1" applyFill="1" applyBorder="1" applyAlignment="1">
      <alignment vertical="center"/>
    </xf>
    <xf numFmtId="179" fontId="10" fillId="0" borderId="0" xfId="3" applyNumberFormat="1" applyFont="1" applyFill="1" applyAlignment="1">
      <alignment vertical="center"/>
    </xf>
    <xf numFmtId="179" fontId="10" fillId="0" borderId="0" xfId="0" applyNumberFormat="1" applyFont="1" applyFill="1" applyAlignment="1">
      <alignment horizontal="right" vertical="center" wrapText="1"/>
    </xf>
    <xf numFmtId="179" fontId="15" fillId="0" borderId="2" xfId="3" applyNumberFormat="1" applyFont="1" applyFill="1" applyBorder="1" applyAlignment="1" applyProtection="1">
      <alignment vertical="center"/>
    </xf>
    <xf numFmtId="0" fontId="0" fillId="0" borderId="2" xfId="0" applyBorder="1"/>
    <xf numFmtId="0" fontId="2" fillId="0" borderId="2" xfId="0" applyFont="1" applyBorder="1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/>
    <xf numFmtId="0" fontId="2" fillId="0" borderId="12" xfId="0" applyFont="1" applyFill="1" applyBorder="1"/>
    <xf numFmtId="0" fontId="1" fillId="0" borderId="1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center"/>
    </xf>
    <xf numFmtId="0" fontId="14" fillId="0" borderId="14" xfId="0" applyFont="1" applyFill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/>
    </xf>
    <xf numFmtId="0" fontId="14" fillId="0" borderId="7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6"/>
    <cellStyle name="常规_Book2" xfId="2"/>
    <cellStyle name="千位分隔" xfId="3" builtinId="3"/>
    <cellStyle name="千位分隔 2" xfId="4"/>
    <cellStyle name="样式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C10" sqref="C10"/>
    </sheetView>
  </sheetViews>
  <sheetFormatPr defaultColWidth="9" defaultRowHeight="14.25"/>
  <cols>
    <col min="1" max="1" width="9" style="3"/>
    <col min="2" max="2" width="7.75" style="3" customWidth="1"/>
    <col min="3" max="3" width="8.375" style="3" customWidth="1"/>
    <col min="4" max="7" width="9" style="3"/>
    <col min="8" max="8" width="10.875" style="3" customWidth="1"/>
    <col min="9" max="9" width="9.75" style="3" customWidth="1"/>
    <col min="10" max="10" width="12.875" style="3" customWidth="1"/>
    <col min="11" max="16384" width="9" style="3"/>
  </cols>
  <sheetData>
    <row r="1" spans="1:10" ht="21.75" customHeight="1">
      <c r="A1" s="164" t="s">
        <v>984</v>
      </c>
      <c r="B1" s="164"/>
      <c r="C1" s="164"/>
      <c r="D1" s="1"/>
      <c r="E1" s="2"/>
      <c r="F1" s="2"/>
    </row>
    <row r="2" spans="1:10" ht="15.75" customHeight="1">
      <c r="A2" s="164"/>
      <c r="B2" s="164"/>
      <c r="C2" s="164"/>
      <c r="D2" s="1"/>
    </row>
    <row r="3" spans="1:10" ht="15.75" customHeight="1">
      <c r="A3" s="8"/>
      <c r="B3" s="8"/>
      <c r="C3" s="8"/>
      <c r="D3" s="1"/>
    </row>
    <row r="4" spans="1:10" ht="15.75" customHeight="1">
      <c r="A4" s="8"/>
      <c r="B4" s="8"/>
      <c r="C4" s="8"/>
      <c r="D4" s="1"/>
    </row>
    <row r="5" spans="1:10" ht="15.75" customHeight="1">
      <c r="A5" s="161"/>
      <c r="B5" s="161"/>
      <c r="C5" s="161"/>
      <c r="D5" s="1"/>
    </row>
    <row r="6" spans="1:10" ht="15.75" customHeight="1">
      <c r="A6" s="161"/>
      <c r="B6" s="161"/>
      <c r="C6" s="161"/>
      <c r="D6" s="1"/>
    </row>
    <row r="7" spans="1:10" ht="15.75" customHeight="1">
      <c r="A7" s="161"/>
      <c r="B7" s="161"/>
      <c r="C7" s="161"/>
      <c r="D7" s="1"/>
    </row>
    <row r="8" spans="1:10" ht="15.75" customHeight="1">
      <c r="A8" s="161"/>
      <c r="B8" s="161"/>
      <c r="C8" s="161"/>
      <c r="D8" s="1"/>
    </row>
    <row r="9" spans="1:10" ht="15.75" customHeight="1">
      <c r="A9" s="8"/>
      <c r="B9" s="8"/>
      <c r="C9" s="8"/>
      <c r="D9" s="1"/>
    </row>
    <row r="10" spans="1:10" ht="15.75" customHeight="1">
      <c r="A10" s="4"/>
      <c r="B10" s="4"/>
      <c r="C10" s="4"/>
    </row>
    <row r="11" spans="1:10" ht="15.75" customHeight="1">
      <c r="A11" s="4"/>
      <c r="B11" s="4"/>
      <c r="C11" s="4"/>
    </row>
    <row r="12" spans="1:10" ht="15.75" customHeight="1">
      <c r="A12" s="4"/>
      <c r="B12" s="4"/>
      <c r="C12" s="4"/>
    </row>
    <row r="13" spans="1:10" ht="72" customHeight="1">
      <c r="A13" s="165" t="s">
        <v>993</v>
      </c>
      <c r="B13" s="165"/>
      <c r="C13" s="165"/>
      <c r="D13" s="165"/>
      <c r="E13" s="165"/>
      <c r="F13" s="165"/>
      <c r="G13" s="165"/>
      <c r="H13" s="165"/>
      <c r="I13" s="165"/>
      <c r="J13" s="165"/>
    </row>
    <row r="15" spans="1:10" ht="25.5">
      <c r="A15" s="163"/>
      <c r="B15" s="163"/>
      <c r="C15" s="163"/>
      <c r="D15" s="163"/>
      <c r="E15" s="163"/>
      <c r="F15" s="163"/>
      <c r="G15" s="163"/>
      <c r="H15" s="163"/>
      <c r="I15" s="163"/>
      <c r="J15" s="163"/>
    </row>
    <row r="16" spans="1:10" ht="18.7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ht="18.7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ht="18.7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ht="18.7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ht="24.95" customHeight="1">
      <c r="A20" s="5"/>
      <c r="B20" s="5"/>
      <c r="C20" s="6"/>
      <c r="D20" s="5"/>
      <c r="F20" s="5"/>
      <c r="G20" s="7"/>
      <c r="H20" s="7"/>
      <c r="I20" s="7"/>
      <c r="J20" s="5"/>
    </row>
    <row r="21" spans="1:10" ht="24.95" customHeight="1">
      <c r="A21" s="5"/>
      <c r="B21" s="5"/>
      <c r="C21" s="6"/>
      <c r="D21" s="5"/>
      <c r="F21" s="5"/>
      <c r="G21" s="7"/>
      <c r="H21" s="7"/>
      <c r="I21" s="7"/>
      <c r="J21" s="5"/>
    </row>
    <row r="22" spans="1:10" ht="24.95" customHeight="1">
      <c r="A22" s="5"/>
      <c r="B22" s="5"/>
      <c r="C22" s="6"/>
      <c r="D22" s="5"/>
      <c r="F22" s="5"/>
      <c r="G22" s="7"/>
      <c r="H22" s="7"/>
      <c r="I22" s="7"/>
      <c r="J22" s="5"/>
    </row>
    <row r="23" spans="1:10" ht="24.95" customHeight="1">
      <c r="A23" s="5"/>
      <c r="B23" s="5"/>
      <c r="C23" s="6"/>
      <c r="D23" s="5"/>
      <c r="F23" s="5"/>
      <c r="G23" s="7"/>
      <c r="H23" s="7"/>
      <c r="I23" s="7"/>
      <c r="J23" s="5"/>
    </row>
    <row r="24" spans="1:10" ht="18.7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ht="18.7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ht="18.7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ht="18.7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ht="18.75">
      <c r="B28" s="6"/>
      <c r="C28" s="5"/>
      <c r="E28" s="5"/>
      <c r="F28" s="5"/>
      <c r="G28" s="5"/>
      <c r="I28" s="45"/>
    </row>
  </sheetData>
  <mergeCells count="3">
    <mergeCell ref="A15:J15"/>
    <mergeCell ref="A1:C2"/>
    <mergeCell ref="A13:J13"/>
  </mergeCells>
  <phoneticPr fontId="3" type="noConversion"/>
  <printOptions horizontalCentered="1"/>
  <pageMargins left="0" right="0" top="0.39370078740157483" bottom="0.39370078740157483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zoomScale="85" zoomScaleNormal="85" workbookViewId="0">
      <pane xSplit="2" ySplit="5" topLeftCell="C6" activePane="bottomRight" state="frozen"/>
      <selection activeCell="P31" sqref="P31"/>
      <selection pane="topRight" activeCell="P31" sqref="P31"/>
      <selection pane="bottomLeft" activeCell="P31" sqref="P31"/>
      <selection pane="bottomRight" activeCell="B36" sqref="B36"/>
    </sheetView>
  </sheetViews>
  <sheetFormatPr defaultColWidth="9" defaultRowHeight="14.25"/>
  <cols>
    <col min="1" max="1" width="13.375" style="70" customWidth="1"/>
    <col min="2" max="2" width="35.875" style="70" customWidth="1"/>
    <col min="3" max="3" width="14.375" style="70" customWidth="1"/>
    <col min="4" max="4" width="12.375" style="70" customWidth="1"/>
    <col min="5" max="5" width="11.875" style="70" bestFit="1" customWidth="1"/>
    <col min="6" max="6" width="12" style="145" customWidth="1"/>
    <col min="7" max="16384" width="9" style="70"/>
  </cols>
  <sheetData>
    <row r="1" spans="1:6">
      <c r="A1" s="50" t="s">
        <v>992</v>
      </c>
    </row>
    <row r="2" spans="1:6" ht="25.5">
      <c r="A2" s="172" t="s">
        <v>1080</v>
      </c>
      <c r="B2" s="172"/>
      <c r="C2" s="172"/>
      <c r="D2" s="172"/>
      <c r="E2" s="172"/>
      <c r="F2" s="172"/>
    </row>
    <row r="3" spans="1:6" ht="18.75" customHeight="1">
      <c r="C3" s="137" t="s">
        <v>5</v>
      </c>
      <c r="E3" s="71"/>
      <c r="F3" s="146" t="s">
        <v>0</v>
      </c>
    </row>
    <row r="4" spans="1:6" s="10" customFormat="1" ht="31.15" customHeight="1">
      <c r="A4" s="147" t="s">
        <v>15</v>
      </c>
      <c r="B4" s="147" t="s">
        <v>16</v>
      </c>
      <c r="C4" s="15" t="s">
        <v>1083</v>
      </c>
      <c r="D4" s="15" t="s">
        <v>1081</v>
      </c>
      <c r="E4" s="14" t="s">
        <v>978</v>
      </c>
      <c r="F4" s="111" t="s">
        <v>8</v>
      </c>
    </row>
    <row r="5" spans="1:6" s="19" customFormat="1" ht="19.899999999999999" customHeight="1">
      <c r="A5" s="181" t="s">
        <v>2</v>
      </c>
      <c r="B5" s="182"/>
      <c r="C5" s="22">
        <v>278743</v>
      </c>
      <c r="D5" s="22">
        <v>312316.33518399997</v>
      </c>
      <c r="E5" s="22">
        <f>D5-C5</f>
        <v>33573.335183999967</v>
      </c>
      <c r="F5" s="112">
        <f>E5/C5*100</f>
        <v>12.044548269911699</v>
      </c>
    </row>
    <row r="6" spans="1:6" s="19" customFormat="1" ht="19.899999999999999" customHeight="1">
      <c r="A6" s="20">
        <v>501</v>
      </c>
      <c r="B6" s="20" t="s">
        <v>1002</v>
      </c>
      <c r="C6" s="23">
        <v>48965</v>
      </c>
      <c r="D6" s="22">
        <v>46339.767609000002</v>
      </c>
      <c r="E6" s="22">
        <f t="shared" ref="E6:E69" si="0">D6-C6</f>
        <v>-2625.2323909999977</v>
      </c>
      <c r="F6" s="112">
        <f t="shared" ref="F6:F69" si="1">E6/C6*100</f>
        <v>-5.3614467292964321</v>
      </c>
    </row>
    <row r="7" spans="1:6" s="18" customFormat="1" ht="19.899999999999999" customHeight="1">
      <c r="A7" s="21">
        <v>50101</v>
      </c>
      <c r="B7" s="52" t="s">
        <v>1003</v>
      </c>
      <c r="C7" s="24">
        <v>37924</v>
      </c>
      <c r="D7" s="149">
        <v>32793.519999999997</v>
      </c>
      <c r="E7" s="149">
        <f t="shared" si="0"/>
        <v>-5130.4800000000032</v>
      </c>
      <c r="F7" s="150">
        <f t="shared" si="1"/>
        <v>-13.528319797489724</v>
      </c>
    </row>
    <row r="8" spans="1:6" s="18" customFormat="1" ht="19.899999999999999" customHeight="1">
      <c r="A8" s="21">
        <v>50102</v>
      </c>
      <c r="B8" s="52" t="s">
        <v>1004</v>
      </c>
      <c r="C8" s="24">
        <v>4991</v>
      </c>
      <c r="D8" s="149">
        <v>6625</v>
      </c>
      <c r="E8" s="149">
        <f t="shared" si="0"/>
        <v>1634</v>
      </c>
      <c r="F8" s="150">
        <f t="shared" si="1"/>
        <v>32.738930074133435</v>
      </c>
    </row>
    <row r="9" spans="1:6" s="18" customFormat="1" ht="19.899999999999999" customHeight="1">
      <c r="A9" s="21">
        <v>50103</v>
      </c>
      <c r="B9" s="52" t="s">
        <v>1005</v>
      </c>
      <c r="C9" s="24">
        <v>4229</v>
      </c>
      <c r="D9" s="149">
        <v>4085</v>
      </c>
      <c r="E9" s="149">
        <f t="shared" si="0"/>
        <v>-144</v>
      </c>
      <c r="F9" s="150">
        <f t="shared" si="1"/>
        <v>-3.405060297942776</v>
      </c>
    </row>
    <row r="10" spans="1:6" s="18" customFormat="1" ht="19.899999999999999" customHeight="1">
      <c r="A10" s="21">
        <v>50199</v>
      </c>
      <c r="B10" s="52" t="s">
        <v>1006</v>
      </c>
      <c r="C10" s="24">
        <v>1821</v>
      </c>
      <c r="D10" s="149">
        <v>2836.247609</v>
      </c>
      <c r="E10" s="149">
        <f t="shared" si="0"/>
        <v>1015.247609</v>
      </c>
      <c r="F10" s="150">
        <f t="shared" si="1"/>
        <v>55.752202580999452</v>
      </c>
    </row>
    <row r="11" spans="1:6" s="19" customFormat="1" ht="19.899999999999999" customHeight="1">
      <c r="A11" s="20">
        <v>502</v>
      </c>
      <c r="B11" s="20" t="s">
        <v>1007</v>
      </c>
      <c r="C11" s="23">
        <v>33726</v>
      </c>
      <c r="D11" s="22">
        <v>49090.067575000001</v>
      </c>
      <c r="E11" s="22">
        <f t="shared" si="0"/>
        <v>15364.067575000001</v>
      </c>
      <c r="F11" s="112">
        <f t="shared" si="1"/>
        <v>45.555558248828795</v>
      </c>
    </row>
    <row r="12" spans="1:6" s="18" customFormat="1" ht="19.899999999999999" customHeight="1">
      <c r="A12" s="21">
        <v>50201</v>
      </c>
      <c r="B12" s="52" t="s">
        <v>1008</v>
      </c>
      <c r="C12" s="24">
        <v>6131</v>
      </c>
      <c r="D12" s="149">
        <v>5593.4771000000001</v>
      </c>
      <c r="E12" s="149">
        <f t="shared" si="0"/>
        <v>-537.52289999999994</v>
      </c>
      <c r="F12" s="150">
        <f t="shared" si="1"/>
        <v>-8.7672957103245786</v>
      </c>
    </row>
    <row r="13" spans="1:6" s="18" customFormat="1" ht="19.899999999999999" customHeight="1">
      <c r="A13" s="21">
        <v>50202</v>
      </c>
      <c r="B13" s="52" t="s">
        <v>1009</v>
      </c>
      <c r="C13" s="24">
        <v>272</v>
      </c>
      <c r="D13" s="149">
        <v>313</v>
      </c>
      <c r="E13" s="149">
        <f t="shared" si="0"/>
        <v>41</v>
      </c>
      <c r="F13" s="150">
        <f t="shared" si="1"/>
        <v>15.073529411764705</v>
      </c>
    </row>
    <row r="14" spans="1:6" s="18" customFormat="1" ht="19.899999999999999" customHeight="1">
      <c r="A14" s="21">
        <v>50203</v>
      </c>
      <c r="B14" s="52" t="s">
        <v>1010</v>
      </c>
      <c r="C14" s="24">
        <v>499</v>
      </c>
      <c r="D14" s="149">
        <v>807</v>
      </c>
      <c r="E14" s="149">
        <f t="shared" si="0"/>
        <v>308</v>
      </c>
      <c r="F14" s="150">
        <f t="shared" si="1"/>
        <v>61.723446893787568</v>
      </c>
    </row>
    <row r="15" spans="1:6" s="18" customFormat="1" ht="19.899999999999999" customHeight="1">
      <c r="A15" s="21">
        <v>50204</v>
      </c>
      <c r="B15" s="52" t="s">
        <v>1011</v>
      </c>
      <c r="C15" s="24">
        <v>182</v>
      </c>
      <c r="D15" s="149">
        <v>450</v>
      </c>
      <c r="E15" s="149">
        <f t="shared" si="0"/>
        <v>268</v>
      </c>
      <c r="F15" s="150">
        <f t="shared" si="1"/>
        <v>147.25274725274727</v>
      </c>
    </row>
    <row r="16" spans="1:6" s="18" customFormat="1" ht="19.899999999999999" customHeight="1">
      <c r="A16" s="21">
        <v>50205</v>
      </c>
      <c r="B16" s="52" t="s">
        <v>1012</v>
      </c>
      <c r="C16" s="24">
        <v>2702</v>
      </c>
      <c r="D16" s="149">
        <v>2282.590475</v>
      </c>
      <c r="E16" s="149">
        <f t="shared" si="0"/>
        <v>-419.40952500000003</v>
      </c>
      <c r="F16" s="150">
        <f t="shared" si="1"/>
        <v>-15.522188193930422</v>
      </c>
    </row>
    <row r="17" spans="1:6" s="18" customFormat="1" ht="19.899999999999999" customHeight="1">
      <c r="A17" s="21">
        <v>50206</v>
      </c>
      <c r="B17" s="52" t="s">
        <v>1013</v>
      </c>
      <c r="C17" s="24">
        <v>506</v>
      </c>
      <c r="D17" s="149">
        <v>476</v>
      </c>
      <c r="E17" s="149">
        <f t="shared" si="0"/>
        <v>-30</v>
      </c>
      <c r="F17" s="150">
        <f t="shared" si="1"/>
        <v>-5.928853754940711</v>
      </c>
    </row>
    <row r="18" spans="1:6" s="18" customFormat="1" ht="19.899999999999999" customHeight="1">
      <c r="A18" s="21">
        <v>50207</v>
      </c>
      <c r="B18" s="52" t="s">
        <v>1014</v>
      </c>
      <c r="C18" s="24">
        <v>11</v>
      </c>
      <c r="D18" s="149">
        <v>57</v>
      </c>
      <c r="E18" s="149">
        <f t="shared" si="0"/>
        <v>46</v>
      </c>
      <c r="F18" s="150">
        <f t="shared" si="1"/>
        <v>418.18181818181819</v>
      </c>
    </row>
    <row r="19" spans="1:6" s="18" customFormat="1" ht="19.899999999999999" customHeight="1">
      <c r="A19" s="21">
        <v>50208</v>
      </c>
      <c r="B19" s="52" t="s">
        <v>1065</v>
      </c>
      <c r="C19" s="24">
        <v>922</v>
      </c>
      <c r="D19" s="149">
        <v>798</v>
      </c>
      <c r="E19" s="149">
        <f t="shared" si="0"/>
        <v>-124</v>
      </c>
      <c r="F19" s="150">
        <f t="shared" si="1"/>
        <v>-13.449023861171366</v>
      </c>
    </row>
    <row r="20" spans="1:6" s="18" customFormat="1" ht="19.899999999999999" customHeight="1">
      <c r="A20" s="21">
        <v>50209</v>
      </c>
      <c r="B20" s="52" t="s">
        <v>1015</v>
      </c>
      <c r="C20" s="24">
        <v>562</v>
      </c>
      <c r="D20" s="149">
        <v>424</v>
      </c>
      <c r="E20" s="149">
        <f t="shared" si="0"/>
        <v>-138</v>
      </c>
      <c r="F20" s="150">
        <f t="shared" si="1"/>
        <v>-24.555160142348754</v>
      </c>
    </row>
    <row r="21" spans="1:6" s="18" customFormat="1" ht="19.899999999999999" customHeight="1">
      <c r="A21" s="21">
        <v>50299</v>
      </c>
      <c r="B21" s="52" t="s">
        <v>1016</v>
      </c>
      <c r="C21" s="24">
        <v>21939</v>
      </c>
      <c r="D21" s="149">
        <v>37889</v>
      </c>
      <c r="E21" s="149">
        <f t="shared" si="0"/>
        <v>15950</v>
      </c>
      <c r="F21" s="150">
        <f t="shared" si="1"/>
        <v>72.70158165823419</v>
      </c>
    </row>
    <row r="22" spans="1:6" s="19" customFormat="1" ht="19.899999999999999" customHeight="1">
      <c r="A22" s="20">
        <v>503</v>
      </c>
      <c r="B22" s="20" t="s">
        <v>1017</v>
      </c>
      <c r="C22" s="23">
        <v>11747</v>
      </c>
      <c r="D22" s="22">
        <v>33634</v>
      </c>
      <c r="E22" s="22">
        <f t="shared" si="0"/>
        <v>21887</v>
      </c>
      <c r="F22" s="112">
        <f t="shared" si="1"/>
        <v>186.31991146675745</v>
      </c>
    </row>
    <row r="23" spans="1:6" s="18" customFormat="1" ht="19.899999999999999" customHeight="1">
      <c r="A23" s="21">
        <v>50301</v>
      </c>
      <c r="B23" s="52" t="s">
        <v>1018</v>
      </c>
      <c r="C23" s="24">
        <v>695</v>
      </c>
      <c r="D23" s="149">
        <v>2239</v>
      </c>
      <c r="E23" s="149">
        <f t="shared" si="0"/>
        <v>1544</v>
      </c>
      <c r="F23" s="150">
        <f t="shared" si="1"/>
        <v>222.15827338129498</v>
      </c>
    </row>
    <row r="24" spans="1:6" s="18" customFormat="1" ht="19.899999999999999" customHeight="1">
      <c r="A24" s="21">
        <v>50302</v>
      </c>
      <c r="B24" s="52" t="s">
        <v>1019</v>
      </c>
      <c r="C24" s="24">
        <v>7232</v>
      </c>
      <c r="D24" s="149">
        <v>24126</v>
      </c>
      <c r="E24" s="149">
        <f t="shared" si="0"/>
        <v>16894</v>
      </c>
      <c r="F24" s="150">
        <f t="shared" si="1"/>
        <v>233.60066371681415</v>
      </c>
    </row>
    <row r="25" spans="1:6" s="18" customFormat="1" ht="19.899999999999999" customHeight="1">
      <c r="A25" s="21">
        <v>50303</v>
      </c>
      <c r="B25" s="52" t="s">
        <v>1020</v>
      </c>
      <c r="C25" s="24">
        <v>47</v>
      </c>
      <c r="D25" s="149">
        <v>37</v>
      </c>
      <c r="E25" s="149">
        <f t="shared" si="0"/>
        <v>-10</v>
      </c>
      <c r="F25" s="150">
        <f t="shared" si="1"/>
        <v>-21.276595744680851</v>
      </c>
    </row>
    <row r="26" spans="1:6" s="18" customFormat="1" ht="19.899999999999999" customHeight="1">
      <c r="A26" s="21">
        <v>50304</v>
      </c>
      <c r="B26" s="52" t="s">
        <v>1021</v>
      </c>
      <c r="C26" s="24">
        <v>189</v>
      </c>
      <c r="D26" s="149">
        <v>1</v>
      </c>
      <c r="E26" s="149">
        <f t="shared" si="0"/>
        <v>-188</v>
      </c>
      <c r="F26" s="150">
        <f t="shared" si="1"/>
        <v>-99.470899470899468</v>
      </c>
    </row>
    <row r="27" spans="1:6" s="18" customFormat="1" ht="19.899999999999999" customHeight="1">
      <c r="A27" s="21">
        <v>50306</v>
      </c>
      <c r="B27" s="52" t="s">
        <v>1022</v>
      </c>
      <c r="C27" s="24">
        <v>2284</v>
      </c>
      <c r="D27" s="149">
        <v>1923</v>
      </c>
      <c r="E27" s="149">
        <f t="shared" si="0"/>
        <v>-361</v>
      </c>
      <c r="F27" s="150">
        <f t="shared" si="1"/>
        <v>-15.805604203152365</v>
      </c>
    </row>
    <row r="28" spans="1:6" s="18" customFormat="1" ht="19.899999999999999" customHeight="1">
      <c r="A28" s="21">
        <v>50307</v>
      </c>
      <c r="B28" s="52" t="s">
        <v>1023</v>
      </c>
      <c r="C28" s="24">
        <v>653</v>
      </c>
      <c r="D28" s="149">
        <v>138</v>
      </c>
      <c r="E28" s="149">
        <f t="shared" si="0"/>
        <v>-515</v>
      </c>
      <c r="F28" s="150">
        <f t="shared" si="1"/>
        <v>-78.866768759571215</v>
      </c>
    </row>
    <row r="29" spans="1:6" s="18" customFormat="1" ht="19.899999999999999" customHeight="1">
      <c r="A29" s="21">
        <v>50399</v>
      </c>
      <c r="B29" s="52" t="s">
        <v>1024</v>
      </c>
      <c r="C29" s="24">
        <v>647</v>
      </c>
      <c r="D29" s="149">
        <v>5170</v>
      </c>
      <c r="E29" s="149">
        <f t="shared" si="0"/>
        <v>4523</v>
      </c>
      <c r="F29" s="150">
        <f t="shared" si="1"/>
        <v>699.07264296754249</v>
      </c>
    </row>
    <row r="30" spans="1:6" s="19" customFormat="1" ht="19.899999999999999" customHeight="1">
      <c r="A30" s="20">
        <v>504</v>
      </c>
      <c r="B30" s="20" t="s">
        <v>1025</v>
      </c>
      <c r="C30" s="23">
        <v>13365</v>
      </c>
      <c r="D30" s="22">
        <v>2496</v>
      </c>
      <c r="E30" s="22">
        <f t="shared" si="0"/>
        <v>-10869</v>
      </c>
      <c r="F30" s="112">
        <f t="shared" si="1"/>
        <v>-81.324354657687991</v>
      </c>
    </row>
    <row r="31" spans="1:6" s="18" customFormat="1" ht="19.899999999999999" customHeight="1">
      <c r="A31" s="21">
        <v>50401</v>
      </c>
      <c r="B31" s="52" t="s">
        <v>1018</v>
      </c>
      <c r="C31" s="24">
        <v>1260</v>
      </c>
      <c r="D31" s="149">
        <v>276</v>
      </c>
      <c r="E31" s="149">
        <f t="shared" si="0"/>
        <v>-984</v>
      </c>
      <c r="F31" s="150">
        <f t="shared" si="1"/>
        <v>-78.095238095238102</v>
      </c>
    </row>
    <row r="32" spans="1:6" s="18" customFormat="1" ht="19.899999999999999" customHeight="1">
      <c r="A32" s="21">
        <v>50402</v>
      </c>
      <c r="B32" s="52" t="s">
        <v>1019</v>
      </c>
      <c r="C32" s="24">
        <v>12008</v>
      </c>
      <c r="D32" s="149">
        <v>2160</v>
      </c>
      <c r="E32" s="149">
        <f t="shared" si="0"/>
        <v>-9848</v>
      </c>
      <c r="F32" s="150">
        <f t="shared" si="1"/>
        <v>-82.011992005329788</v>
      </c>
    </row>
    <row r="33" spans="1:6" s="18" customFormat="1" ht="19.899999999999999" customHeight="1">
      <c r="A33" s="21">
        <v>50403</v>
      </c>
      <c r="B33" s="52" t="s">
        <v>1020</v>
      </c>
      <c r="C33" s="24">
        <v>1</v>
      </c>
      <c r="D33" s="149">
        <v>0</v>
      </c>
      <c r="E33" s="149">
        <f t="shared" si="0"/>
        <v>-1</v>
      </c>
      <c r="F33" s="150">
        <f t="shared" si="1"/>
        <v>-100</v>
      </c>
    </row>
    <row r="34" spans="1:6" s="18" customFormat="1" ht="19.899999999999999" customHeight="1">
      <c r="A34" s="21">
        <v>50404</v>
      </c>
      <c r="B34" s="52" t="s">
        <v>1022</v>
      </c>
      <c r="C34" s="24">
        <v>46</v>
      </c>
      <c r="D34" s="149">
        <v>20</v>
      </c>
      <c r="E34" s="149">
        <f t="shared" si="0"/>
        <v>-26</v>
      </c>
      <c r="F34" s="150">
        <f t="shared" si="1"/>
        <v>-56.521739130434781</v>
      </c>
    </row>
    <row r="35" spans="1:6" s="18" customFormat="1" ht="19.899999999999999" customHeight="1">
      <c r="A35" s="21">
        <v>50405</v>
      </c>
      <c r="B35" s="52" t="s">
        <v>1023</v>
      </c>
      <c r="C35" s="24">
        <v>41</v>
      </c>
      <c r="D35" s="149">
        <v>40</v>
      </c>
      <c r="E35" s="149">
        <f t="shared" si="0"/>
        <v>-1</v>
      </c>
      <c r="F35" s="150">
        <f t="shared" si="1"/>
        <v>-2.4390243902439024</v>
      </c>
    </row>
    <row r="36" spans="1:6" s="18" customFormat="1" ht="19.899999999999999" customHeight="1">
      <c r="A36" s="21">
        <v>50499</v>
      </c>
      <c r="B36" s="52" t="s">
        <v>1024</v>
      </c>
      <c r="C36" s="24">
        <v>9</v>
      </c>
      <c r="D36" s="149">
        <v>0</v>
      </c>
      <c r="E36" s="149">
        <f t="shared" si="0"/>
        <v>-9</v>
      </c>
      <c r="F36" s="150">
        <f t="shared" si="1"/>
        <v>-100</v>
      </c>
    </row>
    <row r="37" spans="1:6" s="19" customFormat="1" ht="27" customHeight="1">
      <c r="A37" s="20">
        <v>505</v>
      </c>
      <c r="B37" s="20" t="s">
        <v>1027</v>
      </c>
      <c r="C37" s="23">
        <v>47569</v>
      </c>
      <c r="D37" s="22">
        <v>73826</v>
      </c>
      <c r="E37" s="22">
        <f t="shared" si="0"/>
        <v>26257</v>
      </c>
      <c r="F37" s="112">
        <f t="shared" si="1"/>
        <v>55.197712796148757</v>
      </c>
    </row>
    <row r="38" spans="1:6" s="18" customFormat="1" ht="27" customHeight="1">
      <c r="A38" s="21">
        <v>50501</v>
      </c>
      <c r="B38" s="52" t="s">
        <v>1029</v>
      </c>
      <c r="C38" s="24">
        <v>28420</v>
      </c>
      <c r="D38" s="149">
        <v>47660</v>
      </c>
      <c r="E38" s="149">
        <f t="shared" si="0"/>
        <v>19240</v>
      </c>
      <c r="F38" s="150">
        <f t="shared" si="1"/>
        <v>67.698803659394784</v>
      </c>
    </row>
    <row r="39" spans="1:6" s="18" customFormat="1" ht="27" customHeight="1">
      <c r="A39" s="21">
        <v>50502</v>
      </c>
      <c r="B39" s="52" t="s">
        <v>1030</v>
      </c>
      <c r="C39" s="24">
        <v>17909</v>
      </c>
      <c r="D39" s="149">
        <v>22978</v>
      </c>
      <c r="E39" s="149">
        <f t="shared" si="0"/>
        <v>5069</v>
      </c>
      <c r="F39" s="150">
        <f t="shared" si="1"/>
        <v>28.304204589871013</v>
      </c>
    </row>
    <row r="40" spans="1:6" s="18" customFormat="1" ht="27" customHeight="1">
      <c r="A40" s="21">
        <v>50503</v>
      </c>
      <c r="B40" s="52" t="s">
        <v>1071</v>
      </c>
      <c r="C40" s="24">
        <v>1240</v>
      </c>
      <c r="D40" s="149">
        <v>3188</v>
      </c>
      <c r="E40" s="149">
        <f t="shared" si="0"/>
        <v>1948</v>
      </c>
      <c r="F40" s="150">
        <f t="shared" si="1"/>
        <v>157.09677419354838</v>
      </c>
    </row>
    <row r="41" spans="1:6" s="19" customFormat="1" ht="27" customHeight="1">
      <c r="A41" s="20">
        <v>506</v>
      </c>
      <c r="B41" s="20" t="s">
        <v>1026</v>
      </c>
      <c r="C41" s="23">
        <v>17437</v>
      </c>
      <c r="D41" s="22">
        <v>11628</v>
      </c>
      <c r="E41" s="22">
        <f t="shared" si="0"/>
        <v>-5809</v>
      </c>
      <c r="F41" s="112">
        <f t="shared" si="1"/>
        <v>-33.314216895108103</v>
      </c>
    </row>
    <row r="42" spans="1:6" s="18" customFormat="1" ht="20.25" customHeight="1">
      <c r="A42" s="21">
        <v>50601</v>
      </c>
      <c r="B42" s="52" t="s">
        <v>1031</v>
      </c>
      <c r="C42" s="24">
        <v>16021</v>
      </c>
      <c r="D42" s="149">
        <v>10520</v>
      </c>
      <c r="E42" s="149">
        <f t="shared" si="0"/>
        <v>-5501</v>
      </c>
      <c r="F42" s="150">
        <f t="shared" si="1"/>
        <v>-34.336183758816553</v>
      </c>
    </row>
    <row r="43" spans="1:6" s="18" customFormat="1" ht="20.25" customHeight="1">
      <c r="A43" s="21">
        <v>50602</v>
      </c>
      <c r="B43" s="52" t="s">
        <v>1032</v>
      </c>
      <c r="C43" s="24">
        <v>1416</v>
      </c>
      <c r="D43" s="149">
        <v>1108</v>
      </c>
      <c r="E43" s="149">
        <f t="shared" si="0"/>
        <v>-308</v>
      </c>
      <c r="F43" s="150">
        <f t="shared" si="1"/>
        <v>-21.751412429378529</v>
      </c>
    </row>
    <row r="44" spans="1:6" s="19" customFormat="1" ht="19.899999999999999" customHeight="1">
      <c r="A44" s="20">
        <v>507</v>
      </c>
      <c r="B44" s="20" t="s">
        <v>1033</v>
      </c>
      <c r="C44" s="23">
        <v>11138</v>
      </c>
      <c r="D44" s="22">
        <v>34335</v>
      </c>
      <c r="E44" s="22">
        <f t="shared" si="0"/>
        <v>23197</v>
      </c>
      <c r="F44" s="112">
        <f t="shared" si="1"/>
        <v>208.26898904650744</v>
      </c>
    </row>
    <row r="45" spans="1:6" s="18" customFormat="1" ht="22.5" hidden="1" customHeight="1">
      <c r="A45" s="21">
        <v>50701</v>
      </c>
      <c r="B45" s="52" t="s">
        <v>1034</v>
      </c>
      <c r="C45" s="24"/>
      <c r="D45" s="149">
        <v>0</v>
      </c>
      <c r="E45" s="149">
        <f t="shared" si="0"/>
        <v>0</v>
      </c>
      <c r="F45" s="150"/>
    </row>
    <row r="46" spans="1:6" s="18" customFormat="1" ht="22.5" customHeight="1">
      <c r="A46" s="21">
        <v>50702</v>
      </c>
      <c r="B46" s="52" t="s">
        <v>1035</v>
      </c>
      <c r="C46" s="24">
        <v>600</v>
      </c>
      <c r="D46" s="149">
        <v>181</v>
      </c>
      <c r="E46" s="149">
        <f t="shared" si="0"/>
        <v>-419</v>
      </c>
      <c r="F46" s="150">
        <f t="shared" si="1"/>
        <v>-69.833333333333343</v>
      </c>
    </row>
    <row r="47" spans="1:6" s="18" customFormat="1" ht="19.899999999999999" customHeight="1">
      <c r="A47" s="21">
        <v>50799</v>
      </c>
      <c r="B47" s="52" t="s">
        <v>1072</v>
      </c>
      <c r="C47" s="24">
        <v>10538</v>
      </c>
      <c r="D47" s="149">
        <v>34154</v>
      </c>
      <c r="E47" s="149">
        <f t="shared" si="0"/>
        <v>23616</v>
      </c>
      <c r="F47" s="150">
        <f t="shared" si="1"/>
        <v>224.10324539760867</v>
      </c>
    </row>
    <row r="48" spans="1:6" s="19" customFormat="1" ht="19.899999999999999" customHeight="1">
      <c r="A48" s="20">
        <v>508</v>
      </c>
      <c r="B48" s="20" t="s">
        <v>1036</v>
      </c>
      <c r="C48" s="23">
        <v>37417</v>
      </c>
      <c r="D48" s="22">
        <v>5000</v>
      </c>
      <c r="E48" s="22">
        <f t="shared" si="0"/>
        <v>-32417</v>
      </c>
      <c r="F48" s="112">
        <f t="shared" si="1"/>
        <v>-86.637090092738603</v>
      </c>
    </row>
    <row r="49" spans="1:6" s="18" customFormat="1" ht="19.899999999999999" customHeight="1">
      <c r="A49" s="21">
        <v>50801</v>
      </c>
      <c r="B49" s="52" t="s">
        <v>1037</v>
      </c>
      <c r="C49" s="24">
        <v>37417</v>
      </c>
      <c r="D49" s="149">
        <v>0</v>
      </c>
      <c r="E49" s="149">
        <f t="shared" si="0"/>
        <v>-37417</v>
      </c>
      <c r="F49" s="150">
        <f t="shared" si="1"/>
        <v>-100</v>
      </c>
    </row>
    <row r="50" spans="1:6" s="18" customFormat="1" ht="19.899999999999999" customHeight="1">
      <c r="A50" s="21">
        <v>50802</v>
      </c>
      <c r="B50" s="52" t="s">
        <v>1038</v>
      </c>
      <c r="C50" s="24"/>
      <c r="D50" s="149">
        <v>5000</v>
      </c>
      <c r="E50" s="149">
        <f t="shared" si="0"/>
        <v>5000</v>
      </c>
      <c r="F50" s="150"/>
    </row>
    <row r="51" spans="1:6" s="19" customFormat="1" ht="19.899999999999999" customHeight="1">
      <c r="A51" s="20">
        <v>509</v>
      </c>
      <c r="B51" s="20" t="s">
        <v>1039</v>
      </c>
      <c r="C51" s="23">
        <v>49634</v>
      </c>
      <c r="D51" s="22">
        <v>35599</v>
      </c>
      <c r="E51" s="22">
        <f t="shared" si="0"/>
        <v>-14035</v>
      </c>
      <c r="F51" s="112">
        <f t="shared" si="1"/>
        <v>-28.27698754885764</v>
      </c>
    </row>
    <row r="52" spans="1:6" s="18" customFormat="1" ht="19.899999999999999" customHeight="1">
      <c r="A52" s="21">
        <v>50901</v>
      </c>
      <c r="B52" s="52" t="s">
        <v>1040</v>
      </c>
      <c r="C52" s="24">
        <v>14125</v>
      </c>
      <c r="D52" s="149">
        <v>11050</v>
      </c>
      <c r="E52" s="149">
        <f t="shared" si="0"/>
        <v>-3075</v>
      </c>
      <c r="F52" s="150">
        <f t="shared" si="1"/>
        <v>-21.76991150442478</v>
      </c>
    </row>
    <row r="53" spans="1:6" s="18" customFormat="1" ht="19.899999999999999" customHeight="1">
      <c r="A53" s="21">
        <v>50902</v>
      </c>
      <c r="B53" s="52" t="s">
        <v>1041</v>
      </c>
      <c r="C53" s="24">
        <v>241</v>
      </c>
      <c r="D53" s="149">
        <v>927</v>
      </c>
      <c r="E53" s="149">
        <f t="shared" si="0"/>
        <v>686</v>
      </c>
      <c r="F53" s="150">
        <f t="shared" si="1"/>
        <v>284.6473029045643</v>
      </c>
    </row>
    <row r="54" spans="1:6" s="18" customFormat="1" ht="19.899999999999999" customHeight="1">
      <c r="A54" s="21">
        <v>50903</v>
      </c>
      <c r="B54" s="52" t="s">
        <v>1042</v>
      </c>
      <c r="C54" s="24">
        <v>70</v>
      </c>
      <c r="D54" s="149">
        <v>107</v>
      </c>
      <c r="E54" s="149">
        <f t="shared" si="0"/>
        <v>37</v>
      </c>
      <c r="F54" s="150">
        <f t="shared" si="1"/>
        <v>52.857142857142861</v>
      </c>
    </row>
    <row r="55" spans="1:6" s="18" customFormat="1" ht="19.899999999999999" customHeight="1">
      <c r="A55" s="21">
        <v>50905</v>
      </c>
      <c r="B55" s="52" t="s">
        <v>1043</v>
      </c>
      <c r="C55" s="24">
        <v>19446</v>
      </c>
      <c r="D55" s="149">
        <v>7015</v>
      </c>
      <c r="E55" s="149">
        <f t="shared" si="0"/>
        <v>-12431</v>
      </c>
      <c r="F55" s="150">
        <f t="shared" si="1"/>
        <v>-63.925743083410467</v>
      </c>
    </row>
    <row r="56" spans="1:6" s="18" customFormat="1" ht="19.899999999999999" customHeight="1">
      <c r="A56" s="21">
        <v>50999</v>
      </c>
      <c r="B56" s="52" t="s">
        <v>1044</v>
      </c>
      <c r="C56" s="24">
        <v>15752</v>
      </c>
      <c r="D56" s="149">
        <v>16500</v>
      </c>
      <c r="E56" s="149">
        <f t="shared" si="0"/>
        <v>748</v>
      </c>
      <c r="F56" s="150">
        <f t="shared" si="1"/>
        <v>4.7486033519553068</v>
      </c>
    </row>
    <row r="57" spans="1:6" s="19" customFormat="1" ht="19.899999999999999" customHeight="1">
      <c r="A57" s="20">
        <v>510</v>
      </c>
      <c r="B57" s="20" t="s">
        <v>1068</v>
      </c>
      <c r="C57" s="23">
        <v>0</v>
      </c>
      <c r="D57" s="22">
        <v>3056</v>
      </c>
      <c r="E57" s="22">
        <f t="shared" si="0"/>
        <v>3056</v>
      </c>
      <c r="F57" s="112"/>
    </row>
    <row r="58" spans="1:6" s="18" customFormat="1" ht="19.899999999999999" customHeight="1">
      <c r="A58" s="21">
        <v>51002</v>
      </c>
      <c r="B58" s="52" t="s">
        <v>1045</v>
      </c>
      <c r="C58" s="24"/>
      <c r="D58" s="149">
        <v>3056</v>
      </c>
      <c r="E58" s="149">
        <f t="shared" si="0"/>
        <v>3056</v>
      </c>
      <c r="F58" s="150"/>
    </row>
    <row r="59" spans="1:6" s="18" customFormat="1" ht="19.899999999999999" hidden="1" customHeight="1">
      <c r="A59" s="21">
        <v>51003</v>
      </c>
      <c r="B59" s="52" t="s">
        <v>1046</v>
      </c>
      <c r="C59" s="24">
        <v>0</v>
      </c>
      <c r="D59" s="149">
        <v>0</v>
      </c>
      <c r="E59" s="149">
        <f t="shared" si="0"/>
        <v>0</v>
      </c>
      <c r="F59" s="150"/>
    </row>
    <row r="60" spans="1:6" s="19" customFormat="1" ht="19.899999999999999" customHeight="1">
      <c r="A60" s="20">
        <v>511</v>
      </c>
      <c r="B60" s="20" t="s">
        <v>1047</v>
      </c>
      <c r="C60" s="23">
        <v>5924</v>
      </c>
      <c r="D60" s="22">
        <v>5969</v>
      </c>
      <c r="E60" s="22">
        <f t="shared" si="0"/>
        <v>45</v>
      </c>
      <c r="F60" s="112">
        <f t="shared" si="1"/>
        <v>0.75962187711006079</v>
      </c>
    </row>
    <row r="61" spans="1:6" s="18" customFormat="1" ht="19.899999999999999" customHeight="1">
      <c r="A61" s="21">
        <v>51101</v>
      </c>
      <c r="B61" s="52" t="s">
        <v>1048</v>
      </c>
      <c r="C61" s="24">
        <v>5924</v>
      </c>
      <c r="D61" s="149">
        <v>5914</v>
      </c>
      <c r="E61" s="149">
        <f t="shared" si="0"/>
        <v>-10</v>
      </c>
      <c r="F61" s="150">
        <f t="shared" si="1"/>
        <v>-0.16880486158001351</v>
      </c>
    </row>
    <row r="62" spans="1:6" s="18" customFormat="1" ht="19.899999999999999" hidden="1" customHeight="1">
      <c r="A62" s="21">
        <v>51102</v>
      </c>
      <c r="B62" s="52" t="s">
        <v>1049</v>
      </c>
      <c r="C62" s="24">
        <v>0</v>
      </c>
      <c r="D62" s="149">
        <v>0</v>
      </c>
      <c r="E62" s="149">
        <f t="shared" si="0"/>
        <v>0</v>
      </c>
      <c r="F62" s="150"/>
    </row>
    <row r="63" spans="1:6" s="18" customFormat="1" ht="19.899999999999999" customHeight="1">
      <c r="A63" s="21">
        <v>51103</v>
      </c>
      <c r="B63" s="52" t="s">
        <v>1050</v>
      </c>
      <c r="C63" s="24">
        <v>0</v>
      </c>
      <c r="D63" s="149">
        <v>55</v>
      </c>
      <c r="E63" s="149">
        <f t="shared" si="0"/>
        <v>55</v>
      </c>
      <c r="F63" s="150"/>
    </row>
    <row r="64" spans="1:6" s="18" customFormat="1" ht="19.899999999999999" hidden="1" customHeight="1">
      <c r="A64" s="21">
        <v>51104</v>
      </c>
      <c r="B64" s="52" t="s">
        <v>1051</v>
      </c>
      <c r="C64" s="24">
        <v>0</v>
      </c>
      <c r="D64" s="149">
        <v>0</v>
      </c>
      <c r="E64" s="149">
        <f t="shared" si="0"/>
        <v>0</v>
      </c>
      <c r="F64" s="150"/>
    </row>
    <row r="65" spans="1:6" s="19" customFormat="1" ht="19.899999999999999" customHeight="1">
      <c r="A65" s="20">
        <v>512</v>
      </c>
      <c r="B65" s="20" t="s">
        <v>13</v>
      </c>
      <c r="C65" s="23">
        <v>1</v>
      </c>
      <c r="D65" s="22">
        <v>0</v>
      </c>
      <c r="E65" s="22">
        <f t="shared" si="0"/>
        <v>-1</v>
      </c>
      <c r="F65" s="112">
        <f t="shared" si="1"/>
        <v>-100</v>
      </c>
    </row>
    <row r="66" spans="1:6" s="18" customFormat="1" ht="19.899999999999999" customHeight="1">
      <c r="A66" s="21">
        <v>51201</v>
      </c>
      <c r="B66" s="52" t="s">
        <v>1053</v>
      </c>
      <c r="C66" s="24">
        <v>1</v>
      </c>
      <c r="D66" s="149">
        <v>0</v>
      </c>
      <c r="E66" s="149">
        <f t="shared" si="0"/>
        <v>-1</v>
      </c>
      <c r="F66" s="150">
        <f t="shared" si="1"/>
        <v>-100</v>
      </c>
    </row>
    <row r="67" spans="1:6" s="18" customFormat="1" ht="19.899999999999999" hidden="1" customHeight="1">
      <c r="A67" s="21">
        <v>51202</v>
      </c>
      <c r="B67" s="52" t="s">
        <v>1052</v>
      </c>
      <c r="C67" s="24">
        <v>0</v>
      </c>
      <c r="D67" s="149">
        <v>0</v>
      </c>
      <c r="E67" s="149">
        <f t="shared" si="0"/>
        <v>0</v>
      </c>
      <c r="F67" s="150"/>
    </row>
    <row r="68" spans="1:6" s="19" customFormat="1" ht="19.899999999999999" customHeight="1">
      <c r="A68" s="20">
        <v>513</v>
      </c>
      <c r="B68" s="20" t="s">
        <v>12</v>
      </c>
      <c r="C68" s="23">
        <v>1733</v>
      </c>
      <c r="D68" s="22">
        <v>1613</v>
      </c>
      <c r="E68" s="22">
        <f t="shared" si="0"/>
        <v>-120</v>
      </c>
      <c r="F68" s="112">
        <f t="shared" si="1"/>
        <v>-6.9244085401038653</v>
      </c>
    </row>
    <row r="69" spans="1:6" s="18" customFormat="1" ht="19.899999999999999" customHeight="1">
      <c r="A69" s="21">
        <v>51301</v>
      </c>
      <c r="B69" s="52" t="s">
        <v>1054</v>
      </c>
      <c r="C69" s="24">
        <v>1733</v>
      </c>
      <c r="D69" s="149">
        <v>1613</v>
      </c>
      <c r="E69" s="149">
        <f t="shared" si="0"/>
        <v>-120</v>
      </c>
      <c r="F69" s="150">
        <f t="shared" si="1"/>
        <v>-6.9244085401038653</v>
      </c>
    </row>
    <row r="70" spans="1:6" s="18" customFormat="1" ht="19.899999999999999" hidden="1" customHeight="1">
      <c r="A70" s="21">
        <v>51302</v>
      </c>
      <c r="B70" s="52" t="s">
        <v>1055</v>
      </c>
      <c r="C70" s="24">
        <v>0</v>
      </c>
      <c r="D70" s="149">
        <v>0</v>
      </c>
      <c r="E70" s="149">
        <f t="shared" ref="E70:E96" si="2">D70-C70</f>
        <v>0</v>
      </c>
      <c r="F70" s="150"/>
    </row>
    <row r="71" spans="1:6" s="18" customFormat="1" ht="19.899999999999999" hidden="1" customHeight="1">
      <c r="A71" s="21">
        <v>51303</v>
      </c>
      <c r="B71" s="52" t="s">
        <v>1056</v>
      </c>
      <c r="C71" s="24">
        <v>0</v>
      </c>
      <c r="D71" s="149">
        <v>0</v>
      </c>
      <c r="E71" s="149">
        <f t="shared" si="2"/>
        <v>0</v>
      </c>
      <c r="F71" s="150"/>
    </row>
    <row r="72" spans="1:6" s="18" customFormat="1" ht="19.899999999999999" hidden="1" customHeight="1">
      <c r="A72" s="21">
        <v>51304</v>
      </c>
      <c r="B72" s="52" t="s">
        <v>1057</v>
      </c>
      <c r="C72" s="24">
        <v>0</v>
      </c>
      <c r="D72" s="149">
        <v>0</v>
      </c>
      <c r="E72" s="149">
        <f t="shared" si="2"/>
        <v>0</v>
      </c>
      <c r="F72" s="150"/>
    </row>
    <row r="73" spans="1:6" s="19" customFormat="1" ht="19.899999999999999" customHeight="1">
      <c r="A73" s="20">
        <v>514</v>
      </c>
      <c r="B73" s="20" t="s">
        <v>1058</v>
      </c>
      <c r="C73" s="23">
        <v>0</v>
      </c>
      <c r="D73" s="22">
        <v>9700</v>
      </c>
      <c r="E73" s="22">
        <f t="shared" si="2"/>
        <v>9700</v>
      </c>
      <c r="F73" s="112"/>
    </row>
    <row r="74" spans="1:6" s="18" customFormat="1" ht="19.899999999999999" customHeight="1">
      <c r="A74" s="21">
        <v>51401</v>
      </c>
      <c r="B74" s="52" t="s">
        <v>899</v>
      </c>
      <c r="C74" s="24">
        <v>0</v>
      </c>
      <c r="D74" s="149">
        <v>4200</v>
      </c>
      <c r="E74" s="149">
        <f t="shared" si="2"/>
        <v>4200</v>
      </c>
      <c r="F74" s="150"/>
    </row>
    <row r="75" spans="1:6" s="18" customFormat="1" ht="19.899999999999999" customHeight="1">
      <c r="A75" s="21">
        <v>51402</v>
      </c>
      <c r="B75" s="52" t="s">
        <v>1060</v>
      </c>
      <c r="C75" s="24">
        <v>0</v>
      </c>
      <c r="D75" s="149">
        <v>5500</v>
      </c>
      <c r="E75" s="149">
        <f t="shared" si="2"/>
        <v>5500</v>
      </c>
      <c r="F75" s="150"/>
    </row>
    <row r="76" spans="1:6" s="19" customFormat="1" ht="19.899999999999999" customHeight="1">
      <c r="A76" s="20">
        <v>599</v>
      </c>
      <c r="B76" s="20" t="s">
        <v>900</v>
      </c>
      <c r="C76" s="23">
        <v>87</v>
      </c>
      <c r="D76" s="22">
        <v>30.5</v>
      </c>
      <c r="E76" s="22">
        <f t="shared" si="2"/>
        <v>-56.5</v>
      </c>
      <c r="F76" s="112">
        <f t="shared" ref="F76:F96" si="3">E76/C76*100</f>
        <v>-64.942528735632195</v>
      </c>
    </row>
    <row r="77" spans="1:6" s="18" customFormat="1" ht="19.899999999999999" hidden="1" customHeight="1">
      <c r="A77" s="21">
        <v>59906</v>
      </c>
      <c r="B77" s="52" t="s">
        <v>1062</v>
      </c>
      <c r="C77" s="24">
        <v>0</v>
      </c>
      <c r="D77" s="149">
        <v>0</v>
      </c>
      <c r="E77" s="149">
        <f t="shared" si="2"/>
        <v>0</v>
      </c>
      <c r="F77" s="150"/>
    </row>
    <row r="78" spans="1:6" s="18" customFormat="1" ht="19.899999999999999" hidden="1" customHeight="1">
      <c r="A78" s="21">
        <v>59907</v>
      </c>
      <c r="B78" s="52" t="s">
        <v>1063</v>
      </c>
      <c r="C78" s="24">
        <v>0</v>
      </c>
      <c r="D78" s="149">
        <v>0</v>
      </c>
      <c r="E78" s="149">
        <f t="shared" si="2"/>
        <v>0</v>
      </c>
      <c r="F78" s="150"/>
    </row>
    <row r="79" spans="1:6" s="18" customFormat="1" ht="27" hidden="1">
      <c r="A79" s="21">
        <v>59908</v>
      </c>
      <c r="B79" s="52" t="s">
        <v>1064</v>
      </c>
      <c r="C79" s="24">
        <v>0</v>
      </c>
      <c r="D79" s="149">
        <v>0</v>
      </c>
      <c r="E79" s="149">
        <f t="shared" si="2"/>
        <v>0</v>
      </c>
      <c r="F79" s="150"/>
    </row>
    <row r="80" spans="1:6" s="18" customFormat="1" ht="19.899999999999999" customHeight="1">
      <c r="A80" s="21">
        <v>59999</v>
      </c>
      <c r="B80" s="52" t="s">
        <v>900</v>
      </c>
      <c r="C80" s="24">
        <v>87</v>
      </c>
      <c r="D80" s="149">
        <v>30.5</v>
      </c>
      <c r="E80" s="149">
        <f t="shared" si="2"/>
        <v>-56.5</v>
      </c>
      <c r="F80" s="150">
        <f t="shared" si="3"/>
        <v>-64.942528735632195</v>
      </c>
    </row>
    <row r="81" spans="1:6" s="19" customFormat="1" ht="19.899999999999999" customHeight="1">
      <c r="A81" s="179" t="s">
        <v>985</v>
      </c>
      <c r="B81" s="180"/>
      <c r="C81" s="23">
        <v>22358.400000000001</v>
      </c>
      <c r="D81" s="23">
        <v>25325</v>
      </c>
      <c r="E81" s="22">
        <f t="shared" si="2"/>
        <v>2966.5999999999985</v>
      </c>
      <c r="F81" s="112">
        <f t="shared" si="3"/>
        <v>13.268391298125081</v>
      </c>
    </row>
    <row r="82" spans="1:6" s="19" customFormat="1" ht="19.899999999999999" customHeight="1">
      <c r="A82" s="35">
        <v>2300601</v>
      </c>
      <c r="B82" s="36" t="s">
        <v>945</v>
      </c>
      <c r="C82" s="23">
        <v>5005</v>
      </c>
      <c r="D82" s="23">
        <v>5005</v>
      </c>
      <c r="E82" s="22">
        <f t="shared" si="2"/>
        <v>0</v>
      </c>
      <c r="F82" s="112">
        <f t="shared" si="3"/>
        <v>0</v>
      </c>
    </row>
    <row r="83" spans="1:6" s="19" customFormat="1" ht="19.899999999999999" customHeight="1">
      <c r="A83" s="35">
        <v>2300602</v>
      </c>
      <c r="B83" s="36" t="s">
        <v>1066</v>
      </c>
      <c r="C83" s="23">
        <v>17353.400000000001</v>
      </c>
      <c r="D83" s="23">
        <v>20320</v>
      </c>
      <c r="E83" s="22">
        <f t="shared" si="2"/>
        <v>2966.5999999999985</v>
      </c>
      <c r="F83" s="112">
        <f t="shared" si="3"/>
        <v>17.095209008032999</v>
      </c>
    </row>
    <row r="84" spans="1:6" s="18" customFormat="1" ht="19.899999999999999" customHeight="1">
      <c r="A84" s="34"/>
      <c r="B84" s="55" t="s">
        <v>1067</v>
      </c>
      <c r="C84" s="24">
        <v>5620</v>
      </c>
      <c r="D84" s="24">
        <v>5620</v>
      </c>
      <c r="E84" s="149">
        <f t="shared" si="2"/>
        <v>0</v>
      </c>
      <c r="F84" s="150">
        <f t="shared" si="3"/>
        <v>0</v>
      </c>
    </row>
    <row r="85" spans="1:6" s="18" customFormat="1" ht="19.899999999999999" customHeight="1">
      <c r="A85" s="34"/>
      <c r="B85" s="55" t="s">
        <v>952</v>
      </c>
      <c r="C85" s="24">
        <v>6919.4</v>
      </c>
      <c r="D85" s="24">
        <v>10267</v>
      </c>
      <c r="E85" s="149">
        <f t="shared" si="2"/>
        <v>3347.6000000000004</v>
      </c>
      <c r="F85" s="150">
        <f t="shared" si="3"/>
        <v>48.379917333872882</v>
      </c>
    </row>
    <row r="86" spans="1:6" s="18" customFormat="1" ht="19.899999999999999" customHeight="1">
      <c r="A86" s="34"/>
      <c r="B86" s="55" t="s">
        <v>957</v>
      </c>
      <c r="C86" s="24">
        <v>4814</v>
      </c>
      <c r="D86" s="24">
        <v>4433</v>
      </c>
      <c r="E86" s="149">
        <f t="shared" si="2"/>
        <v>-381</v>
      </c>
      <c r="F86" s="150">
        <f t="shared" si="3"/>
        <v>-7.9144162858329867</v>
      </c>
    </row>
    <row r="87" spans="1:6" s="19" customFormat="1" ht="19.899999999999999" customHeight="1">
      <c r="A87" s="179" t="s">
        <v>962</v>
      </c>
      <c r="B87" s="180"/>
      <c r="C87" s="23">
        <v>22928</v>
      </c>
      <c r="D87" s="23">
        <v>19757</v>
      </c>
      <c r="E87" s="22">
        <f t="shared" si="2"/>
        <v>-3171</v>
      </c>
      <c r="F87" s="112">
        <f t="shared" si="3"/>
        <v>-13.830251221214235</v>
      </c>
    </row>
    <row r="88" spans="1:6" s="18" customFormat="1" ht="19.899999999999999" customHeight="1">
      <c r="A88" s="54">
        <v>2300201</v>
      </c>
      <c r="B88" s="55" t="s">
        <v>1000</v>
      </c>
      <c r="C88" s="24">
        <v>1582</v>
      </c>
      <c r="D88" s="24">
        <v>1582</v>
      </c>
      <c r="E88" s="149">
        <f t="shared" si="2"/>
        <v>0</v>
      </c>
      <c r="F88" s="150">
        <f t="shared" si="3"/>
        <v>0</v>
      </c>
    </row>
    <row r="89" spans="1:6" s="18" customFormat="1" ht="19.899999999999999" customHeight="1">
      <c r="A89" s="54">
        <v>2300299</v>
      </c>
      <c r="B89" s="55" t="s">
        <v>1001</v>
      </c>
      <c r="C89" s="24">
        <v>21346</v>
      </c>
      <c r="D89" s="24">
        <v>18175</v>
      </c>
      <c r="E89" s="149">
        <f t="shared" si="2"/>
        <v>-3171</v>
      </c>
      <c r="F89" s="150">
        <f t="shared" si="3"/>
        <v>-14.855242199943783</v>
      </c>
    </row>
    <row r="90" spans="1:6" s="19" customFormat="1" ht="19.899999999999999" customHeight="1">
      <c r="A90" s="179" t="s">
        <v>963</v>
      </c>
      <c r="B90" s="180"/>
      <c r="C90" s="23">
        <v>-3697</v>
      </c>
      <c r="D90" s="23">
        <v>5831</v>
      </c>
      <c r="E90" s="22">
        <f t="shared" si="2"/>
        <v>9528</v>
      </c>
      <c r="F90" s="112">
        <f t="shared" si="3"/>
        <v>-257.72247768460915</v>
      </c>
    </row>
    <row r="91" spans="1:6" s="19" customFormat="1" ht="19.899999999999999" customHeight="1">
      <c r="A91" s="35">
        <v>23103</v>
      </c>
      <c r="B91" s="35" t="s">
        <v>947</v>
      </c>
      <c r="C91" s="23">
        <v>-3697</v>
      </c>
      <c r="D91" s="23">
        <v>5831</v>
      </c>
      <c r="E91" s="22">
        <f t="shared" si="2"/>
        <v>9528</v>
      </c>
      <c r="F91" s="112">
        <f t="shared" si="3"/>
        <v>-257.72247768460915</v>
      </c>
    </row>
    <row r="92" spans="1:6" s="18" customFormat="1" ht="19.899999999999999" customHeight="1">
      <c r="A92" s="34">
        <v>2310301</v>
      </c>
      <c r="B92" s="55" t="s">
        <v>655</v>
      </c>
      <c r="C92" s="24">
        <v>-3697</v>
      </c>
      <c r="D92" s="24">
        <v>5831</v>
      </c>
      <c r="E92" s="149">
        <f t="shared" si="2"/>
        <v>9528</v>
      </c>
      <c r="F92" s="150">
        <f t="shared" si="3"/>
        <v>-257.72247768460915</v>
      </c>
    </row>
    <row r="93" spans="1:6" s="19" customFormat="1" ht="19.899999999999999" customHeight="1">
      <c r="A93" s="179" t="s">
        <v>976</v>
      </c>
      <c r="B93" s="180"/>
      <c r="C93" s="23">
        <v>18432</v>
      </c>
      <c r="D93" s="23">
        <v>379.66481600003317</v>
      </c>
      <c r="E93" s="22">
        <f t="shared" si="2"/>
        <v>-18052.335183999967</v>
      </c>
      <c r="F93" s="112">
        <f t="shared" si="3"/>
        <v>-97.940186545138701</v>
      </c>
    </row>
    <row r="94" spans="1:6" s="18" customFormat="1" ht="27.75" customHeight="1">
      <c r="A94" s="34">
        <v>23009</v>
      </c>
      <c r="B94" s="68" t="s">
        <v>975</v>
      </c>
      <c r="C94" s="24">
        <v>18432</v>
      </c>
      <c r="D94" s="24">
        <v>379.66481600003317</v>
      </c>
      <c r="E94" s="149">
        <f t="shared" si="2"/>
        <v>-18052.335183999967</v>
      </c>
      <c r="F94" s="150">
        <f t="shared" si="3"/>
        <v>-97.940186545138701</v>
      </c>
    </row>
    <row r="95" spans="1:6" s="19" customFormat="1" ht="19.899999999999999" customHeight="1">
      <c r="A95" s="181" t="s">
        <v>977</v>
      </c>
      <c r="B95" s="182"/>
      <c r="C95" s="23">
        <v>60613.599999999977</v>
      </c>
      <c r="D95" s="23">
        <v>0</v>
      </c>
      <c r="E95" s="22">
        <f t="shared" si="2"/>
        <v>-60613.599999999977</v>
      </c>
      <c r="F95" s="112">
        <f t="shared" si="3"/>
        <v>-100</v>
      </c>
    </row>
    <row r="96" spans="1:6" s="19" customFormat="1" ht="19.899999999999999" customHeight="1">
      <c r="A96" s="176" t="s">
        <v>17</v>
      </c>
      <c r="B96" s="176"/>
      <c r="C96" s="23">
        <v>399378</v>
      </c>
      <c r="D96" s="23">
        <v>363609</v>
      </c>
      <c r="E96" s="22">
        <f t="shared" si="2"/>
        <v>-35769</v>
      </c>
      <c r="F96" s="112">
        <f t="shared" si="3"/>
        <v>-8.9561768550095398</v>
      </c>
    </row>
  </sheetData>
  <mergeCells count="8">
    <mergeCell ref="A2:F2"/>
    <mergeCell ref="A96:B96"/>
    <mergeCell ref="A5:B5"/>
    <mergeCell ref="A81:B81"/>
    <mergeCell ref="A87:B87"/>
    <mergeCell ref="A90:B90"/>
    <mergeCell ref="A93:B93"/>
    <mergeCell ref="A95:B95"/>
  </mergeCells>
  <phoneticPr fontId="3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89" fitToHeight="0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80" zoomScaleNormal="80" workbookViewId="0">
      <pane ySplit="5" topLeftCell="A6" activePane="bottomLeft" state="frozen"/>
      <selection activeCell="N9" sqref="N9"/>
      <selection pane="bottomLeft" sqref="A1:XFD1048576"/>
    </sheetView>
  </sheetViews>
  <sheetFormatPr defaultRowHeight="14.25"/>
  <cols>
    <col min="1" max="1" width="9.25" style="78" customWidth="1"/>
    <col min="2" max="2" width="21.25" style="78" customWidth="1"/>
    <col min="3" max="3" width="15.625" style="78" customWidth="1"/>
    <col min="4" max="4" width="14.5" style="78" customWidth="1"/>
    <col min="5" max="5" width="12.5" style="78" customWidth="1"/>
    <col min="6" max="6" width="7.5" style="78" customWidth="1"/>
    <col min="7" max="7" width="25.125" style="78" customWidth="1"/>
    <col min="8" max="8" width="14.125" style="78" customWidth="1"/>
    <col min="9" max="9" width="13.875" style="78" customWidth="1"/>
    <col min="10" max="11" width="13.25" style="78" customWidth="1"/>
    <col min="12" max="16384" width="9" style="78"/>
  </cols>
  <sheetData>
    <row r="1" spans="1:10" ht="27.75" customHeight="1">
      <c r="A1" s="78" t="s">
        <v>1093</v>
      </c>
    </row>
    <row r="2" spans="1:10" ht="22.9" customHeight="1">
      <c r="A2" s="171" t="s">
        <v>1094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ht="23.25" customHeight="1">
      <c r="J3" s="59" t="s">
        <v>1095</v>
      </c>
    </row>
    <row r="4" spans="1:10" ht="17.649999999999999" customHeight="1">
      <c r="A4" s="166" t="s">
        <v>1096</v>
      </c>
      <c r="B4" s="168"/>
      <c r="C4" s="168"/>
      <c r="D4" s="168"/>
      <c r="E4" s="167"/>
      <c r="F4" s="166" t="s">
        <v>1097</v>
      </c>
      <c r="G4" s="169"/>
      <c r="H4" s="169"/>
      <c r="I4" s="169"/>
      <c r="J4" s="170"/>
    </row>
    <row r="5" spans="1:10" ht="31.9" customHeight="1">
      <c r="A5" s="79" t="s">
        <v>1098</v>
      </c>
      <c r="B5" s="159" t="s">
        <v>1099</v>
      </c>
      <c r="C5" s="80" t="s">
        <v>1100</v>
      </c>
      <c r="D5" s="80" t="s">
        <v>1101</v>
      </c>
      <c r="E5" s="81" t="s">
        <v>1102</v>
      </c>
      <c r="F5" s="79" t="s">
        <v>1098</v>
      </c>
      <c r="G5" s="159" t="s">
        <v>1099</v>
      </c>
      <c r="H5" s="80" t="s">
        <v>1100</v>
      </c>
      <c r="I5" s="80" t="s">
        <v>1101</v>
      </c>
      <c r="J5" s="81" t="s">
        <v>1102</v>
      </c>
    </row>
    <row r="6" spans="1:10" ht="19.5" customHeight="1">
      <c r="A6" s="82" t="s">
        <v>1103</v>
      </c>
      <c r="B6" s="82"/>
      <c r="C6" s="83">
        <f>全市一般预算收入!C5</f>
        <v>273875</v>
      </c>
      <c r="D6" s="83">
        <f>全市一般预算收入!D5</f>
        <v>298524</v>
      </c>
      <c r="E6" s="151">
        <f>(D6/C6-1)*100</f>
        <v>9.0000912825193957</v>
      </c>
      <c r="F6" s="82" t="s">
        <v>1104</v>
      </c>
      <c r="G6" s="85"/>
      <c r="H6" s="73">
        <f>'全市一般预算支出-功能'!C5</f>
        <v>394708</v>
      </c>
      <c r="I6" s="73">
        <f>'全市一般预算支出-功能'!D5</f>
        <v>418717.79092461755</v>
      </c>
      <c r="J6" s="152">
        <f t="shared" ref="J6:J32" si="0">(I6/H6-1)*100</f>
        <v>6.0829248266104363</v>
      </c>
    </row>
    <row r="7" spans="1:10" ht="19.5" customHeight="1">
      <c r="A7" s="85">
        <v>101</v>
      </c>
      <c r="B7" s="86" t="s">
        <v>1105</v>
      </c>
      <c r="C7" s="87">
        <f>全市一般预算收入!C6</f>
        <v>189951</v>
      </c>
      <c r="D7" s="87">
        <f>全市一般预算收入!D6</f>
        <v>214937</v>
      </c>
      <c r="E7" s="84">
        <f t="shared" ref="E7:E12" si="1">(D7/C7-1)*100</f>
        <v>13.153918642176144</v>
      </c>
      <c r="F7" s="160">
        <v>201</v>
      </c>
      <c r="G7" s="160" t="s">
        <v>18</v>
      </c>
      <c r="H7" s="88">
        <f>'全市一般预算支出-功能'!C6</f>
        <v>54880</v>
      </c>
      <c r="I7" s="88">
        <f>'全市一般预算支出-功能'!D6</f>
        <v>63177.791110612088</v>
      </c>
      <c r="J7" s="93">
        <f t="shared" si="0"/>
        <v>15.119881761319398</v>
      </c>
    </row>
    <row r="8" spans="1:10" ht="19.5" customHeight="1">
      <c r="A8" s="85">
        <v>103</v>
      </c>
      <c r="B8" s="86" t="s">
        <v>1106</v>
      </c>
      <c r="C8" s="88">
        <f>全市一般预算收入!C20</f>
        <v>83924</v>
      </c>
      <c r="D8" s="88">
        <f>全市一般预算收入!D20</f>
        <v>83587</v>
      </c>
      <c r="E8" s="84">
        <f t="shared" si="1"/>
        <v>-0.40155378675944542</v>
      </c>
      <c r="F8" s="160">
        <v>203</v>
      </c>
      <c r="G8" s="160" t="s">
        <v>106</v>
      </c>
      <c r="H8" s="88">
        <f>'全市一般预算支出-功能'!C259</f>
        <v>1754</v>
      </c>
      <c r="I8" s="88">
        <f>'全市一般预算支出-功能'!D259</f>
        <v>4616.3779999999997</v>
      </c>
      <c r="J8" s="93">
        <f t="shared" si="0"/>
        <v>163.19144811858607</v>
      </c>
    </row>
    <row r="9" spans="1:10" ht="19.5" customHeight="1">
      <c r="A9" s="89" t="s">
        <v>1107</v>
      </c>
      <c r="B9" s="82"/>
      <c r="C9" s="73">
        <f>全市一般预算收入!C29</f>
        <v>116176</v>
      </c>
      <c r="D9" s="73">
        <f>全市一般预算收入!D29</f>
        <v>39844</v>
      </c>
      <c r="E9" s="151">
        <f t="shared" si="1"/>
        <v>-65.703759812697982</v>
      </c>
      <c r="F9" s="160">
        <v>204</v>
      </c>
      <c r="G9" s="160" t="s">
        <v>116</v>
      </c>
      <c r="H9" s="88">
        <f>'全市一般预算支出-功能'!C277</f>
        <v>26779</v>
      </c>
      <c r="I9" s="88">
        <f>'全市一般预算支出-功能'!D277</f>
        <v>31358.503431811001</v>
      </c>
      <c r="J9" s="93">
        <f t="shared" si="0"/>
        <v>17.101099487699312</v>
      </c>
    </row>
    <row r="10" spans="1:10" ht="19.5" customHeight="1">
      <c r="A10" s="85">
        <v>11001</v>
      </c>
      <c r="B10" s="86" t="s">
        <v>1108</v>
      </c>
      <c r="C10" s="88">
        <f>全市一般预算收入!C30</f>
        <v>28076</v>
      </c>
      <c r="D10" s="88">
        <f>全市一般预算收入!D30</f>
        <v>28076</v>
      </c>
      <c r="E10" s="84">
        <f t="shared" si="1"/>
        <v>0</v>
      </c>
      <c r="F10" s="160">
        <v>205</v>
      </c>
      <c r="G10" s="160" t="s">
        <v>165</v>
      </c>
      <c r="H10" s="88">
        <f>'全市一般预算支出-功能'!C398</f>
        <v>67713</v>
      </c>
      <c r="I10" s="88">
        <f>'全市一般预算支出-功能'!D398</f>
        <v>84033.664449090807</v>
      </c>
      <c r="J10" s="93">
        <f t="shared" si="0"/>
        <v>24.102704723008593</v>
      </c>
    </row>
    <row r="11" spans="1:10" ht="19.5" customHeight="1">
      <c r="A11" s="85">
        <v>11002</v>
      </c>
      <c r="B11" s="86" t="s">
        <v>1109</v>
      </c>
      <c r="C11" s="88">
        <f>全市一般预算收入!C35</f>
        <v>17497</v>
      </c>
      <c r="D11" s="88">
        <f>全市一般预算收入!D35</f>
        <v>10665</v>
      </c>
      <c r="E11" s="84">
        <f t="shared" si="1"/>
        <v>-39.046693718923244</v>
      </c>
      <c r="F11" s="160">
        <v>206</v>
      </c>
      <c r="G11" s="160" t="s">
        <v>204</v>
      </c>
      <c r="H11" s="88">
        <f>'全市一般预算支出-功能'!C453</f>
        <v>6410</v>
      </c>
      <c r="I11" s="88">
        <f>'全市一般预算支出-功能'!D453</f>
        <v>27573.84</v>
      </c>
      <c r="J11" s="93">
        <f t="shared" si="0"/>
        <v>330.16911076443057</v>
      </c>
    </row>
    <row r="12" spans="1:10" ht="19.5" customHeight="1">
      <c r="A12" s="90">
        <v>11003</v>
      </c>
      <c r="B12" s="90" t="s">
        <v>1110</v>
      </c>
      <c r="C12" s="88">
        <f>全市一般预算收入!C45</f>
        <v>70603</v>
      </c>
      <c r="D12" s="88">
        <f>全市一般预算收入!D45</f>
        <v>1103</v>
      </c>
      <c r="E12" s="84">
        <f t="shared" si="1"/>
        <v>-98.437743438664086</v>
      </c>
      <c r="F12" s="160">
        <v>207</v>
      </c>
      <c r="G12" s="160" t="s">
        <v>1111</v>
      </c>
      <c r="H12" s="88">
        <f>'全市一般预算支出-功能'!C507</f>
        <v>12040</v>
      </c>
      <c r="I12" s="88">
        <f>'全市一般预算支出-功能'!D507</f>
        <v>15500.294415206699</v>
      </c>
      <c r="J12" s="93">
        <f t="shared" si="0"/>
        <v>28.739986837264951</v>
      </c>
    </row>
    <row r="13" spans="1:10" ht="19.5" customHeight="1">
      <c r="A13" s="91" t="s">
        <v>1112</v>
      </c>
      <c r="B13" s="91"/>
      <c r="C13" s="73">
        <f>全市一般预算收入!C46</f>
        <v>-4000</v>
      </c>
      <c r="D13" s="73">
        <f>全市一般预算收入!D46</f>
        <v>0</v>
      </c>
      <c r="E13" s="151">
        <f>(D13/C13-1)*100</f>
        <v>-100</v>
      </c>
      <c r="F13" s="160">
        <v>208</v>
      </c>
      <c r="G13" s="160" t="s">
        <v>1113</v>
      </c>
      <c r="H13" s="88">
        <f>'全市一般预算支出-功能'!C556</f>
        <v>59483</v>
      </c>
      <c r="I13" s="88">
        <f>'全市一般预算支出-功能'!D556</f>
        <v>58594.072396005598</v>
      </c>
      <c r="J13" s="93">
        <f t="shared" si="0"/>
        <v>-1.4944229510858609</v>
      </c>
    </row>
    <row r="14" spans="1:10" ht="19.5" customHeight="1">
      <c r="A14" s="89" t="s">
        <v>1114</v>
      </c>
      <c r="B14" s="82"/>
      <c r="C14" s="73">
        <f>全市一般预算收入!C49</f>
        <v>18180</v>
      </c>
      <c r="D14" s="73">
        <f>全市一般预算收入!D49</f>
        <v>22607</v>
      </c>
      <c r="E14" s="151">
        <f>(D14/C14-1)*100</f>
        <v>24.350935093509342</v>
      </c>
      <c r="F14" s="160">
        <v>210</v>
      </c>
      <c r="G14" s="160" t="s">
        <v>1115</v>
      </c>
      <c r="H14" s="88">
        <f>'全市一般预算支出-功能'!C670</f>
        <v>34178</v>
      </c>
      <c r="I14" s="88">
        <f>'全市一般预算支出-功能'!D670</f>
        <v>33420.213810227098</v>
      </c>
      <c r="J14" s="93">
        <f t="shared" si="0"/>
        <v>-2.2171753460498045</v>
      </c>
    </row>
    <row r="15" spans="1:10" ht="19.5" customHeight="1">
      <c r="A15" s="89" t="s">
        <v>1116</v>
      </c>
      <c r="B15" s="82"/>
      <c r="C15" s="73">
        <f>全市一般预算收入!C51</f>
        <v>101770</v>
      </c>
      <c r="D15" s="73">
        <f>全市一般预算收入!D51</f>
        <v>100339</v>
      </c>
      <c r="E15" s="151">
        <f>(D15/C15-1)*100</f>
        <v>-1.4061118207723267</v>
      </c>
      <c r="F15" s="160">
        <v>211</v>
      </c>
      <c r="G15" s="160" t="s">
        <v>396</v>
      </c>
      <c r="H15" s="88">
        <f>'全市一般预算支出-功能'!C742</f>
        <v>10269</v>
      </c>
      <c r="I15" s="88">
        <f>'全市一般预算支出-功能'!D742</f>
        <v>3754.9474500000006</v>
      </c>
      <c r="J15" s="93">
        <f t="shared" si="0"/>
        <v>-63.434146947122393</v>
      </c>
    </row>
    <row r="16" spans="1:10" ht="19.5" customHeight="1">
      <c r="A16" s="92"/>
      <c r="B16" s="92"/>
      <c r="C16" s="92"/>
      <c r="D16" s="92"/>
      <c r="E16" s="92"/>
      <c r="F16" s="160">
        <v>212</v>
      </c>
      <c r="G16" s="160" t="s">
        <v>1117</v>
      </c>
      <c r="H16" s="88">
        <f>'全市一般预算支出-功能'!C790</f>
        <v>24746</v>
      </c>
      <c r="I16" s="88">
        <f>'全市一般预算支出-功能'!D790</f>
        <v>21077.187243999997</v>
      </c>
      <c r="J16" s="93">
        <f t="shared" si="0"/>
        <v>-14.825881984967282</v>
      </c>
    </row>
    <row r="17" spans="1:10" ht="19.5" customHeight="1">
      <c r="A17" s="92"/>
      <c r="B17" s="92"/>
      <c r="C17" s="92"/>
      <c r="D17" s="92"/>
      <c r="E17" s="92"/>
      <c r="F17" s="160">
        <v>213</v>
      </c>
      <c r="G17" s="160" t="s">
        <v>1118</v>
      </c>
      <c r="H17" s="88">
        <f>'全市一般预算支出-功能'!C814</f>
        <v>24132</v>
      </c>
      <c r="I17" s="88">
        <f>'全市一般预算支出-功能'!D814</f>
        <v>20210.852294664302</v>
      </c>
      <c r="J17" s="93">
        <f t="shared" si="0"/>
        <v>-16.248747328591485</v>
      </c>
    </row>
    <row r="18" spans="1:10" ht="19.5" customHeight="1">
      <c r="A18" s="92"/>
      <c r="B18" s="92"/>
      <c r="C18" s="92"/>
      <c r="D18" s="92"/>
      <c r="E18" s="92"/>
      <c r="F18" s="160">
        <v>214</v>
      </c>
      <c r="G18" s="160" t="s">
        <v>1119</v>
      </c>
      <c r="H18" s="88">
        <f>'全市一般预算支出-功能'!C930</f>
        <v>13942</v>
      </c>
      <c r="I18" s="88">
        <f>'全市一般预算支出-功能'!D930</f>
        <v>13487.358845000001</v>
      </c>
      <c r="J18" s="93">
        <f t="shared" si="0"/>
        <v>-3.2609464567493807</v>
      </c>
    </row>
    <row r="19" spans="1:10" ht="19.5" customHeight="1">
      <c r="A19" s="92"/>
      <c r="B19" s="92"/>
      <c r="C19" s="92"/>
      <c r="D19" s="92"/>
      <c r="E19" s="92"/>
      <c r="F19" s="160">
        <v>215</v>
      </c>
      <c r="G19" s="160" t="s">
        <v>1120</v>
      </c>
      <c r="H19" s="88">
        <f>'全市一般预算支出-功能'!C977</f>
        <v>38832</v>
      </c>
      <c r="I19" s="88">
        <f>'全市一般预算支出-功能'!D977</f>
        <v>3343.2266959999997</v>
      </c>
      <c r="J19" s="93">
        <f t="shared" si="0"/>
        <v>-91.39053693860734</v>
      </c>
    </row>
    <row r="20" spans="1:10" ht="19.5" customHeight="1">
      <c r="A20" s="92"/>
      <c r="B20" s="92"/>
      <c r="C20" s="92"/>
      <c r="D20" s="92"/>
      <c r="E20" s="92"/>
      <c r="F20" s="160">
        <v>216</v>
      </c>
      <c r="G20" s="160" t="s">
        <v>1121</v>
      </c>
      <c r="H20" s="88">
        <f>'全市一般预算支出-功能'!C1023</f>
        <v>2699</v>
      </c>
      <c r="I20" s="88">
        <f>'全市一般预算支出-功能'!D1023</f>
        <v>3621.91707</v>
      </c>
      <c r="J20" s="93">
        <f t="shared" si="0"/>
        <v>34.194778436457952</v>
      </c>
    </row>
    <row r="21" spans="1:10" ht="19.5" customHeight="1">
      <c r="A21" s="92"/>
      <c r="B21" s="92"/>
      <c r="C21" s="92"/>
      <c r="D21" s="92"/>
      <c r="E21" s="92"/>
      <c r="F21" s="160">
        <v>217</v>
      </c>
      <c r="G21" s="160" t="s">
        <v>1122</v>
      </c>
      <c r="H21" s="88">
        <f>'全市一般预算支出-功能'!C1050</f>
        <v>0</v>
      </c>
      <c r="I21" s="88">
        <f>'全市一般预算支出-功能'!D1050</f>
        <v>60</v>
      </c>
      <c r="J21" s="93"/>
    </row>
    <row r="22" spans="1:10" ht="19.5" customHeight="1">
      <c r="A22" s="92"/>
      <c r="B22" s="92"/>
      <c r="C22" s="92"/>
      <c r="D22" s="92"/>
      <c r="E22" s="92"/>
      <c r="F22" s="160">
        <v>220</v>
      </c>
      <c r="G22" s="160" t="s">
        <v>1123</v>
      </c>
      <c r="H22" s="88">
        <f>'全市一般预算支出-功能'!C1053</f>
        <v>2003</v>
      </c>
      <c r="I22" s="88">
        <f>'全市一般预算支出-功能'!D1053</f>
        <v>6503.0035910000006</v>
      </c>
      <c r="J22" s="93">
        <f t="shared" si="0"/>
        <v>224.66318477284076</v>
      </c>
    </row>
    <row r="23" spans="1:10" ht="19.5" customHeight="1">
      <c r="A23" s="92"/>
      <c r="B23" s="92"/>
      <c r="C23" s="92"/>
      <c r="D23" s="92"/>
      <c r="E23" s="92"/>
      <c r="F23" s="160">
        <v>221</v>
      </c>
      <c r="G23" s="160" t="s">
        <v>1124</v>
      </c>
      <c r="H23" s="88">
        <f>'全市一般预算支出-功能'!C1091</f>
        <v>7493</v>
      </c>
      <c r="I23" s="88">
        <f>'全市一般预算支出-功能'!D1091</f>
        <v>9222.7128200000006</v>
      </c>
      <c r="J23" s="93">
        <f t="shared" si="0"/>
        <v>23.084383024155898</v>
      </c>
    </row>
    <row r="24" spans="1:10" ht="19.5" customHeight="1">
      <c r="A24" s="92"/>
      <c r="B24" s="92"/>
      <c r="C24" s="92"/>
      <c r="D24" s="92"/>
      <c r="E24" s="92"/>
      <c r="F24" s="160">
        <v>222</v>
      </c>
      <c r="G24" s="160" t="s">
        <v>1125</v>
      </c>
      <c r="H24" s="88">
        <f>'全市一般预算支出-功能'!C1109</f>
        <v>1373</v>
      </c>
      <c r="I24" s="88">
        <f>'全市一般预算支出-功能'!D1109</f>
        <v>1638.3273009999998</v>
      </c>
      <c r="J24" s="93">
        <f t="shared" si="0"/>
        <v>19.324639548434064</v>
      </c>
    </row>
    <row r="25" spans="1:10" ht="19.5" customHeight="1">
      <c r="A25" s="92"/>
      <c r="B25" s="92"/>
      <c r="C25" s="92"/>
      <c r="D25" s="92"/>
      <c r="E25" s="92"/>
      <c r="F25" s="160">
        <v>227</v>
      </c>
      <c r="G25" s="160" t="s">
        <v>1126</v>
      </c>
      <c r="H25" s="88">
        <f>'全市一般预算支出-功能'!C1147</f>
        <v>0</v>
      </c>
      <c r="I25" s="88">
        <f>'全市一般预算支出-功能'!D1147</f>
        <v>4200</v>
      </c>
      <c r="J25" s="93"/>
    </row>
    <row r="26" spans="1:10" ht="19.5" customHeight="1">
      <c r="A26" s="92"/>
      <c r="B26" s="92"/>
      <c r="C26" s="92"/>
      <c r="D26" s="92"/>
      <c r="E26" s="92"/>
      <c r="F26" s="160">
        <v>229</v>
      </c>
      <c r="G26" s="160" t="s">
        <v>1127</v>
      </c>
      <c r="H26" s="88">
        <f>'全市一般预算支出-功能'!C1148</f>
        <v>58</v>
      </c>
      <c r="I26" s="88">
        <f>'全市一般预算支出-功能'!D1148</f>
        <v>7354.5</v>
      </c>
      <c r="J26" s="93">
        <f t="shared" si="0"/>
        <v>12580.172413793103</v>
      </c>
    </row>
    <row r="27" spans="1:10" ht="19.5" customHeight="1">
      <c r="A27" s="92"/>
      <c r="B27" s="92"/>
      <c r="C27" s="92"/>
      <c r="D27" s="92"/>
      <c r="E27" s="92"/>
      <c r="F27" s="160">
        <v>232</v>
      </c>
      <c r="G27" s="160" t="s">
        <v>1128</v>
      </c>
      <c r="H27" s="88">
        <f>'全市一般预算支出-功能'!C1152</f>
        <v>5924</v>
      </c>
      <c r="I27" s="88">
        <f>'全市一般预算支出-功能'!D1152</f>
        <v>5914</v>
      </c>
      <c r="J27" s="93">
        <f t="shared" si="0"/>
        <v>-0.16880486158001862</v>
      </c>
    </row>
    <row r="28" spans="1:10" ht="19.5" customHeight="1">
      <c r="A28" s="92"/>
      <c r="B28" s="92"/>
      <c r="C28" s="92"/>
      <c r="D28" s="92"/>
      <c r="E28" s="92"/>
      <c r="F28" s="160">
        <v>233</v>
      </c>
      <c r="G28" s="160" t="s">
        <v>1129</v>
      </c>
      <c r="H28" s="88">
        <f>'全市一般预算支出-功能'!C1156</f>
        <v>0</v>
      </c>
      <c r="I28" s="88">
        <f>'全市一般预算支出-功能'!D1156</f>
        <v>55</v>
      </c>
      <c r="J28" s="93"/>
    </row>
    <row r="29" spans="1:10" ht="19.5" customHeight="1">
      <c r="A29" s="92"/>
      <c r="B29" s="92"/>
      <c r="C29" s="92"/>
      <c r="D29" s="92"/>
      <c r="E29" s="92"/>
      <c r="F29" s="89" t="s">
        <v>1130</v>
      </c>
      <c r="G29" s="92"/>
      <c r="H29" s="73">
        <f>'全市一般预算支出-功能'!C1158</f>
        <v>31769.4</v>
      </c>
      <c r="I29" s="73">
        <f>'全市一般预算支出-功能'!D1158</f>
        <v>36385.599999999999</v>
      </c>
      <c r="J29" s="152">
        <f t="shared" si="0"/>
        <v>14.530334220979935</v>
      </c>
    </row>
    <row r="30" spans="1:10" ht="19.5" customHeight="1">
      <c r="A30" s="158"/>
      <c r="B30" s="158"/>
      <c r="C30" s="158"/>
      <c r="D30" s="158"/>
      <c r="E30" s="158"/>
      <c r="F30" s="89" t="s">
        <v>1131</v>
      </c>
      <c r="G30" s="92"/>
      <c r="H30" s="73">
        <f>'全市一般预算支出-功能'!C1164</f>
        <v>-3697</v>
      </c>
      <c r="I30" s="73">
        <f>'全市一般预算支出-功能'!D1164</f>
        <v>5831</v>
      </c>
      <c r="J30" s="152">
        <f t="shared" si="0"/>
        <v>-257.72247768460915</v>
      </c>
    </row>
    <row r="31" spans="1:10" ht="19.5" customHeight="1">
      <c r="A31" s="158"/>
      <c r="B31" s="158"/>
      <c r="C31" s="158"/>
      <c r="D31" s="158"/>
      <c r="E31" s="158"/>
      <c r="F31" s="89" t="s">
        <v>1132</v>
      </c>
      <c r="G31" s="92"/>
      <c r="H31" s="73">
        <f>'全市一般预算支出-功能'!C1167</f>
        <v>22607</v>
      </c>
      <c r="I31" s="73">
        <f>'全市一般预算支出-功能'!D1167</f>
        <v>379.60907538246829</v>
      </c>
      <c r="J31" s="152">
        <f t="shared" si="0"/>
        <v>-98.32083392142934</v>
      </c>
    </row>
    <row r="32" spans="1:10" ht="19.5" customHeight="1">
      <c r="A32" s="158"/>
      <c r="B32" s="158"/>
      <c r="C32" s="158"/>
      <c r="D32" s="158"/>
      <c r="E32" s="158"/>
      <c r="F32" s="89" t="s">
        <v>1133</v>
      </c>
      <c r="G32" s="92"/>
      <c r="H32" s="73">
        <f>'全市一般预算支出-功能'!C1169</f>
        <v>60613.600000000006</v>
      </c>
      <c r="I32" s="73">
        <f>'全市一般预算支出-功能'!D1169</f>
        <v>0</v>
      </c>
      <c r="J32" s="152">
        <f t="shared" si="0"/>
        <v>-100</v>
      </c>
    </row>
    <row r="33" spans="1:10" ht="19.5" customHeight="1">
      <c r="A33" s="166" t="s">
        <v>1134</v>
      </c>
      <c r="B33" s="167"/>
      <c r="C33" s="76">
        <f>C6+C9+C13+C14+C15</f>
        <v>506001</v>
      </c>
      <c r="D33" s="76">
        <f>D6+D9+D13+D14+D15</f>
        <v>461314</v>
      </c>
      <c r="E33" s="151">
        <f>(D33/C33-1)*100</f>
        <v>-8.8314054715306849</v>
      </c>
      <c r="F33" s="166" t="s">
        <v>1135</v>
      </c>
      <c r="G33" s="167"/>
      <c r="H33" s="76">
        <f>H6+H29+H30+H31+H32</f>
        <v>506001</v>
      </c>
      <c r="I33" s="76">
        <f>I6+I29+I30+I31+I32</f>
        <v>461314</v>
      </c>
      <c r="J33" s="152">
        <f>(I33/H33-1)*100</f>
        <v>-8.8314054715306849</v>
      </c>
    </row>
  </sheetData>
  <mergeCells count="5">
    <mergeCell ref="A33:B33"/>
    <mergeCell ref="F33:G33"/>
    <mergeCell ref="A4:E4"/>
    <mergeCell ref="F4:J4"/>
    <mergeCell ref="A2:J2"/>
  </mergeCells>
  <phoneticPr fontId="3" type="noConversion"/>
  <printOptions horizontalCentered="1"/>
  <pageMargins left="0.19685039370078741" right="0.19685039370078741" top="0.15748031496062992" bottom="0.59055118110236227" header="0.31496062992125984" footer="0.31496062992125984"/>
  <pageSetup paperSize="9" scale="77" orientation="landscape" r:id="rId1"/>
  <headerFooter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workbookViewId="0">
      <pane xSplit="2" ySplit="5" topLeftCell="C36" activePane="bottomRight" state="frozen"/>
      <selection activeCell="P31" sqref="P31"/>
      <selection pane="topRight" activeCell="P31" sqref="P31"/>
      <selection pane="bottomLeft" activeCell="P31" sqref="P31"/>
      <selection pane="bottomRight" activeCell="M44" sqref="M44"/>
    </sheetView>
  </sheetViews>
  <sheetFormatPr defaultColWidth="9" defaultRowHeight="15" customHeight="1"/>
  <cols>
    <col min="1" max="1" width="11.25" style="70" customWidth="1"/>
    <col min="2" max="2" width="37.25" style="70" customWidth="1"/>
    <col min="3" max="4" width="13.25" style="116" customWidth="1"/>
    <col min="5" max="5" width="12" style="117" bestFit="1" customWidth="1"/>
    <col min="6" max="6" width="11.125" style="118" customWidth="1"/>
    <col min="7" max="16384" width="9" style="70"/>
  </cols>
  <sheetData>
    <row r="1" spans="1:7" ht="15" customHeight="1">
      <c r="A1" s="50" t="s">
        <v>1086</v>
      </c>
    </row>
    <row r="2" spans="1:7" ht="27" customHeight="1">
      <c r="A2" s="172" t="s">
        <v>995</v>
      </c>
      <c r="B2" s="172"/>
      <c r="C2" s="172"/>
      <c r="D2" s="172"/>
      <c r="E2" s="172"/>
      <c r="F2" s="172"/>
    </row>
    <row r="3" spans="1:7" ht="22.15" customHeight="1">
      <c r="F3" s="119" t="s">
        <v>0</v>
      </c>
    </row>
    <row r="4" spans="1:7" s="12" customFormat="1" ht="36" customHeight="1">
      <c r="A4" s="106" t="s">
        <v>15</v>
      </c>
      <c r="B4" s="106" t="s">
        <v>16</v>
      </c>
      <c r="C4" s="94" t="s">
        <v>1083</v>
      </c>
      <c r="D4" s="56" t="s">
        <v>994</v>
      </c>
      <c r="E4" s="120" t="s">
        <v>7</v>
      </c>
      <c r="F4" s="121" t="s">
        <v>8</v>
      </c>
    </row>
    <row r="5" spans="1:7" s="12" customFormat="1" ht="19.899999999999999" customHeight="1">
      <c r="A5" s="16" t="s">
        <v>3</v>
      </c>
      <c r="B5" s="16"/>
      <c r="C5" s="23">
        <f>C6+C20</f>
        <v>273875</v>
      </c>
      <c r="D5" s="23">
        <f>D6+D20</f>
        <v>298524</v>
      </c>
      <c r="E5" s="122">
        <f>D5-C5</f>
        <v>24649</v>
      </c>
      <c r="F5" s="123">
        <f>E5/C5*100</f>
        <v>9.0000912825193975</v>
      </c>
    </row>
    <row r="6" spans="1:7" s="10" customFormat="1" ht="19.899999999999999" customHeight="1">
      <c r="A6" s="44">
        <v>101</v>
      </c>
      <c r="B6" s="16" t="s">
        <v>909</v>
      </c>
      <c r="C6" s="23">
        <f>SUM(C7:C19)</f>
        <v>189951</v>
      </c>
      <c r="D6" s="23">
        <f>SUM(D7:D19)</f>
        <v>214937</v>
      </c>
      <c r="E6" s="122">
        <f t="shared" ref="E6:E56" si="0">D6-C6</f>
        <v>24986</v>
      </c>
      <c r="F6" s="123">
        <f t="shared" ref="F6:F56" si="1">E6/C6*100</f>
        <v>13.153918642176141</v>
      </c>
      <c r="G6" s="13"/>
    </row>
    <row r="7" spans="1:7" s="9" customFormat="1" ht="19.899999999999999" customHeight="1">
      <c r="A7" s="51">
        <v>10101</v>
      </c>
      <c r="B7" s="39" t="s">
        <v>910</v>
      </c>
      <c r="C7" s="98">
        <v>61325</v>
      </c>
      <c r="D7" s="61">
        <v>75000</v>
      </c>
      <c r="E7" s="129">
        <f t="shared" si="0"/>
        <v>13675</v>
      </c>
      <c r="F7" s="69">
        <f t="shared" si="1"/>
        <v>22.299225438238889</v>
      </c>
    </row>
    <row r="8" spans="1:7" s="9" customFormat="1" ht="19.899999999999999" customHeight="1">
      <c r="A8" s="51">
        <v>10103</v>
      </c>
      <c r="B8" s="39" t="s">
        <v>911</v>
      </c>
      <c r="C8" s="98">
        <v>233</v>
      </c>
      <c r="D8" s="61">
        <v>250</v>
      </c>
      <c r="E8" s="129">
        <f t="shared" si="0"/>
        <v>17</v>
      </c>
      <c r="F8" s="69">
        <f t="shared" si="1"/>
        <v>7.296137339055794</v>
      </c>
    </row>
    <row r="9" spans="1:7" s="9" customFormat="1" ht="19.899999999999999" customHeight="1">
      <c r="A9" s="51">
        <v>10104</v>
      </c>
      <c r="B9" s="39" t="s">
        <v>912</v>
      </c>
      <c r="C9" s="98">
        <v>17526</v>
      </c>
      <c r="D9" s="61">
        <v>19000</v>
      </c>
      <c r="E9" s="129">
        <f t="shared" si="0"/>
        <v>1474</v>
      </c>
      <c r="F9" s="69">
        <f t="shared" si="1"/>
        <v>8.4103617482597279</v>
      </c>
    </row>
    <row r="10" spans="1:7" s="9" customFormat="1" ht="19.899999999999999" customHeight="1">
      <c r="A10" s="51">
        <v>10106</v>
      </c>
      <c r="B10" s="39" t="s">
        <v>913</v>
      </c>
      <c r="C10" s="98">
        <v>9601</v>
      </c>
      <c r="D10" s="61">
        <v>6000</v>
      </c>
      <c r="E10" s="129">
        <f t="shared" si="0"/>
        <v>-3601</v>
      </c>
      <c r="F10" s="69">
        <f t="shared" si="1"/>
        <v>-37.506509738568901</v>
      </c>
    </row>
    <row r="11" spans="1:7" s="9" customFormat="1" ht="19.899999999999999" customHeight="1">
      <c r="A11" s="51">
        <v>10107</v>
      </c>
      <c r="B11" s="39" t="s">
        <v>914</v>
      </c>
      <c r="C11" s="98">
        <v>979</v>
      </c>
      <c r="D11" s="61">
        <v>1250</v>
      </c>
      <c r="E11" s="129">
        <f t="shared" si="0"/>
        <v>271</v>
      </c>
      <c r="F11" s="69">
        <f t="shared" si="1"/>
        <v>27.681307456588357</v>
      </c>
    </row>
    <row r="12" spans="1:7" s="9" customFormat="1" ht="19.899999999999999" customHeight="1">
      <c r="A12" s="51">
        <v>10109</v>
      </c>
      <c r="B12" s="39" t="s">
        <v>915</v>
      </c>
      <c r="C12" s="98">
        <v>15337</v>
      </c>
      <c r="D12" s="61">
        <v>18000</v>
      </c>
      <c r="E12" s="129">
        <f t="shared" si="0"/>
        <v>2663</v>
      </c>
      <c r="F12" s="69">
        <f t="shared" si="1"/>
        <v>17.363239225402623</v>
      </c>
    </row>
    <row r="13" spans="1:7" s="9" customFormat="1" ht="19.899999999999999" customHeight="1">
      <c r="A13" s="51">
        <v>10110</v>
      </c>
      <c r="B13" s="39" t="s">
        <v>916</v>
      </c>
      <c r="C13" s="98">
        <v>10054</v>
      </c>
      <c r="D13" s="61">
        <v>15000</v>
      </c>
      <c r="E13" s="129">
        <f t="shared" si="0"/>
        <v>4946</v>
      </c>
      <c r="F13" s="69">
        <f t="shared" si="1"/>
        <v>49.194350507260793</v>
      </c>
    </row>
    <row r="14" spans="1:7" s="9" customFormat="1" ht="19.899999999999999" customHeight="1">
      <c r="A14" s="51">
        <v>10111</v>
      </c>
      <c r="B14" s="39" t="s">
        <v>917</v>
      </c>
      <c r="C14" s="98">
        <v>4729</v>
      </c>
      <c r="D14" s="61">
        <v>5100</v>
      </c>
      <c r="E14" s="129">
        <f t="shared" si="0"/>
        <v>371</v>
      </c>
      <c r="F14" s="69">
        <f t="shared" si="1"/>
        <v>7.8452104038908859</v>
      </c>
    </row>
    <row r="15" spans="1:7" s="9" customFormat="1" ht="19.899999999999999" customHeight="1">
      <c r="A15" s="51">
        <v>10112</v>
      </c>
      <c r="B15" s="39" t="s">
        <v>918</v>
      </c>
      <c r="C15" s="98">
        <v>15007</v>
      </c>
      <c r="D15" s="61">
        <v>18000</v>
      </c>
      <c r="E15" s="129">
        <f t="shared" si="0"/>
        <v>2993</v>
      </c>
      <c r="F15" s="69">
        <f t="shared" si="1"/>
        <v>19.944026121143466</v>
      </c>
    </row>
    <row r="16" spans="1:7" s="9" customFormat="1" ht="19.899999999999999" customHeight="1">
      <c r="A16" s="51">
        <v>10113</v>
      </c>
      <c r="B16" s="39" t="s">
        <v>919</v>
      </c>
      <c r="C16" s="98">
        <v>17598</v>
      </c>
      <c r="D16" s="61">
        <v>17500</v>
      </c>
      <c r="E16" s="129">
        <f t="shared" si="0"/>
        <v>-98</v>
      </c>
      <c r="F16" s="69">
        <f t="shared" si="1"/>
        <v>-0.55688146380270487</v>
      </c>
    </row>
    <row r="17" spans="1:6" s="9" customFormat="1" ht="19.899999999999999" customHeight="1">
      <c r="A17" s="51">
        <v>10114</v>
      </c>
      <c r="B17" s="39" t="s">
        <v>920</v>
      </c>
      <c r="C17" s="98">
        <v>2637</v>
      </c>
      <c r="D17" s="61">
        <v>2620</v>
      </c>
      <c r="E17" s="129">
        <f t="shared" si="0"/>
        <v>-17</v>
      </c>
      <c r="F17" s="69">
        <f t="shared" si="1"/>
        <v>-0.64467197572999624</v>
      </c>
    </row>
    <row r="18" spans="1:6" s="9" customFormat="1" ht="19.899999999999999" customHeight="1">
      <c r="A18" s="51">
        <v>10118</v>
      </c>
      <c r="B18" s="39" t="s">
        <v>921</v>
      </c>
      <c r="C18" s="98">
        <v>6271</v>
      </c>
      <c r="D18" s="61">
        <v>7217</v>
      </c>
      <c r="E18" s="129">
        <f t="shared" si="0"/>
        <v>946</v>
      </c>
      <c r="F18" s="69">
        <f t="shared" si="1"/>
        <v>15.085313347153564</v>
      </c>
    </row>
    <row r="19" spans="1:6" s="9" customFormat="1" ht="19.899999999999999" customHeight="1">
      <c r="A19" s="51">
        <v>10119</v>
      </c>
      <c r="B19" s="39" t="s">
        <v>922</v>
      </c>
      <c r="C19" s="98">
        <v>28654</v>
      </c>
      <c r="D19" s="61">
        <v>30000</v>
      </c>
      <c r="E19" s="129">
        <f t="shared" si="0"/>
        <v>1346</v>
      </c>
      <c r="F19" s="69">
        <f t="shared" si="1"/>
        <v>4.6974244433586936</v>
      </c>
    </row>
    <row r="20" spans="1:6" s="10" customFormat="1" ht="19.899999999999999" customHeight="1">
      <c r="A20" s="44">
        <v>103</v>
      </c>
      <c r="B20" s="16" t="s">
        <v>923</v>
      </c>
      <c r="C20" s="23">
        <f>SUM(C21:C28)</f>
        <v>83924</v>
      </c>
      <c r="D20" s="23">
        <f>SUM(D21:D28)</f>
        <v>83587</v>
      </c>
      <c r="E20" s="122">
        <f t="shared" si="0"/>
        <v>-337</v>
      </c>
      <c r="F20" s="123">
        <f t="shared" si="1"/>
        <v>-0.40155378675944908</v>
      </c>
    </row>
    <row r="21" spans="1:6" s="9" customFormat="1" ht="19.899999999999999" customHeight="1">
      <c r="A21" s="51">
        <v>10302</v>
      </c>
      <c r="B21" s="39" t="s">
        <v>925</v>
      </c>
      <c r="C21" s="98">
        <v>12687</v>
      </c>
      <c r="D21" s="61">
        <v>14500</v>
      </c>
      <c r="E21" s="129">
        <f t="shared" si="0"/>
        <v>1813</v>
      </c>
      <c r="F21" s="69">
        <f t="shared" si="1"/>
        <v>14.290218333727436</v>
      </c>
    </row>
    <row r="22" spans="1:6" s="9" customFormat="1" ht="19.899999999999999" customHeight="1">
      <c r="A22" s="51">
        <v>10304</v>
      </c>
      <c r="B22" s="39" t="s">
        <v>926</v>
      </c>
      <c r="C22" s="98">
        <v>11586</v>
      </c>
      <c r="D22" s="61">
        <v>15000</v>
      </c>
      <c r="E22" s="129">
        <f t="shared" si="0"/>
        <v>3414</v>
      </c>
      <c r="F22" s="69">
        <f t="shared" si="1"/>
        <v>29.466597617814607</v>
      </c>
    </row>
    <row r="23" spans="1:6" s="9" customFormat="1" ht="19.899999999999999" customHeight="1">
      <c r="A23" s="51">
        <v>10305</v>
      </c>
      <c r="B23" s="39" t="s">
        <v>927</v>
      </c>
      <c r="C23" s="98">
        <v>6252</v>
      </c>
      <c r="D23" s="61">
        <v>5600</v>
      </c>
      <c r="E23" s="129">
        <f t="shared" si="0"/>
        <v>-652</v>
      </c>
      <c r="F23" s="69">
        <f t="shared" si="1"/>
        <v>-10.428662827895073</v>
      </c>
    </row>
    <row r="24" spans="1:6" s="9" customFormat="1" ht="19.899999999999999" customHeight="1">
      <c r="A24" s="51">
        <v>10306</v>
      </c>
      <c r="B24" s="39" t="s">
        <v>928</v>
      </c>
      <c r="C24" s="98">
        <v>11780</v>
      </c>
      <c r="D24" s="61">
        <v>17420</v>
      </c>
      <c r="E24" s="129">
        <f t="shared" si="0"/>
        <v>5640</v>
      </c>
      <c r="F24" s="69">
        <f t="shared" si="1"/>
        <v>47.877758913412563</v>
      </c>
    </row>
    <row r="25" spans="1:6" s="9" customFormat="1" ht="19.899999999999999" customHeight="1">
      <c r="A25" s="51">
        <v>10307</v>
      </c>
      <c r="B25" s="39" t="s">
        <v>929</v>
      </c>
      <c r="C25" s="98">
        <v>35900</v>
      </c>
      <c r="D25" s="61">
        <v>25279</v>
      </c>
      <c r="E25" s="129">
        <f t="shared" si="0"/>
        <v>-10621</v>
      </c>
      <c r="F25" s="69">
        <f t="shared" si="1"/>
        <v>-29.584958217270195</v>
      </c>
    </row>
    <row r="26" spans="1:6" s="9" customFormat="1" ht="19.899999999999999" customHeight="1">
      <c r="A26" s="51">
        <v>10308</v>
      </c>
      <c r="B26" s="39" t="s">
        <v>924</v>
      </c>
      <c r="C26" s="98">
        <v>2213</v>
      </c>
      <c r="D26" s="61">
        <v>2850</v>
      </c>
      <c r="E26" s="129">
        <f t="shared" si="0"/>
        <v>637</v>
      </c>
      <c r="F26" s="69">
        <f t="shared" si="1"/>
        <v>28.784455490284682</v>
      </c>
    </row>
    <row r="27" spans="1:6" s="9" customFormat="1" ht="19.899999999999999" customHeight="1">
      <c r="A27" s="51">
        <v>10309</v>
      </c>
      <c r="B27" s="39" t="s">
        <v>930</v>
      </c>
      <c r="C27" s="98">
        <v>3198</v>
      </c>
      <c r="D27" s="61">
        <v>1338</v>
      </c>
      <c r="E27" s="129">
        <f t="shared" si="0"/>
        <v>-1860</v>
      </c>
      <c r="F27" s="69">
        <f t="shared" si="1"/>
        <v>-58.161350844277671</v>
      </c>
    </row>
    <row r="28" spans="1:6" s="9" customFormat="1" ht="19.899999999999999" customHeight="1">
      <c r="A28" s="51">
        <v>10399</v>
      </c>
      <c r="B28" s="39" t="s">
        <v>931</v>
      </c>
      <c r="C28" s="98">
        <v>308</v>
      </c>
      <c r="D28" s="61">
        <v>1600</v>
      </c>
      <c r="E28" s="129">
        <f t="shared" si="0"/>
        <v>1292</v>
      </c>
      <c r="F28" s="69">
        <f t="shared" si="1"/>
        <v>419.48051948051949</v>
      </c>
    </row>
    <row r="29" spans="1:6" s="10" customFormat="1" ht="19.899999999999999" customHeight="1">
      <c r="A29" s="44" t="s">
        <v>950</v>
      </c>
      <c r="B29" s="16"/>
      <c r="C29" s="62">
        <f>C30+C35+C45</f>
        <v>116176</v>
      </c>
      <c r="D29" s="62">
        <f>D30+D35+D45</f>
        <v>39844</v>
      </c>
      <c r="E29" s="122">
        <f t="shared" si="0"/>
        <v>-76332</v>
      </c>
      <c r="F29" s="123">
        <f t="shared" si="1"/>
        <v>-65.703759812697967</v>
      </c>
    </row>
    <row r="30" spans="1:6" s="10" customFormat="1" ht="19.899999999999999" customHeight="1">
      <c r="A30" s="44">
        <v>11001</v>
      </c>
      <c r="B30" s="16" t="s">
        <v>932</v>
      </c>
      <c r="C30" s="23">
        <f>SUM(C31:C34)</f>
        <v>28076</v>
      </c>
      <c r="D30" s="23">
        <f>SUM(D31:D34)</f>
        <v>28076</v>
      </c>
      <c r="E30" s="122">
        <f t="shared" si="0"/>
        <v>0</v>
      </c>
      <c r="F30" s="123">
        <f t="shared" si="1"/>
        <v>0</v>
      </c>
    </row>
    <row r="31" spans="1:6" s="9" customFormat="1" ht="19.899999999999999" customHeight="1">
      <c r="A31" s="51">
        <v>1100101</v>
      </c>
      <c r="B31" s="17" t="s">
        <v>958</v>
      </c>
      <c r="C31" s="97">
        <v>8199</v>
      </c>
      <c r="D31" s="24">
        <v>8199</v>
      </c>
      <c r="E31" s="129">
        <f t="shared" si="0"/>
        <v>0</v>
      </c>
      <c r="F31" s="69">
        <f t="shared" si="1"/>
        <v>0</v>
      </c>
    </row>
    <row r="32" spans="1:6" s="9" customFormat="1" ht="19.899999999999999" customHeight="1">
      <c r="A32" s="51">
        <v>1100102</v>
      </c>
      <c r="B32" s="17" t="s">
        <v>959</v>
      </c>
      <c r="C32" s="97">
        <v>1608</v>
      </c>
      <c r="D32" s="24">
        <v>1608</v>
      </c>
      <c r="E32" s="129">
        <f t="shared" si="0"/>
        <v>0</v>
      </c>
      <c r="F32" s="69">
        <f t="shared" si="1"/>
        <v>0</v>
      </c>
    </row>
    <row r="33" spans="1:7" s="9" customFormat="1" ht="19.899999999999999" customHeight="1">
      <c r="A33" s="51">
        <v>1100103</v>
      </c>
      <c r="B33" s="17" t="s">
        <v>960</v>
      </c>
      <c r="C33" s="97">
        <v>1535</v>
      </c>
      <c r="D33" s="24">
        <v>1535</v>
      </c>
      <c r="E33" s="129">
        <f t="shared" si="0"/>
        <v>0</v>
      </c>
      <c r="F33" s="69">
        <f t="shared" si="1"/>
        <v>0</v>
      </c>
    </row>
    <row r="34" spans="1:7" s="9" customFormat="1" ht="19.899999999999999" customHeight="1">
      <c r="A34" s="40">
        <v>1100199</v>
      </c>
      <c r="B34" s="40" t="s">
        <v>1084</v>
      </c>
      <c r="C34" s="97">
        <v>16734</v>
      </c>
      <c r="D34" s="24">
        <v>16734</v>
      </c>
      <c r="E34" s="129">
        <f t="shared" si="0"/>
        <v>0</v>
      </c>
      <c r="F34" s="69">
        <f t="shared" si="1"/>
        <v>0</v>
      </c>
    </row>
    <row r="35" spans="1:7" s="10" customFormat="1" ht="19.899999999999999" customHeight="1">
      <c r="A35" s="44">
        <v>11002</v>
      </c>
      <c r="B35" s="16" t="s">
        <v>933</v>
      </c>
      <c r="C35" s="23">
        <f>SUM(C36:C44)</f>
        <v>17497</v>
      </c>
      <c r="D35" s="23">
        <f>SUM(D36:D44)</f>
        <v>10665</v>
      </c>
      <c r="E35" s="122">
        <f t="shared" si="0"/>
        <v>-6832</v>
      </c>
      <c r="F35" s="123">
        <f t="shared" si="1"/>
        <v>-39.046693718923244</v>
      </c>
    </row>
    <row r="36" spans="1:7" s="9" customFormat="1" ht="19.899999999999999" customHeight="1">
      <c r="A36" s="51">
        <v>1100202</v>
      </c>
      <c r="B36" s="17" t="s">
        <v>954</v>
      </c>
      <c r="C36" s="98">
        <v>591</v>
      </c>
      <c r="D36" s="24">
        <v>67</v>
      </c>
      <c r="E36" s="129">
        <f t="shared" si="0"/>
        <v>-524</v>
      </c>
      <c r="F36" s="69">
        <f t="shared" si="1"/>
        <v>-88.663282571912021</v>
      </c>
    </row>
    <row r="37" spans="1:7" s="9" customFormat="1" ht="19.899999999999999" customHeight="1">
      <c r="A37" s="130">
        <v>1100208</v>
      </c>
      <c r="B37" s="42" t="s">
        <v>934</v>
      </c>
      <c r="C37" s="98">
        <v>242</v>
      </c>
      <c r="D37" s="24">
        <v>265</v>
      </c>
      <c r="E37" s="129">
        <f t="shared" si="0"/>
        <v>23</v>
      </c>
      <c r="F37" s="69">
        <f t="shared" si="1"/>
        <v>9.5041322314049594</v>
      </c>
    </row>
    <row r="38" spans="1:7" s="9" customFormat="1" ht="19.899999999999999" customHeight="1">
      <c r="A38" s="40">
        <v>1100214</v>
      </c>
      <c r="B38" s="43" t="s">
        <v>935</v>
      </c>
      <c r="C38" s="98">
        <v>2564</v>
      </c>
      <c r="D38" s="24">
        <v>2564</v>
      </c>
      <c r="E38" s="129">
        <f t="shared" si="0"/>
        <v>0</v>
      </c>
      <c r="F38" s="69">
        <f t="shared" si="1"/>
        <v>0</v>
      </c>
    </row>
    <row r="39" spans="1:7" s="9" customFormat="1" ht="19.899999999999999" customHeight="1">
      <c r="A39" s="40">
        <v>1100221</v>
      </c>
      <c r="B39" s="43" t="s">
        <v>936</v>
      </c>
      <c r="C39" s="98">
        <v>2658</v>
      </c>
      <c r="D39" s="24">
        <v>4189</v>
      </c>
      <c r="E39" s="129">
        <f t="shared" si="0"/>
        <v>1531</v>
      </c>
      <c r="F39" s="69">
        <f t="shared" si="1"/>
        <v>57.599699021820918</v>
      </c>
    </row>
    <row r="40" spans="1:7" s="9" customFormat="1" ht="19.899999999999999" customHeight="1">
      <c r="A40" s="40">
        <v>1100222</v>
      </c>
      <c r="B40" s="43" t="s">
        <v>937</v>
      </c>
      <c r="C40" s="98">
        <v>2333</v>
      </c>
      <c r="D40" s="24"/>
      <c r="E40" s="129">
        <f t="shared" si="0"/>
        <v>-2333</v>
      </c>
      <c r="F40" s="69">
        <f t="shared" si="1"/>
        <v>-100</v>
      </c>
    </row>
    <row r="41" spans="1:7" s="9" customFormat="1" ht="19.899999999999999" customHeight="1">
      <c r="A41" s="40">
        <v>1100223</v>
      </c>
      <c r="B41" s="43" t="s">
        <v>938</v>
      </c>
      <c r="C41" s="98">
        <v>1747</v>
      </c>
      <c r="D41" s="24">
        <v>1768</v>
      </c>
      <c r="E41" s="129">
        <f t="shared" si="0"/>
        <v>21</v>
      </c>
      <c r="F41" s="69">
        <f t="shared" si="1"/>
        <v>1.2020606754436176</v>
      </c>
      <c r="G41" s="131"/>
    </row>
    <row r="42" spans="1:7" s="9" customFormat="1" ht="19.899999999999999" customHeight="1">
      <c r="A42" s="40">
        <v>1100224</v>
      </c>
      <c r="B42" s="43" t="s">
        <v>979</v>
      </c>
      <c r="C42" s="98">
        <v>4698</v>
      </c>
      <c r="D42" s="24">
        <v>0</v>
      </c>
      <c r="E42" s="129">
        <f t="shared" si="0"/>
        <v>-4698</v>
      </c>
      <c r="F42" s="69">
        <f t="shared" si="1"/>
        <v>-100</v>
      </c>
      <c r="G42" s="131"/>
    </row>
    <row r="43" spans="1:7" s="9" customFormat="1" ht="19.899999999999999" customHeight="1">
      <c r="A43" s="40">
        <v>1100227</v>
      </c>
      <c r="B43" s="43" t="s">
        <v>939</v>
      </c>
      <c r="C43" s="98">
        <v>2512</v>
      </c>
      <c r="D43" s="24">
        <v>1812</v>
      </c>
      <c r="E43" s="129">
        <f t="shared" si="0"/>
        <v>-700</v>
      </c>
      <c r="F43" s="69">
        <f t="shared" si="1"/>
        <v>-27.866242038216559</v>
      </c>
      <c r="G43" s="131"/>
    </row>
    <row r="44" spans="1:7" s="9" customFormat="1" ht="19.899999999999999" customHeight="1">
      <c r="A44" s="40">
        <v>1100299</v>
      </c>
      <c r="B44" s="43" t="s">
        <v>940</v>
      </c>
      <c r="C44" s="98">
        <v>152</v>
      </c>
      <c r="D44" s="24"/>
      <c r="E44" s="129">
        <f t="shared" si="0"/>
        <v>-152</v>
      </c>
      <c r="F44" s="69">
        <f t="shared" si="1"/>
        <v>-100</v>
      </c>
    </row>
    <row r="45" spans="1:7" s="10" customFormat="1" ht="19.899999999999999" customHeight="1">
      <c r="A45" s="41">
        <v>11003</v>
      </c>
      <c r="B45" s="41" t="s">
        <v>941</v>
      </c>
      <c r="C45" s="62">
        <v>70603</v>
      </c>
      <c r="D45" s="62">
        <f>736+320+47</f>
        <v>1103</v>
      </c>
      <c r="E45" s="122">
        <f t="shared" si="0"/>
        <v>-69500</v>
      </c>
      <c r="F45" s="123">
        <f t="shared" si="1"/>
        <v>-98.437743438664086</v>
      </c>
    </row>
    <row r="46" spans="1:7" s="10" customFormat="1" ht="19.899999999999999" customHeight="1">
      <c r="A46" s="41" t="s">
        <v>951</v>
      </c>
      <c r="B46" s="41"/>
      <c r="C46" s="62">
        <f>C47</f>
        <v>-4000</v>
      </c>
      <c r="D46" s="62">
        <f>D47</f>
        <v>0</v>
      </c>
      <c r="E46" s="122">
        <f t="shared" si="0"/>
        <v>4000</v>
      </c>
      <c r="F46" s="123">
        <f t="shared" si="1"/>
        <v>-100</v>
      </c>
    </row>
    <row r="47" spans="1:7" s="10" customFormat="1" ht="19.899999999999999" customHeight="1">
      <c r="A47" s="41">
        <v>1101101</v>
      </c>
      <c r="B47" s="124" t="s">
        <v>948</v>
      </c>
      <c r="C47" s="62">
        <f>SUM(C48:C48)</f>
        <v>-4000</v>
      </c>
      <c r="D47" s="62">
        <f>SUM(D48:D48)</f>
        <v>0</v>
      </c>
      <c r="E47" s="122">
        <f t="shared" si="0"/>
        <v>4000</v>
      </c>
      <c r="F47" s="123">
        <f t="shared" si="1"/>
        <v>-100</v>
      </c>
    </row>
    <row r="48" spans="1:7" s="9" customFormat="1" ht="19.899999999999999" customHeight="1">
      <c r="A48" s="40">
        <v>110110101</v>
      </c>
      <c r="B48" s="132" t="s">
        <v>949</v>
      </c>
      <c r="C48" s="98">
        <v>-4000</v>
      </c>
      <c r="D48" s="61">
        <v>0</v>
      </c>
      <c r="E48" s="129">
        <f t="shared" si="0"/>
        <v>4000</v>
      </c>
      <c r="F48" s="69">
        <f t="shared" si="1"/>
        <v>-100</v>
      </c>
    </row>
    <row r="49" spans="1:6" s="10" customFormat="1" ht="19.899999999999999" customHeight="1">
      <c r="A49" s="41" t="s">
        <v>970</v>
      </c>
      <c r="B49" s="125"/>
      <c r="C49" s="62">
        <f>C50</f>
        <v>18180</v>
      </c>
      <c r="D49" s="62">
        <f>D50</f>
        <v>22607</v>
      </c>
      <c r="E49" s="122">
        <f t="shared" si="0"/>
        <v>4427</v>
      </c>
      <c r="F49" s="123">
        <f t="shared" si="1"/>
        <v>24.350935093509353</v>
      </c>
    </row>
    <row r="50" spans="1:6" s="10" customFormat="1" ht="19.899999999999999" customHeight="1">
      <c r="A50" s="41">
        <v>11008</v>
      </c>
      <c r="B50" s="126" t="s">
        <v>972</v>
      </c>
      <c r="C50" s="103">
        <v>18180</v>
      </c>
      <c r="D50" s="62">
        <f>'全市一般预算支出-功能'!C1168</f>
        <v>22607</v>
      </c>
      <c r="E50" s="122">
        <f t="shared" si="0"/>
        <v>4427</v>
      </c>
      <c r="F50" s="123">
        <f t="shared" si="1"/>
        <v>24.350935093509353</v>
      </c>
    </row>
    <row r="51" spans="1:6" s="10" customFormat="1" ht="19.899999999999999" customHeight="1">
      <c r="A51" s="44" t="s">
        <v>971</v>
      </c>
      <c r="B51" s="16"/>
      <c r="C51" s="62">
        <f>C52</f>
        <v>101770</v>
      </c>
      <c r="D51" s="62">
        <f>D52</f>
        <v>100339</v>
      </c>
      <c r="E51" s="122">
        <f t="shared" si="0"/>
        <v>-1431</v>
      </c>
      <c r="F51" s="123">
        <f t="shared" si="1"/>
        <v>-1.4061118207723298</v>
      </c>
    </row>
    <row r="52" spans="1:6" s="10" customFormat="1" ht="19.899999999999999" customHeight="1">
      <c r="A52" s="44">
        <v>1100901</v>
      </c>
      <c r="B52" s="16" t="s">
        <v>942</v>
      </c>
      <c r="C52" s="62">
        <f>SUM(C53:C55)</f>
        <v>101770</v>
      </c>
      <c r="D52" s="62">
        <f>SUM(D53:D55)</f>
        <v>100339</v>
      </c>
      <c r="E52" s="122">
        <f t="shared" si="0"/>
        <v>-1431</v>
      </c>
      <c r="F52" s="123">
        <f t="shared" si="1"/>
        <v>-1.4061118207723298</v>
      </c>
    </row>
    <row r="53" spans="1:6" s="9" customFormat="1" ht="19.899999999999999" customHeight="1">
      <c r="A53" s="51">
        <v>110090101</v>
      </c>
      <c r="B53" s="39" t="s">
        <v>944</v>
      </c>
      <c r="C53" s="98">
        <v>969</v>
      </c>
      <c r="D53" s="61">
        <v>58000</v>
      </c>
      <c r="E53" s="129">
        <f t="shared" si="0"/>
        <v>57031</v>
      </c>
      <c r="F53" s="69">
        <f t="shared" si="1"/>
        <v>5885.5521155830747</v>
      </c>
    </row>
    <row r="54" spans="1:6" s="9" customFormat="1" ht="19.899999999999999" customHeight="1">
      <c r="A54" s="51">
        <v>110090102</v>
      </c>
      <c r="B54" s="39" t="s">
        <v>961</v>
      </c>
      <c r="C54" s="98">
        <v>98769</v>
      </c>
      <c r="D54" s="61">
        <v>42154</v>
      </c>
      <c r="E54" s="129">
        <f t="shared" si="0"/>
        <v>-56615</v>
      </c>
      <c r="F54" s="69">
        <f t="shared" si="1"/>
        <v>-57.320616792718361</v>
      </c>
    </row>
    <row r="55" spans="1:6" s="9" customFormat="1" ht="19.899999999999999" customHeight="1">
      <c r="A55" s="51">
        <v>110090199</v>
      </c>
      <c r="B55" s="39" t="s">
        <v>943</v>
      </c>
      <c r="C55" s="98">
        <f>2025+7</f>
        <v>2032</v>
      </c>
      <c r="D55" s="61">
        <v>185</v>
      </c>
      <c r="E55" s="129">
        <f t="shared" si="0"/>
        <v>-1847</v>
      </c>
      <c r="F55" s="69">
        <f t="shared" si="1"/>
        <v>-90.895669291338592</v>
      </c>
    </row>
    <row r="56" spans="1:6" s="10" customFormat="1" ht="19.899999999999999" customHeight="1">
      <c r="A56" s="173" t="s">
        <v>1</v>
      </c>
      <c r="B56" s="174"/>
      <c r="C56" s="127">
        <f>C5+C29+C46+C49+C51</f>
        <v>506001</v>
      </c>
      <c r="D56" s="127">
        <f>D5+D29+D46+D49+D51</f>
        <v>461314</v>
      </c>
      <c r="E56" s="122">
        <f t="shared" si="0"/>
        <v>-44687</v>
      </c>
      <c r="F56" s="123">
        <f t="shared" si="1"/>
        <v>-8.8314054715306884</v>
      </c>
    </row>
    <row r="57" spans="1:6" s="10" customFormat="1" ht="36" customHeight="1">
      <c r="A57" s="175"/>
      <c r="B57" s="175"/>
      <c r="C57" s="175"/>
      <c r="D57" s="175"/>
      <c r="E57" s="175"/>
      <c r="F57" s="175"/>
    </row>
    <row r="58" spans="1:6" ht="22.15" customHeight="1">
      <c r="A58" s="128"/>
    </row>
  </sheetData>
  <mergeCells count="3">
    <mergeCell ref="A2:F2"/>
    <mergeCell ref="A56:B56"/>
    <mergeCell ref="A57:F57"/>
  </mergeCells>
  <phoneticPr fontId="3" type="noConversion"/>
  <printOptions horizontalCentered="1"/>
  <pageMargins left="0.39370078740157483" right="0.39370078740157483" top="0.39370078740157483" bottom="0.39370078740157483" header="0" footer="0.19685039370078741"/>
  <pageSetup paperSize="9" scale="91" fitToHeight="0" orientation="portrait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70"/>
  <sheetViews>
    <sheetView workbookViewId="0">
      <pane xSplit="2" ySplit="5" topLeftCell="C1139" activePane="bottomRight" state="frozen"/>
      <selection activeCell="P31" sqref="P31"/>
      <selection pane="topRight" activeCell="P31" sqref="P31"/>
      <selection pane="bottomLeft" activeCell="P31" sqref="P31"/>
      <selection pane="bottomRight" activeCell="Q554" sqref="Q554"/>
    </sheetView>
  </sheetViews>
  <sheetFormatPr defaultColWidth="9" defaultRowHeight="13.5"/>
  <cols>
    <col min="1" max="1" width="14.875" style="25" customWidth="1"/>
    <col min="2" max="2" width="34.625" style="25" customWidth="1"/>
    <col min="3" max="3" width="12.625" style="26" bestFit="1" customWidth="1"/>
    <col min="4" max="4" width="12.25" style="26" customWidth="1"/>
    <col min="5" max="5" width="14" style="9" customWidth="1"/>
    <col min="6" max="6" width="13.375" style="108" customWidth="1"/>
    <col min="7" max="16384" width="9" style="9"/>
  </cols>
  <sheetData>
    <row r="1" spans="1:6" s="10" customFormat="1" ht="16.899999999999999" customHeight="1">
      <c r="A1" s="25" t="s">
        <v>986</v>
      </c>
      <c r="B1" s="133"/>
      <c r="C1" s="134"/>
      <c r="D1" s="134"/>
      <c r="F1" s="135"/>
    </row>
    <row r="2" spans="1:6" s="136" customFormat="1" ht="25.5">
      <c r="A2" s="172" t="s">
        <v>996</v>
      </c>
      <c r="B2" s="172"/>
      <c r="C2" s="172"/>
      <c r="D2" s="172"/>
      <c r="E2" s="172"/>
      <c r="F2" s="172"/>
    </row>
    <row r="3" spans="1:6" s="10" customFormat="1" ht="19.5" customHeight="1">
      <c r="A3" s="133"/>
      <c r="B3" s="137" t="s">
        <v>6</v>
      </c>
      <c r="C3" s="134"/>
      <c r="D3" s="134"/>
      <c r="F3" s="138" t="s">
        <v>4</v>
      </c>
    </row>
    <row r="4" spans="1:6" s="10" customFormat="1" ht="33" customHeight="1">
      <c r="A4" s="106" t="s">
        <v>15</v>
      </c>
      <c r="B4" s="106" t="s">
        <v>16</v>
      </c>
      <c r="C4" s="95" t="s">
        <v>997</v>
      </c>
      <c r="D4" s="104" t="s">
        <v>994</v>
      </c>
      <c r="E4" s="121" t="s">
        <v>7</v>
      </c>
      <c r="F4" s="109" t="s">
        <v>8</v>
      </c>
    </row>
    <row r="5" spans="1:6" s="10" customFormat="1" ht="19.899999999999999" customHeight="1">
      <c r="A5" s="177" t="s">
        <v>2</v>
      </c>
      <c r="B5" s="178"/>
      <c r="C5" s="102">
        <v>394708</v>
      </c>
      <c r="D5" s="102">
        <v>418717.79092461755</v>
      </c>
      <c r="E5" s="102">
        <f>D5-C5</f>
        <v>24009.790924617555</v>
      </c>
      <c r="F5" s="110">
        <f>E5/C5*100</f>
        <v>6.0829248266104443</v>
      </c>
    </row>
    <row r="6" spans="1:6" s="10" customFormat="1" ht="24" customHeight="1">
      <c r="A6" s="28">
        <v>201</v>
      </c>
      <c r="B6" s="28" t="s">
        <v>18</v>
      </c>
      <c r="C6" s="63">
        <v>54880</v>
      </c>
      <c r="D6" s="102">
        <v>63177.791110612088</v>
      </c>
      <c r="E6" s="102">
        <f t="shared" ref="E6:E69" si="0">D6-C6</f>
        <v>8297.7911106120882</v>
      </c>
      <c r="F6" s="110">
        <f t="shared" ref="F6:F69" si="1">E6/C6*100</f>
        <v>15.119881761319403</v>
      </c>
    </row>
    <row r="7" spans="1:6" s="10" customFormat="1" ht="24" customHeight="1">
      <c r="A7" s="28">
        <v>20101</v>
      </c>
      <c r="B7" s="28" t="s">
        <v>734</v>
      </c>
      <c r="C7" s="23">
        <v>1298</v>
      </c>
      <c r="D7" s="102">
        <v>1519.9459965998999</v>
      </c>
      <c r="E7" s="102">
        <f t="shared" si="0"/>
        <v>221.9459965998999</v>
      </c>
      <c r="F7" s="110">
        <f t="shared" si="1"/>
        <v>17.099075238821257</v>
      </c>
    </row>
    <row r="8" spans="1:6" s="11" customFormat="1" ht="24" customHeight="1">
      <c r="A8" s="29">
        <v>2010101</v>
      </c>
      <c r="B8" s="30" t="s">
        <v>19</v>
      </c>
      <c r="C8" s="24">
        <v>599</v>
      </c>
      <c r="D8" s="143">
        <v>650.03628759989999</v>
      </c>
      <c r="E8" s="143">
        <f t="shared" si="0"/>
        <v>51.036287599899993</v>
      </c>
      <c r="F8" s="144">
        <f t="shared" si="1"/>
        <v>8.5202483472287138</v>
      </c>
    </row>
    <row r="9" spans="1:6" s="11" customFormat="1" ht="24" customHeight="1">
      <c r="A9" s="29">
        <v>2010102</v>
      </c>
      <c r="B9" s="30" t="s">
        <v>20</v>
      </c>
      <c r="C9" s="24">
        <v>44</v>
      </c>
      <c r="D9" s="143">
        <v>40.131999999999998</v>
      </c>
      <c r="E9" s="143">
        <f t="shared" si="0"/>
        <v>-3.8680000000000021</v>
      </c>
      <c r="F9" s="144">
        <f t="shared" si="1"/>
        <v>-8.7909090909090946</v>
      </c>
    </row>
    <row r="10" spans="1:6" s="11" customFormat="1" ht="24" customHeight="1">
      <c r="A10" s="29">
        <v>2010103</v>
      </c>
      <c r="B10" s="30" t="s">
        <v>21</v>
      </c>
      <c r="C10" s="24">
        <v>437</v>
      </c>
      <c r="D10" s="143">
        <v>497.77770900000002</v>
      </c>
      <c r="E10" s="143">
        <f t="shared" si="0"/>
        <v>60.777709000000016</v>
      </c>
      <c r="F10" s="144">
        <f t="shared" si="1"/>
        <v>13.907942562929065</v>
      </c>
    </row>
    <row r="11" spans="1:6" s="11" customFormat="1" ht="24" customHeight="1">
      <c r="A11" s="29">
        <v>2010104</v>
      </c>
      <c r="B11" s="30" t="s">
        <v>22</v>
      </c>
      <c r="C11" s="24">
        <v>67</v>
      </c>
      <c r="D11" s="143">
        <v>71</v>
      </c>
      <c r="E11" s="143">
        <f t="shared" si="0"/>
        <v>4</v>
      </c>
      <c r="F11" s="144">
        <f t="shared" si="1"/>
        <v>5.9701492537313428</v>
      </c>
    </row>
    <row r="12" spans="1:6" s="11" customFormat="1" ht="24" hidden="1" customHeight="1">
      <c r="A12" s="29">
        <v>2010105</v>
      </c>
      <c r="B12" s="30" t="s">
        <v>658</v>
      </c>
      <c r="C12" s="24"/>
      <c r="D12" s="143">
        <v>0</v>
      </c>
      <c r="E12" s="143">
        <f t="shared" si="0"/>
        <v>0</v>
      </c>
      <c r="F12" s="144"/>
    </row>
    <row r="13" spans="1:6" s="11" customFormat="1" ht="24" customHeight="1">
      <c r="A13" s="29">
        <v>2010106</v>
      </c>
      <c r="B13" s="30" t="s">
        <v>23</v>
      </c>
      <c r="C13" s="24">
        <v>19</v>
      </c>
      <c r="D13" s="143">
        <v>20</v>
      </c>
      <c r="E13" s="143">
        <f t="shared" si="0"/>
        <v>1</v>
      </c>
      <c r="F13" s="144">
        <f t="shared" si="1"/>
        <v>5.2631578947368416</v>
      </c>
    </row>
    <row r="14" spans="1:6" s="11" customFormat="1" ht="24" customHeight="1">
      <c r="A14" s="29">
        <v>2010107</v>
      </c>
      <c r="B14" s="30" t="s">
        <v>24</v>
      </c>
      <c r="C14" s="24">
        <v>11</v>
      </c>
      <c r="D14" s="143">
        <v>12</v>
      </c>
      <c r="E14" s="143">
        <f t="shared" si="0"/>
        <v>1</v>
      </c>
      <c r="F14" s="144">
        <f t="shared" si="1"/>
        <v>9.0909090909090917</v>
      </c>
    </row>
    <row r="15" spans="1:6" s="11" customFormat="1" ht="24" hidden="1" customHeight="1">
      <c r="A15" s="29">
        <v>2010108</v>
      </c>
      <c r="B15" s="30" t="s">
        <v>25</v>
      </c>
      <c r="C15" s="24"/>
      <c r="D15" s="143">
        <v>0</v>
      </c>
      <c r="E15" s="143">
        <f t="shared" si="0"/>
        <v>0</v>
      </c>
      <c r="F15" s="144"/>
    </row>
    <row r="16" spans="1:6" s="11" customFormat="1" ht="23.25" customHeight="1">
      <c r="A16" s="29">
        <v>2010109</v>
      </c>
      <c r="B16" s="30" t="s">
        <v>26</v>
      </c>
      <c r="C16" s="24">
        <v>10</v>
      </c>
      <c r="D16" s="143">
        <v>12</v>
      </c>
      <c r="E16" s="143">
        <f t="shared" si="0"/>
        <v>2</v>
      </c>
      <c r="F16" s="144">
        <f t="shared" si="1"/>
        <v>20</v>
      </c>
    </row>
    <row r="17" spans="1:6" ht="24" hidden="1" customHeight="1">
      <c r="A17" s="29">
        <v>2010150</v>
      </c>
      <c r="B17" s="30" t="s">
        <v>27</v>
      </c>
      <c r="C17" s="24"/>
      <c r="D17" s="143">
        <v>0</v>
      </c>
      <c r="E17" s="143">
        <f t="shared" si="0"/>
        <v>0</v>
      </c>
      <c r="F17" s="144"/>
    </row>
    <row r="18" spans="1:6" s="11" customFormat="1" ht="24" customHeight="1">
      <c r="A18" s="29">
        <v>2010199</v>
      </c>
      <c r="B18" s="30" t="s">
        <v>28</v>
      </c>
      <c r="C18" s="24">
        <v>111</v>
      </c>
      <c r="D18" s="143">
        <v>217</v>
      </c>
      <c r="E18" s="143">
        <f t="shared" si="0"/>
        <v>106</v>
      </c>
      <c r="F18" s="144">
        <f t="shared" si="1"/>
        <v>95.495495495495504</v>
      </c>
    </row>
    <row r="19" spans="1:6" s="140" customFormat="1" ht="24" customHeight="1">
      <c r="A19" s="28">
        <v>20102</v>
      </c>
      <c r="B19" s="28" t="s">
        <v>735</v>
      </c>
      <c r="C19" s="23">
        <v>918</v>
      </c>
      <c r="D19" s="102">
        <v>1084.6196387624</v>
      </c>
      <c r="E19" s="102">
        <f t="shared" si="0"/>
        <v>166.61963876239997</v>
      </c>
      <c r="F19" s="110">
        <f t="shared" si="1"/>
        <v>18.150287446884526</v>
      </c>
    </row>
    <row r="20" spans="1:6" s="11" customFormat="1" ht="24" customHeight="1">
      <c r="A20" s="29">
        <v>2010201</v>
      </c>
      <c r="B20" s="30" t="s">
        <v>19</v>
      </c>
      <c r="C20" s="24">
        <v>613</v>
      </c>
      <c r="D20" s="143">
        <v>700.18632576239997</v>
      </c>
      <c r="E20" s="143">
        <f t="shared" si="0"/>
        <v>87.186325762399974</v>
      </c>
      <c r="F20" s="144">
        <f t="shared" si="1"/>
        <v>14.222891641500812</v>
      </c>
    </row>
    <row r="21" spans="1:6" s="11" customFormat="1" ht="24" customHeight="1">
      <c r="A21" s="29">
        <v>2010202</v>
      </c>
      <c r="B21" s="30" t="s">
        <v>20</v>
      </c>
      <c r="C21" s="24">
        <v>43</v>
      </c>
      <c r="D21" s="143">
        <v>39.630000000000003</v>
      </c>
      <c r="E21" s="143">
        <f t="shared" si="0"/>
        <v>-3.3699999999999974</v>
      </c>
      <c r="F21" s="144">
        <f t="shared" si="1"/>
        <v>-7.8372093023255749</v>
      </c>
    </row>
    <row r="22" spans="1:6" s="11" customFormat="1" ht="24" customHeight="1">
      <c r="A22" s="29">
        <v>2010203</v>
      </c>
      <c r="B22" s="30" t="s">
        <v>21</v>
      </c>
      <c r="C22" s="24">
        <v>93</v>
      </c>
      <c r="D22" s="143">
        <v>163.20331299999998</v>
      </c>
      <c r="E22" s="143">
        <f t="shared" si="0"/>
        <v>70.20331299999998</v>
      </c>
      <c r="F22" s="144">
        <f t="shared" si="1"/>
        <v>75.487433333333314</v>
      </c>
    </row>
    <row r="23" spans="1:6" s="11" customFormat="1" ht="24" customHeight="1">
      <c r="A23" s="29">
        <v>2010204</v>
      </c>
      <c r="B23" s="30" t="s">
        <v>29</v>
      </c>
      <c r="C23" s="24">
        <v>61</v>
      </c>
      <c r="D23" s="143">
        <v>58</v>
      </c>
      <c r="E23" s="143">
        <f t="shared" si="0"/>
        <v>-3</v>
      </c>
      <c r="F23" s="144">
        <f t="shared" si="1"/>
        <v>-4.918032786885246</v>
      </c>
    </row>
    <row r="24" spans="1:6" s="11" customFormat="1" ht="24" customHeight="1">
      <c r="A24" s="29">
        <v>2010205</v>
      </c>
      <c r="B24" s="30" t="s">
        <v>30</v>
      </c>
      <c r="C24" s="24">
        <v>20</v>
      </c>
      <c r="D24" s="143">
        <v>0</v>
      </c>
      <c r="E24" s="143">
        <f t="shared" si="0"/>
        <v>-20</v>
      </c>
      <c r="F24" s="144">
        <f t="shared" si="1"/>
        <v>-100</v>
      </c>
    </row>
    <row r="25" spans="1:6" ht="24" customHeight="1">
      <c r="A25" s="29">
        <v>2010206</v>
      </c>
      <c r="B25" s="30" t="s">
        <v>31</v>
      </c>
      <c r="C25" s="24">
        <v>20</v>
      </c>
      <c r="D25" s="143">
        <v>21</v>
      </c>
      <c r="E25" s="143">
        <f t="shared" si="0"/>
        <v>1</v>
      </c>
      <c r="F25" s="144">
        <f t="shared" si="1"/>
        <v>5</v>
      </c>
    </row>
    <row r="26" spans="1:6" s="11" customFormat="1" ht="24" hidden="1" customHeight="1">
      <c r="A26" s="29">
        <v>2010250</v>
      </c>
      <c r="B26" s="30" t="s">
        <v>27</v>
      </c>
      <c r="C26" s="24"/>
      <c r="D26" s="143">
        <v>0</v>
      </c>
      <c r="E26" s="143">
        <f t="shared" si="0"/>
        <v>0</v>
      </c>
      <c r="F26" s="144"/>
    </row>
    <row r="27" spans="1:6" s="11" customFormat="1" ht="24" customHeight="1">
      <c r="A27" s="29">
        <v>2010299</v>
      </c>
      <c r="B27" s="30" t="s">
        <v>32</v>
      </c>
      <c r="C27" s="24">
        <v>68</v>
      </c>
      <c r="D27" s="143">
        <v>102.6</v>
      </c>
      <c r="E27" s="143">
        <f t="shared" si="0"/>
        <v>34.599999999999994</v>
      </c>
      <c r="F27" s="144">
        <f t="shared" si="1"/>
        <v>50.882352941176464</v>
      </c>
    </row>
    <row r="28" spans="1:6" s="140" customFormat="1" ht="24" customHeight="1">
      <c r="A28" s="28">
        <v>20103</v>
      </c>
      <c r="B28" s="28" t="s">
        <v>736</v>
      </c>
      <c r="C28" s="23">
        <v>20640</v>
      </c>
      <c r="D28" s="102">
        <v>24539.5892722393</v>
      </c>
      <c r="E28" s="102">
        <f t="shared" si="0"/>
        <v>3899.5892722393</v>
      </c>
      <c r="F28" s="110">
        <f t="shared" si="1"/>
        <v>18.893358877128392</v>
      </c>
    </row>
    <row r="29" spans="1:6" s="11" customFormat="1" ht="24" customHeight="1">
      <c r="A29" s="29">
        <v>2010301</v>
      </c>
      <c r="B29" s="30" t="s">
        <v>19</v>
      </c>
      <c r="C29" s="24">
        <v>10971</v>
      </c>
      <c r="D29" s="143">
        <v>17202.114239999999</v>
      </c>
      <c r="E29" s="143">
        <f t="shared" si="0"/>
        <v>6231.114239999999</v>
      </c>
      <c r="F29" s="144">
        <f t="shared" si="1"/>
        <v>56.79622860267979</v>
      </c>
    </row>
    <row r="30" spans="1:6" s="11" customFormat="1" ht="24" customHeight="1">
      <c r="A30" s="29">
        <v>2010302</v>
      </c>
      <c r="B30" s="30" t="s">
        <v>20</v>
      </c>
      <c r="C30" s="24">
        <v>1960</v>
      </c>
      <c r="D30" s="143">
        <v>540.53899999999999</v>
      </c>
      <c r="E30" s="143">
        <f t="shared" si="0"/>
        <v>-1419.461</v>
      </c>
      <c r="F30" s="144">
        <f t="shared" si="1"/>
        <v>-72.421479591836729</v>
      </c>
    </row>
    <row r="31" spans="1:6" s="11" customFormat="1" ht="24" customHeight="1">
      <c r="A31" s="29">
        <v>2010303</v>
      </c>
      <c r="B31" s="30" t="s">
        <v>21</v>
      </c>
      <c r="C31" s="24">
        <v>1157</v>
      </c>
      <c r="D31" s="143">
        <v>1323</v>
      </c>
      <c r="E31" s="143">
        <f t="shared" si="0"/>
        <v>166</v>
      </c>
      <c r="F31" s="144">
        <f t="shared" si="1"/>
        <v>14.347450302506481</v>
      </c>
    </row>
    <row r="32" spans="1:6" s="11" customFormat="1" ht="24" customHeight="1">
      <c r="A32" s="29">
        <v>2010304</v>
      </c>
      <c r="B32" s="30" t="s">
        <v>33</v>
      </c>
      <c r="C32" s="24"/>
      <c r="D32" s="143">
        <v>14</v>
      </c>
      <c r="E32" s="143">
        <f t="shared" si="0"/>
        <v>14</v>
      </c>
      <c r="F32" s="144"/>
    </row>
    <row r="33" spans="1:6" s="11" customFormat="1" ht="24" customHeight="1">
      <c r="A33" s="29">
        <v>2010305</v>
      </c>
      <c r="B33" s="30" t="s">
        <v>34</v>
      </c>
      <c r="C33" s="24">
        <v>129</v>
      </c>
      <c r="D33" s="143">
        <v>153.9</v>
      </c>
      <c r="E33" s="143">
        <f t="shared" si="0"/>
        <v>24.900000000000006</v>
      </c>
      <c r="F33" s="144">
        <f t="shared" si="1"/>
        <v>19.302325581395351</v>
      </c>
    </row>
    <row r="34" spans="1:6" s="11" customFormat="1" ht="24" customHeight="1">
      <c r="A34" s="29">
        <v>2010306</v>
      </c>
      <c r="B34" s="30" t="s">
        <v>35</v>
      </c>
      <c r="C34" s="24">
        <v>27</v>
      </c>
      <c r="D34" s="143">
        <v>30</v>
      </c>
      <c r="E34" s="143">
        <f t="shared" si="0"/>
        <v>3</v>
      </c>
      <c r="F34" s="144">
        <f t="shared" si="1"/>
        <v>11.111111111111111</v>
      </c>
    </row>
    <row r="35" spans="1:6" s="11" customFormat="1" ht="24" customHeight="1">
      <c r="A35" s="29">
        <v>2010307</v>
      </c>
      <c r="B35" s="30" t="s">
        <v>36</v>
      </c>
      <c r="C35" s="24">
        <v>26</v>
      </c>
      <c r="D35" s="143">
        <v>36</v>
      </c>
      <c r="E35" s="143">
        <f t="shared" si="0"/>
        <v>10</v>
      </c>
      <c r="F35" s="144">
        <f t="shared" si="1"/>
        <v>38.461538461538467</v>
      </c>
    </row>
    <row r="36" spans="1:6" ht="24" customHeight="1">
      <c r="A36" s="29">
        <v>2010308</v>
      </c>
      <c r="B36" s="30" t="s">
        <v>37</v>
      </c>
      <c r="C36" s="24">
        <v>443</v>
      </c>
      <c r="D36" s="143">
        <v>410</v>
      </c>
      <c r="E36" s="143">
        <f t="shared" si="0"/>
        <v>-33</v>
      </c>
      <c r="F36" s="144">
        <f t="shared" si="1"/>
        <v>-7.4492099322799099</v>
      </c>
    </row>
    <row r="37" spans="1:6" s="11" customFormat="1" ht="24" hidden="1" customHeight="1">
      <c r="A37" s="29">
        <v>2010309</v>
      </c>
      <c r="B37" s="30" t="s">
        <v>38</v>
      </c>
      <c r="C37" s="24"/>
      <c r="D37" s="143">
        <v>0</v>
      </c>
      <c r="E37" s="143">
        <f t="shared" si="0"/>
        <v>0</v>
      </c>
      <c r="F37" s="144"/>
    </row>
    <row r="38" spans="1:6" s="11" customFormat="1" ht="24" customHeight="1">
      <c r="A38" s="29">
        <v>2010350</v>
      </c>
      <c r="B38" s="30" t="s">
        <v>27</v>
      </c>
      <c r="C38" s="24">
        <v>1208</v>
      </c>
      <c r="D38" s="143">
        <v>1951.5526322393</v>
      </c>
      <c r="E38" s="143">
        <f t="shared" si="0"/>
        <v>743.55263223930001</v>
      </c>
      <c r="F38" s="144">
        <f t="shared" si="1"/>
        <v>61.552370218485095</v>
      </c>
    </row>
    <row r="39" spans="1:6" s="11" customFormat="1" ht="30.75" customHeight="1">
      <c r="A39" s="29">
        <v>2010399</v>
      </c>
      <c r="B39" s="30" t="s">
        <v>39</v>
      </c>
      <c r="C39" s="24">
        <v>4719</v>
      </c>
      <c r="D39" s="143">
        <v>2878.4834000000001</v>
      </c>
      <c r="E39" s="143">
        <f t="shared" si="0"/>
        <v>-1840.5165999999999</v>
      </c>
      <c r="F39" s="144">
        <f t="shared" si="1"/>
        <v>-39.002258953168045</v>
      </c>
    </row>
    <row r="40" spans="1:6" s="140" customFormat="1" ht="24" customHeight="1">
      <c r="A40" s="28">
        <v>20104</v>
      </c>
      <c r="B40" s="28" t="s">
        <v>737</v>
      </c>
      <c r="C40" s="23">
        <v>485</v>
      </c>
      <c r="D40" s="102">
        <v>679.48740959069994</v>
      </c>
      <c r="E40" s="102">
        <f t="shared" si="0"/>
        <v>194.48740959069994</v>
      </c>
      <c r="F40" s="110">
        <f t="shared" si="1"/>
        <v>40.100496822824724</v>
      </c>
    </row>
    <row r="41" spans="1:6" s="11" customFormat="1" ht="24" customHeight="1">
      <c r="A41" s="29">
        <v>2010401</v>
      </c>
      <c r="B41" s="30" t="s">
        <v>19</v>
      </c>
      <c r="C41" s="24">
        <v>374</v>
      </c>
      <c r="D41" s="143">
        <v>392.95847976749997</v>
      </c>
      <c r="E41" s="143">
        <f t="shared" si="0"/>
        <v>18.958479767499966</v>
      </c>
      <c r="F41" s="144">
        <f t="shared" si="1"/>
        <v>5.0691122372994561</v>
      </c>
    </row>
    <row r="42" spans="1:6" s="11" customFormat="1" ht="24" customHeight="1">
      <c r="A42" s="29">
        <v>2010402</v>
      </c>
      <c r="B42" s="30" t="s">
        <v>20</v>
      </c>
      <c r="C42" s="24">
        <v>24</v>
      </c>
      <c r="D42" s="143">
        <v>22.411000000000001</v>
      </c>
      <c r="E42" s="143">
        <f t="shared" si="0"/>
        <v>-1.5889999999999986</v>
      </c>
      <c r="F42" s="144">
        <f t="shared" si="1"/>
        <v>-6.6208333333333274</v>
      </c>
    </row>
    <row r="43" spans="1:6" ht="24" customHeight="1">
      <c r="A43" s="29">
        <v>2010403</v>
      </c>
      <c r="B43" s="30" t="s">
        <v>21</v>
      </c>
      <c r="C43" s="24">
        <v>6</v>
      </c>
      <c r="D43" s="143">
        <v>5.3396319999999999</v>
      </c>
      <c r="E43" s="143">
        <f t="shared" si="0"/>
        <v>-0.66036800000000007</v>
      </c>
      <c r="F43" s="144">
        <f t="shared" si="1"/>
        <v>-11.006133333333334</v>
      </c>
    </row>
    <row r="44" spans="1:6" s="11" customFormat="1" ht="24" customHeight="1">
      <c r="A44" s="29">
        <v>2010404</v>
      </c>
      <c r="B44" s="30" t="s">
        <v>40</v>
      </c>
      <c r="C44" s="24">
        <v>26</v>
      </c>
      <c r="D44" s="143">
        <v>191</v>
      </c>
      <c r="E44" s="143">
        <f t="shared" si="0"/>
        <v>165</v>
      </c>
      <c r="F44" s="144">
        <f t="shared" si="1"/>
        <v>634.61538461538453</v>
      </c>
    </row>
    <row r="45" spans="1:6" s="11" customFormat="1" ht="24" customHeight="1">
      <c r="A45" s="29">
        <v>2010405</v>
      </c>
      <c r="B45" s="30" t="s">
        <v>659</v>
      </c>
      <c r="C45" s="24"/>
      <c r="D45" s="143">
        <v>0</v>
      </c>
      <c r="E45" s="143">
        <f t="shared" si="0"/>
        <v>0</v>
      </c>
      <c r="F45" s="144"/>
    </row>
    <row r="46" spans="1:6" s="11" customFormat="1" ht="24" customHeight="1">
      <c r="A46" s="29">
        <v>2010406</v>
      </c>
      <c r="B46" s="30" t="s">
        <v>41</v>
      </c>
      <c r="C46" s="24">
        <v>12</v>
      </c>
      <c r="D46" s="143">
        <v>0</v>
      </c>
      <c r="E46" s="143">
        <f t="shared" si="0"/>
        <v>-12</v>
      </c>
      <c r="F46" s="144">
        <f t="shared" si="1"/>
        <v>-100</v>
      </c>
    </row>
    <row r="47" spans="1:6" s="11" customFormat="1" ht="24" customHeight="1">
      <c r="A47" s="29">
        <v>2010407</v>
      </c>
      <c r="B47" s="30" t="s">
        <v>660</v>
      </c>
      <c r="C47" s="24"/>
      <c r="D47" s="143">
        <v>0</v>
      </c>
      <c r="E47" s="143">
        <f t="shared" si="0"/>
        <v>0</v>
      </c>
      <c r="F47" s="144"/>
    </row>
    <row r="48" spans="1:6" s="11" customFormat="1" ht="24" customHeight="1">
      <c r="A48" s="29">
        <v>2010408</v>
      </c>
      <c r="B48" s="30" t="s">
        <v>42</v>
      </c>
      <c r="C48" s="24">
        <v>4</v>
      </c>
      <c r="D48" s="143">
        <v>31</v>
      </c>
      <c r="E48" s="143">
        <f t="shared" si="0"/>
        <v>27</v>
      </c>
      <c r="F48" s="144">
        <f t="shared" si="1"/>
        <v>675</v>
      </c>
    </row>
    <row r="49" spans="1:6" s="11" customFormat="1" ht="24" customHeight="1">
      <c r="A49" s="29">
        <v>2010409</v>
      </c>
      <c r="B49" s="30" t="s">
        <v>661</v>
      </c>
      <c r="C49" s="24"/>
      <c r="D49" s="143">
        <v>0</v>
      </c>
      <c r="E49" s="143">
        <f t="shared" si="0"/>
        <v>0</v>
      </c>
      <c r="F49" s="144"/>
    </row>
    <row r="50" spans="1:6" s="11" customFormat="1" ht="24" customHeight="1">
      <c r="A50" s="29">
        <v>2010450</v>
      </c>
      <c r="B50" s="30" t="s">
        <v>27</v>
      </c>
      <c r="C50" s="24">
        <v>20</v>
      </c>
      <c r="D50" s="143">
        <v>36.778297823199999</v>
      </c>
      <c r="E50" s="143">
        <f t="shared" si="0"/>
        <v>16.778297823199999</v>
      </c>
      <c r="F50" s="144">
        <f t="shared" si="1"/>
        <v>83.891489116000002</v>
      </c>
    </row>
    <row r="51" spans="1:6" s="11" customFormat="1" ht="24" customHeight="1">
      <c r="A51" s="29">
        <v>2010499</v>
      </c>
      <c r="B51" s="30" t="s">
        <v>43</v>
      </c>
      <c r="C51" s="24">
        <v>19</v>
      </c>
      <c r="D51" s="143">
        <v>0</v>
      </c>
      <c r="E51" s="143">
        <f t="shared" si="0"/>
        <v>-19</v>
      </c>
      <c r="F51" s="144">
        <f t="shared" si="1"/>
        <v>-100</v>
      </c>
    </row>
    <row r="52" spans="1:6" s="10" customFormat="1" ht="24" customHeight="1">
      <c r="A52" s="28">
        <v>20105</v>
      </c>
      <c r="B52" s="28" t="s">
        <v>738</v>
      </c>
      <c r="C52" s="23">
        <v>459</v>
      </c>
      <c r="D52" s="102">
        <v>490.3613427711</v>
      </c>
      <c r="E52" s="102">
        <f t="shared" si="0"/>
        <v>31.361342771099999</v>
      </c>
      <c r="F52" s="110">
        <f t="shared" si="1"/>
        <v>6.8325365514379079</v>
      </c>
    </row>
    <row r="53" spans="1:6" s="11" customFormat="1" ht="24" customHeight="1">
      <c r="A53" s="29">
        <v>2010501</v>
      </c>
      <c r="B53" s="30" t="s">
        <v>19</v>
      </c>
      <c r="C53" s="24">
        <v>258</v>
      </c>
      <c r="D53" s="143">
        <v>272.93484777110001</v>
      </c>
      <c r="E53" s="143">
        <f t="shared" si="0"/>
        <v>14.93484777110001</v>
      </c>
      <c r="F53" s="144">
        <f t="shared" si="1"/>
        <v>5.7887006864728727</v>
      </c>
    </row>
    <row r="54" spans="1:6" s="11" customFormat="1" ht="24" customHeight="1">
      <c r="A54" s="29">
        <v>2010502</v>
      </c>
      <c r="B54" s="30" t="s">
        <v>20</v>
      </c>
      <c r="C54" s="24">
        <v>18</v>
      </c>
      <c r="D54" s="143">
        <v>16.382999999999999</v>
      </c>
      <c r="E54" s="143">
        <f t="shared" si="0"/>
        <v>-1.6170000000000009</v>
      </c>
      <c r="F54" s="144">
        <f t="shared" si="1"/>
        <v>-8.9833333333333378</v>
      </c>
    </row>
    <row r="55" spans="1:6" s="11" customFormat="1" ht="24" customHeight="1">
      <c r="A55" s="29">
        <v>2010503</v>
      </c>
      <c r="B55" s="30" t="s">
        <v>21</v>
      </c>
      <c r="C55" s="24">
        <v>3</v>
      </c>
      <c r="D55" s="143">
        <v>2.277495</v>
      </c>
      <c r="E55" s="143">
        <f t="shared" si="0"/>
        <v>-0.72250499999999995</v>
      </c>
      <c r="F55" s="144">
        <f t="shared" si="1"/>
        <v>-24.083500000000001</v>
      </c>
    </row>
    <row r="56" spans="1:6" s="11" customFormat="1" ht="24" hidden="1" customHeight="1">
      <c r="A56" s="29">
        <v>2010504</v>
      </c>
      <c r="B56" s="30" t="s">
        <v>44</v>
      </c>
      <c r="C56" s="24"/>
      <c r="D56" s="143">
        <v>0</v>
      </c>
      <c r="E56" s="143">
        <f t="shared" si="0"/>
        <v>0</v>
      </c>
      <c r="F56" s="144"/>
    </row>
    <row r="57" spans="1:6" s="11" customFormat="1" ht="24" customHeight="1">
      <c r="A57" s="29">
        <v>2010505</v>
      </c>
      <c r="B57" s="30" t="s">
        <v>45</v>
      </c>
      <c r="C57" s="24">
        <v>75</v>
      </c>
      <c r="D57" s="143">
        <v>35.630000000000003</v>
      </c>
      <c r="E57" s="143">
        <f t="shared" si="0"/>
        <v>-39.369999999999997</v>
      </c>
      <c r="F57" s="144">
        <f t="shared" si="1"/>
        <v>-52.493333333333325</v>
      </c>
    </row>
    <row r="58" spans="1:6" s="11" customFormat="1" ht="24" customHeight="1">
      <c r="A58" s="29">
        <v>2010506</v>
      </c>
      <c r="B58" s="30" t="s">
        <v>46</v>
      </c>
      <c r="C58" s="24">
        <v>73</v>
      </c>
      <c r="D58" s="143">
        <v>60.956000000000003</v>
      </c>
      <c r="E58" s="143">
        <f t="shared" si="0"/>
        <v>-12.043999999999997</v>
      </c>
      <c r="F58" s="144">
        <f t="shared" si="1"/>
        <v>-16.498630136986296</v>
      </c>
    </row>
    <row r="59" spans="1:6" s="11" customFormat="1" ht="24" customHeight="1">
      <c r="A59" s="29">
        <v>2010507</v>
      </c>
      <c r="B59" s="30" t="s">
        <v>47</v>
      </c>
      <c r="C59" s="24"/>
      <c r="D59" s="143">
        <v>81.180000000000007</v>
      </c>
      <c r="E59" s="143">
        <f t="shared" si="0"/>
        <v>81.180000000000007</v>
      </c>
      <c r="F59" s="144"/>
    </row>
    <row r="60" spans="1:6" s="11" customFormat="1" ht="24" hidden="1" customHeight="1">
      <c r="A60" s="29">
        <v>2010508</v>
      </c>
      <c r="B60" s="30" t="s">
        <v>48</v>
      </c>
      <c r="C60" s="24"/>
      <c r="D60" s="143">
        <v>0</v>
      </c>
      <c r="E60" s="143">
        <f t="shared" si="0"/>
        <v>0</v>
      </c>
      <c r="F60" s="144"/>
    </row>
    <row r="61" spans="1:6" s="11" customFormat="1" ht="24" hidden="1" customHeight="1">
      <c r="A61" s="29">
        <v>2010550</v>
      </c>
      <c r="B61" s="30" t="s">
        <v>27</v>
      </c>
      <c r="C61" s="24"/>
      <c r="D61" s="143">
        <v>0</v>
      </c>
      <c r="E61" s="143">
        <f t="shared" si="0"/>
        <v>0</v>
      </c>
      <c r="F61" s="144"/>
    </row>
    <row r="62" spans="1:6" ht="24" customHeight="1">
      <c r="A62" s="29">
        <v>2010599</v>
      </c>
      <c r="B62" s="30" t="s">
        <v>49</v>
      </c>
      <c r="C62" s="24">
        <v>32</v>
      </c>
      <c r="D62" s="143">
        <v>21</v>
      </c>
      <c r="E62" s="143">
        <f t="shared" si="0"/>
        <v>-11</v>
      </c>
      <c r="F62" s="144">
        <f t="shared" si="1"/>
        <v>-34.375</v>
      </c>
    </row>
    <row r="63" spans="1:6" s="140" customFormat="1" ht="24" customHeight="1">
      <c r="A63" s="28">
        <v>20106</v>
      </c>
      <c r="B63" s="28" t="s">
        <v>739</v>
      </c>
      <c r="C63" s="62">
        <v>4073</v>
      </c>
      <c r="D63" s="102">
        <v>4638.6498183671001</v>
      </c>
      <c r="E63" s="102">
        <f t="shared" si="0"/>
        <v>565.64981836710012</v>
      </c>
      <c r="F63" s="110">
        <f t="shared" si="1"/>
        <v>13.887793232681073</v>
      </c>
    </row>
    <row r="64" spans="1:6" s="11" customFormat="1" ht="24" customHeight="1">
      <c r="A64" s="29">
        <v>2010601</v>
      </c>
      <c r="B64" s="30" t="s">
        <v>19</v>
      </c>
      <c r="C64" s="61">
        <v>1827</v>
      </c>
      <c r="D64" s="143">
        <v>2118.8511279999998</v>
      </c>
      <c r="E64" s="143">
        <f t="shared" si="0"/>
        <v>291.85112799999979</v>
      </c>
      <c r="F64" s="144">
        <f t="shared" si="1"/>
        <v>15.974336507936496</v>
      </c>
    </row>
    <row r="65" spans="1:6" s="11" customFormat="1" ht="24" customHeight="1">
      <c r="A65" s="29">
        <v>2010602</v>
      </c>
      <c r="B65" s="30" t="s">
        <v>20</v>
      </c>
      <c r="C65" s="61">
        <v>139</v>
      </c>
      <c r="D65" s="143">
        <v>110.318298</v>
      </c>
      <c r="E65" s="143">
        <f t="shared" si="0"/>
        <v>-28.681702000000001</v>
      </c>
      <c r="F65" s="144">
        <f t="shared" si="1"/>
        <v>-20.63431798561151</v>
      </c>
    </row>
    <row r="66" spans="1:6" ht="24" customHeight="1">
      <c r="A66" s="29">
        <v>2010603</v>
      </c>
      <c r="B66" s="30" t="s">
        <v>21</v>
      </c>
      <c r="C66" s="61">
        <v>484</v>
      </c>
      <c r="D66" s="143">
        <v>610.22206000000006</v>
      </c>
      <c r="E66" s="143">
        <f t="shared" si="0"/>
        <v>126.22206000000006</v>
      </c>
      <c r="F66" s="144">
        <f t="shared" si="1"/>
        <v>26.078938016528934</v>
      </c>
    </row>
    <row r="67" spans="1:6" s="11" customFormat="1" ht="24" customHeight="1">
      <c r="A67" s="29">
        <v>2010604</v>
      </c>
      <c r="B67" s="30" t="s">
        <v>50</v>
      </c>
      <c r="C67" s="61"/>
      <c r="D67" s="143">
        <v>0</v>
      </c>
      <c r="E67" s="143">
        <f t="shared" si="0"/>
        <v>0</v>
      </c>
      <c r="F67" s="144"/>
    </row>
    <row r="68" spans="1:6" s="11" customFormat="1" ht="24" customHeight="1">
      <c r="A68" s="29">
        <v>2010605</v>
      </c>
      <c r="B68" s="30" t="s">
        <v>51</v>
      </c>
      <c r="C68" s="61">
        <v>44</v>
      </c>
      <c r="D68" s="143">
        <v>40.31</v>
      </c>
      <c r="E68" s="143">
        <f t="shared" si="0"/>
        <v>-3.6899999999999977</v>
      </c>
      <c r="F68" s="144">
        <f t="shared" si="1"/>
        <v>-8.3863636363636314</v>
      </c>
    </row>
    <row r="69" spans="1:6" s="11" customFormat="1" ht="24" customHeight="1">
      <c r="A69" s="29">
        <v>2010606</v>
      </c>
      <c r="B69" s="30" t="s">
        <v>52</v>
      </c>
      <c r="C69" s="61">
        <v>72</v>
      </c>
      <c r="D69" s="143">
        <v>84.45</v>
      </c>
      <c r="E69" s="143">
        <f t="shared" si="0"/>
        <v>12.450000000000003</v>
      </c>
      <c r="F69" s="144">
        <f t="shared" si="1"/>
        <v>17.291666666666671</v>
      </c>
    </row>
    <row r="70" spans="1:6" s="11" customFormat="1" ht="24" customHeight="1">
      <c r="A70" s="29">
        <v>2010607</v>
      </c>
      <c r="B70" s="30" t="s">
        <v>53</v>
      </c>
      <c r="C70" s="61">
        <v>54</v>
      </c>
      <c r="D70" s="143">
        <v>162.30000000000001</v>
      </c>
      <c r="E70" s="143">
        <f t="shared" ref="E70:E133" si="2">D70-C70</f>
        <v>108.30000000000001</v>
      </c>
      <c r="F70" s="144">
        <f t="shared" ref="F70:F131" si="3">E70/C70*100</f>
        <v>200.5555555555556</v>
      </c>
    </row>
    <row r="71" spans="1:6" s="11" customFormat="1" ht="24" customHeight="1">
      <c r="A71" s="29">
        <v>2010608</v>
      </c>
      <c r="B71" s="30" t="s">
        <v>54</v>
      </c>
      <c r="C71" s="61">
        <v>33</v>
      </c>
      <c r="D71" s="143">
        <v>400</v>
      </c>
      <c r="E71" s="143">
        <f t="shared" si="2"/>
        <v>367</v>
      </c>
      <c r="F71" s="144">
        <f t="shared" si="3"/>
        <v>1112.121212121212</v>
      </c>
    </row>
    <row r="72" spans="1:6" ht="24" customHeight="1">
      <c r="A72" s="29">
        <v>2010650</v>
      </c>
      <c r="B72" s="30" t="s">
        <v>27</v>
      </c>
      <c r="C72" s="61">
        <v>452</v>
      </c>
      <c r="D72" s="143">
        <v>643.69833236709997</v>
      </c>
      <c r="E72" s="143">
        <f t="shared" si="2"/>
        <v>191.69833236709997</v>
      </c>
      <c r="F72" s="144">
        <f t="shared" si="3"/>
        <v>42.411135479446891</v>
      </c>
    </row>
    <row r="73" spans="1:6" s="11" customFormat="1" ht="24" customHeight="1">
      <c r="A73" s="29">
        <v>2010699</v>
      </c>
      <c r="B73" s="30" t="s">
        <v>55</v>
      </c>
      <c r="C73" s="61">
        <v>968</v>
      </c>
      <c r="D73" s="143">
        <v>468.50000000000006</v>
      </c>
      <c r="E73" s="143">
        <f t="shared" si="2"/>
        <v>-499.49999999999994</v>
      </c>
      <c r="F73" s="144">
        <f t="shared" si="3"/>
        <v>-51.601239669421481</v>
      </c>
    </row>
    <row r="74" spans="1:6" s="10" customFormat="1" ht="24" customHeight="1">
      <c r="A74" s="28">
        <v>20107</v>
      </c>
      <c r="B74" s="28" t="s">
        <v>740</v>
      </c>
      <c r="C74" s="23">
        <v>8803</v>
      </c>
      <c r="D74" s="102">
        <v>10102.316000000001</v>
      </c>
      <c r="E74" s="102">
        <f t="shared" si="2"/>
        <v>1299.3160000000007</v>
      </c>
      <c r="F74" s="110">
        <f t="shared" si="3"/>
        <v>14.759922753606732</v>
      </c>
    </row>
    <row r="75" spans="1:6" s="11" customFormat="1" ht="24" hidden="1" customHeight="1">
      <c r="A75" s="29">
        <v>2010701</v>
      </c>
      <c r="B75" s="30" t="s">
        <v>19</v>
      </c>
      <c r="C75" s="24"/>
      <c r="D75" s="143">
        <v>0</v>
      </c>
      <c r="E75" s="143">
        <f t="shared" si="2"/>
        <v>0</v>
      </c>
      <c r="F75" s="144"/>
    </row>
    <row r="76" spans="1:6" s="11" customFormat="1" ht="24" hidden="1" customHeight="1">
      <c r="A76" s="29">
        <v>2010702</v>
      </c>
      <c r="B76" s="30" t="s">
        <v>20</v>
      </c>
      <c r="C76" s="24"/>
      <c r="D76" s="143">
        <v>0</v>
      </c>
      <c r="E76" s="143">
        <f t="shared" si="2"/>
        <v>0</v>
      </c>
      <c r="F76" s="144"/>
    </row>
    <row r="77" spans="1:6" s="11" customFormat="1" ht="24" hidden="1" customHeight="1">
      <c r="A77" s="29">
        <v>2010703</v>
      </c>
      <c r="B77" s="30" t="s">
        <v>21</v>
      </c>
      <c r="C77" s="24"/>
      <c r="D77" s="143">
        <v>0</v>
      </c>
      <c r="E77" s="143">
        <f t="shared" si="2"/>
        <v>0</v>
      </c>
      <c r="F77" s="144"/>
    </row>
    <row r="78" spans="1:6" s="11" customFormat="1" ht="24" hidden="1" customHeight="1">
      <c r="A78" s="29">
        <v>2010704</v>
      </c>
      <c r="B78" s="30" t="s">
        <v>662</v>
      </c>
      <c r="C78" s="24"/>
      <c r="D78" s="143">
        <v>0</v>
      </c>
      <c r="E78" s="143">
        <f t="shared" si="2"/>
        <v>0</v>
      </c>
      <c r="F78" s="144"/>
    </row>
    <row r="79" spans="1:6" s="11" customFormat="1" ht="24" hidden="1" customHeight="1">
      <c r="A79" s="29">
        <v>2010705</v>
      </c>
      <c r="B79" s="30" t="s">
        <v>663</v>
      </c>
      <c r="C79" s="24"/>
      <c r="D79" s="143">
        <v>0</v>
      </c>
      <c r="E79" s="143">
        <f t="shared" si="2"/>
        <v>0</v>
      </c>
      <c r="F79" s="144"/>
    </row>
    <row r="80" spans="1:6" ht="23.25" customHeight="1">
      <c r="A80" s="29">
        <v>2010706</v>
      </c>
      <c r="B80" s="30" t="s">
        <v>56</v>
      </c>
      <c r="C80" s="24">
        <v>26</v>
      </c>
      <c r="D80" s="143">
        <v>201</v>
      </c>
      <c r="E80" s="143">
        <f t="shared" si="2"/>
        <v>175</v>
      </c>
      <c r="F80" s="144">
        <f t="shared" si="3"/>
        <v>673.07692307692309</v>
      </c>
    </row>
    <row r="81" spans="1:6" s="11" customFormat="1" ht="24" hidden="1" customHeight="1">
      <c r="A81" s="29">
        <v>2010707</v>
      </c>
      <c r="B81" s="30" t="s">
        <v>664</v>
      </c>
      <c r="C81" s="24"/>
      <c r="D81" s="143">
        <v>0</v>
      </c>
      <c r="E81" s="143">
        <f t="shared" si="2"/>
        <v>0</v>
      </c>
      <c r="F81" s="144"/>
    </row>
    <row r="82" spans="1:6" s="11" customFormat="1" ht="24" hidden="1" customHeight="1">
      <c r="A82" s="29">
        <v>2010708</v>
      </c>
      <c r="B82" s="30" t="s">
        <v>665</v>
      </c>
      <c r="C82" s="24"/>
      <c r="D82" s="143">
        <v>0</v>
      </c>
      <c r="E82" s="143">
        <f t="shared" si="2"/>
        <v>0</v>
      </c>
      <c r="F82" s="144"/>
    </row>
    <row r="83" spans="1:6" s="11" customFormat="1" ht="24" hidden="1" customHeight="1">
      <c r="A83" s="29">
        <v>2010709</v>
      </c>
      <c r="B83" s="30" t="s">
        <v>53</v>
      </c>
      <c r="C83" s="24"/>
      <c r="D83" s="143">
        <v>0</v>
      </c>
      <c r="E83" s="143">
        <f t="shared" si="2"/>
        <v>0</v>
      </c>
      <c r="F83" s="144"/>
    </row>
    <row r="84" spans="1:6" s="11" customFormat="1" ht="24" hidden="1" customHeight="1">
      <c r="A84" s="29">
        <v>2010750</v>
      </c>
      <c r="B84" s="30" t="s">
        <v>27</v>
      </c>
      <c r="C84" s="24"/>
      <c r="D84" s="143">
        <v>0</v>
      </c>
      <c r="E84" s="143">
        <f t="shared" si="2"/>
        <v>0</v>
      </c>
      <c r="F84" s="144"/>
    </row>
    <row r="85" spans="1:6" s="11" customFormat="1" ht="24" customHeight="1">
      <c r="A85" s="29">
        <v>2010799</v>
      </c>
      <c r="B85" s="30" t="s">
        <v>741</v>
      </c>
      <c r="C85" s="24">
        <v>8777</v>
      </c>
      <c r="D85" s="143">
        <v>9901.3160000000007</v>
      </c>
      <c r="E85" s="143">
        <f t="shared" si="2"/>
        <v>1124.3160000000007</v>
      </c>
      <c r="F85" s="144">
        <f t="shared" si="3"/>
        <v>12.809798336561476</v>
      </c>
    </row>
    <row r="86" spans="1:6" s="140" customFormat="1" ht="24" customHeight="1">
      <c r="A86" s="28">
        <v>20108</v>
      </c>
      <c r="B86" s="28" t="s">
        <v>742</v>
      </c>
      <c r="C86" s="23">
        <v>514</v>
      </c>
      <c r="D86" s="102">
        <v>571.04571328980001</v>
      </c>
      <c r="E86" s="102">
        <f t="shared" si="2"/>
        <v>57.045713289800005</v>
      </c>
      <c r="F86" s="110">
        <f t="shared" si="3"/>
        <v>11.098387799571984</v>
      </c>
    </row>
    <row r="87" spans="1:6" ht="24" customHeight="1">
      <c r="A87" s="29">
        <v>2010801</v>
      </c>
      <c r="B87" s="30" t="s">
        <v>19</v>
      </c>
      <c r="C87" s="24">
        <v>327</v>
      </c>
      <c r="D87" s="143">
        <v>342.54221328980003</v>
      </c>
      <c r="E87" s="143">
        <f t="shared" si="2"/>
        <v>15.542213289800031</v>
      </c>
      <c r="F87" s="144">
        <f t="shared" si="3"/>
        <v>4.7529704250152998</v>
      </c>
    </row>
    <row r="88" spans="1:6" s="11" customFormat="1" ht="24" customHeight="1">
      <c r="A88" s="29">
        <v>2010802</v>
      </c>
      <c r="B88" s="30" t="s">
        <v>20</v>
      </c>
      <c r="C88" s="24">
        <v>22</v>
      </c>
      <c r="D88" s="143">
        <v>20.079999999999998</v>
      </c>
      <c r="E88" s="143">
        <f t="shared" si="2"/>
        <v>-1.9200000000000017</v>
      </c>
      <c r="F88" s="144">
        <f t="shared" si="3"/>
        <v>-8.7272727272727355</v>
      </c>
    </row>
    <row r="89" spans="1:6" s="11" customFormat="1" ht="24" customHeight="1">
      <c r="A89" s="29">
        <v>2010803</v>
      </c>
      <c r="B89" s="30" t="s">
        <v>21</v>
      </c>
      <c r="C89" s="24">
        <v>3</v>
      </c>
      <c r="D89" s="143">
        <v>1.9635</v>
      </c>
      <c r="E89" s="143">
        <f t="shared" si="2"/>
        <v>-1.0365</v>
      </c>
      <c r="F89" s="144">
        <f t="shared" si="3"/>
        <v>-34.549999999999997</v>
      </c>
    </row>
    <row r="90" spans="1:6" s="11" customFormat="1" ht="24" customHeight="1">
      <c r="A90" s="29">
        <v>2010804</v>
      </c>
      <c r="B90" s="30" t="s">
        <v>57</v>
      </c>
      <c r="C90" s="24">
        <v>68</v>
      </c>
      <c r="D90" s="143">
        <v>61</v>
      </c>
      <c r="E90" s="143">
        <f t="shared" si="2"/>
        <v>-7</v>
      </c>
      <c r="F90" s="144">
        <f t="shared" si="3"/>
        <v>-10.294117647058822</v>
      </c>
    </row>
    <row r="91" spans="1:6" s="11" customFormat="1" ht="24" customHeight="1">
      <c r="A91" s="29">
        <v>2010805</v>
      </c>
      <c r="B91" s="30" t="s">
        <v>58</v>
      </c>
      <c r="C91" s="24"/>
      <c r="D91" s="143">
        <v>0</v>
      </c>
      <c r="E91" s="143">
        <f t="shared" si="2"/>
        <v>0</v>
      </c>
      <c r="F91" s="144"/>
    </row>
    <row r="92" spans="1:6" s="11" customFormat="1" ht="24" customHeight="1">
      <c r="A92" s="29">
        <v>2010806</v>
      </c>
      <c r="B92" s="30" t="s">
        <v>53</v>
      </c>
      <c r="C92" s="24">
        <v>20</v>
      </c>
      <c r="D92" s="143">
        <v>10</v>
      </c>
      <c r="E92" s="143">
        <f t="shared" si="2"/>
        <v>-10</v>
      </c>
      <c r="F92" s="144">
        <f t="shared" si="3"/>
        <v>-50</v>
      </c>
    </row>
    <row r="93" spans="1:6" s="11" customFormat="1" ht="24" customHeight="1">
      <c r="A93" s="29">
        <v>2010850</v>
      </c>
      <c r="B93" s="30" t="s">
        <v>27</v>
      </c>
      <c r="C93" s="24"/>
      <c r="D93" s="143">
        <v>0</v>
      </c>
      <c r="E93" s="143">
        <f t="shared" si="2"/>
        <v>0</v>
      </c>
      <c r="F93" s="144"/>
    </row>
    <row r="94" spans="1:6" s="11" customFormat="1" ht="24" customHeight="1">
      <c r="A94" s="29">
        <v>2010899</v>
      </c>
      <c r="B94" s="30" t="s">
        <v>59</v>
      </c>
      <c r="C94" s="24">
        <v>74</v>
      </c>
      <c r="D94" s="143">
        <v>135.46</v>
      </c>
      <c r="E94" s="143">
        <f t="shared" si="2"/>
        <v>61.460000000000008</v>
      </c>
      <c r="F94" s="144">
        <f t="shared" si="3"/>
        <v>83.054054054054063</v>
      </c>
    </row>
    <row r="95" spans="1:6" s="140" customFormat="1" ht="23.25" customHeight="1">
      <c r="A95" s="28">
        <v>20109</v>
      </c>
      <c r="B95" s="28" t="s">
        <v>743</v>
      </c>
      <c r="C95" s="23">
        <v>555</v>
      </c>
      <c r="D95" s="102">
        <v>221.6</v>
      </c>
      <c r="E95" s="102">
        <f t="shared" si="2"/>
        <v>-333.4</v>
      </c>
      <c r="F95" s="110">
        <f t="shared" si="3"/>
        <v>-60.072072072072068</v>
      </c>
    </row>
    <row r="96" spans="1:6" s="11" customFormat="1" ht="24" hidden="1" customHeight="1">
      <c r="A96" s="29">
        <v>2010901</v>
      </c>
      <c r="B96" s="30" t="s">
        <v>19</v>
      </c>
      <c r="C96" s="24"/>
      <c r="D96" s="143">
        <v>0</v>
      </c>
      <c r="E96" s="143">
        <f t="shared" si="2"/>
        <v>0</v>
      </c>
      <c r="F96" s="144"/>
    </row>
    <row r="97" spans="1:6" s="11" customFormat="1" ht="24" hidden="1" customHeight="1">
      <c r="A97" s="29">
        <v>2010902</v>
      </c>
      <c r="B97" s="30" t="s">
        <v>20</v>
      </c>
      <c r="C97" s="24"/>
      <c r="D97" s="143">
        <v>0</v>
      </c>
      <c r="E97" s="143">
        <f t="shared" si="2"/>
        <v>0</v>
      </c>
      <c r="F97" s="144"/>
    </row>
    <row r="98" spans="1:6" s="11" customFormat="1" ht="24" hidden="1" customHeight="1">
      <c r="A98" s="29">
        <v>2010903</v>
      </c>
      <c r="B98" s="30" t="s">
        <v>21</v>
      </c>
      <c r="C98" s="24"/>
      <c r="D98" s="143">
        <v>0</v>
      </c>
      <c r="E98" s="143">
        <f t="shared" si="2"/>
        <v>0</v>
      </c>
      <c r="F98" s="144"/>
    </row>
    <row r="99" spans="1:6" s="11" customFormat="1" ht="24" hidden="1" customHeight="1">
      <c r="A99" s="29">
        <v>2010904</v>
      </c>
      <c r="B99" s="30" t="s">
        <v>666</v>
      </c>
      <c r="C99" s="24"/>
      <c r="D99" s="143">
        <v>0</v>
      </c>
      <c r="E99" s="143">
        <f t="shared" si="2"/>
        <v>0</v>
      </c>
      <c r="F99" s="144"/>
    </row>
    <row r="100" spans="1:6" s="11" customFormat="1" ht="24" hidden="1" customHeight="1">
      <c r="A100" s="29">
        <v>2010905</v>
      </c>
      <c r="B100" s="30" t="s">
        <v>667</v>
      </c>
      <c r="C100" s="24"/>
      <c r="D100" s="143">
        <v>0</v>
      </c>
      <c r="E100" s="143">
        <f t="shared" si="2"/>
        <v>0</v>
      </c>
      <c r="F100" s="144"/>
    </row>
    <row r="101" spans="1:6" s="11" customFormat="1" ht="24" hidden="1" customHeight="1">
      <c r="A101" s="29">
        <v>2010907</v>
      </c>
      <c r="B101" s="30" t="s">
        <v>668</v>
      </c>
      <c r="C101" s="24"/>
      <c r="D101" s="143">
        <v>0</v>
      </c>
      <c r="E101" s="143">
        <f t="shared" si="2"/>
        <v>0</v>
      </c>
      <c r="F101" s="144"/>
    </row>
    <row r="102" spans="1:6" s="11" customFormat="1" ht="24" hidden="1" customHeight="1">
      <c r="A102" s="29">
        <v>2010908</v>
      </c>
      <c r="B102" s="30" t="s">
        <v>53</v>
      </c>
      <c r="C102" s="24"/>
      <c r="D102" s="143">
        <v>0</v>
      </c>
      <c r="E102" s="143">
        <f t="shared" si="2"/>
        <v>0</v>
      </c>
      <c r="F102" s="144"/>
    </row>
    <row r="103" spans="1:6" s="11" customFormat="1" ht="24" hidden="1" customHeight="1">
      <c r="A103" s="29">
        <v>2010950</v>
      </c>
      <c r="B103" s="30" t="s">
        <v>27</v>
      </c>
      <c r="C103" s="24"/>
      <c r="D103" s="143">
        <v>0</v>
      </c>
      <c r="E103" s="143">
        <f t="shared" si="2"/>
        <v>0</v>
      </c>
      <c r="F103" s="144"/>
    </row>
    <row r="104" spans="1:6" s="11" customFormat="1" ht="24" customHeight="1">
      <c r="A104" s="29">
        <v>2010999</v>
      </c>
      <c r="B104" s="30" t="s">
        <v>60</v>
      </c>
      <c r="C104" s="24">
        <v>555</v>
      </c>
      <c r="D104" s="143">
        <v>221.6</v>
      </c>
      <c r="E104" s="143">
        <f t="shared" si="2"/>
        <v>-333.4</v>
      </c>
      <c r="F104" s="144">
        <f t="shared" si="3"/>
        <v>-60.072072072072068</v>
      </c>
    </row>
    <row r="105" spans="1:6" s="10" customFormat="1" ht="24" customHeight="1">
      <c r="A105" s="28">
        <v>20110</v>
      </c>
      <c r="B105" s="28" t="s">
        <v>744</v>
      </c>
      <c r="C105" s="23">
        <v>273</v>
      </c>
      <c r="D105" s="102">
        <v>965.37</v>
      </c>
      <c r="E105" s="102">
        <f t="shared" si="2"/>
        <v>692.37</v>
      </c>
      <c r="F105" s="110">
        <f t="shared" si="3"/>
        <v>253.61538461538461</v>
      </c>
    </row>
    <row r="106" spans="1:6" s="11" customFormat="1" ht="24" hidden="1" customHeight="1">
      <c r="A106" s="29">
        <v>2011001</v>
      </c>
      <c r="B106" s="30" t="s">
        <v>19</v>
      </c>
      <c r="C106" s="24"/>
      <c r="D106" s="143">
        <v>0</v>
      </c>
      <c r="E106" s="143">
        <f t="shared" si="2"/>
        <v>0</v>
      </c>
      <c r="F106" s="144"/>
    </row>
    <row r="107" spans="1:6" s="11" customFormat="1" ht="24" hidden="1" customHeight="1">
      <c r="A107" s="29">
        <v>2011002</v>
      </c>
      <c r="B107" s="30" t="s">
        <v>20</v>
      </c>
      <c r="C107" s="24"/>
      <c r="D107" s="143">
        <v>0</v>
      </c>
      <c r="E107" s="143">
        <f t="shared" si="2"/>
        <v>0</v>
      </c>
      <c r="F107" s="144"/>
    </row>
    <row r="108" spans="1:6" s="11" customFormat="1" ht="24" hidden="1" customHeight="1">
      <c r="A108" s="29">
        <v>2011003</v>
      </c>
      <c r="B108" s="30" t="s">
        <v>21</v>
      </c>
      <c r="C108" s="24"/>
      <c r="D108" s="143">
        <v>0</v>
      </c>
      <c r="E108" s="143">
        <f t="shared" si="2"/>
        <v>0</v>
      </c>
      <c r="F108" s="144"/>
    </row>
    <row r="109" spans="1:6" ht="24" customHeight="1">
      <c r="A109" s="29">
        <v>2011004</v>
      </c>
      <c r="B109" s="30" t="s">
        <v>61</v>
      </c>
      <c r="C109" s="24">
        <v>1</v>
      </c>
      <c r="D109" s="143">
        <v>0.6</v>
      </c>
      <c r="E109" s="143">
        <f t="shared" si="2"/>
        <v>-0.4</v>
      </c>
      <c r="F109" s="144">
        <f t="shared" si="3"/>
        <v>-40</v>
      </c>
    </row>
    <row r="110" spans="1:6" s="11" customFormat="1" ht="6" hidden="1" customHeight="1">
      <c r="A110" s="29">
        <v>2011005</v>
      </c>
      <c r="B110" s="30" t="s">
        <v>669</v>
      </c>
      <c r="C110" s="24"/>
      <c r="D110" s="143">
        <v>0</v>
      </c>
      <c r="E110" s="143">
        <f t="shared" si="2"/>
        <v>0</v>
      </c>
      <c r="F110" s="144"/>
    </row>
    <row r="111" spans="1:6" s="11" customFormat="1" ht="24" customHeight="1">
      <c r="A111" s="29">
        <v>2011006</v>
      </c>
      <c r="B111" s="30" t="s">
        <v>62</v>
      </c>
      <c r="C111" s="24">
        <v>71</v>
      </c>
      <c r="D111" s="143">
        <v>104.47</v>
      </c>
      <c r="E111" s="143">
        <f t="shared" si="2"/>
        <v>33.47</v>
      </c>
      <c r="F111" s="144">
        <f t="shared" si="3"/>
        <v>47.140845070422529</v>
      </c>
    </row>
    <row r="112" spans="1:6" ht="24" hidden="1" customHeight="1">
      <c r="A112" s="29">
        <v>2011007</v>
      </c>
      <c r="B112" s="30" t="s">
        <v>670</v>
      </c>
      <c r="C112" s="24"/>
      <c r="D112" s="143">
        <v>0</v>
      </c>
      <c r="E112" s="143">
        <f t="shared" si="2"/>
        <v>0</v>
      </c>
      <c r="F112" s="144"/>
    </row>
    <row r="113" spans="1:6" s="11" customFormat="1" ht="24" customHeight="1">
      <c r="A113" s="29">
        <v>2011008</v>
      </c>
      <c r="B113" s="30" t="s">
        <v>63</v>
      </c>
      <c r="C113" s="24">
        <v>10</v>
      </c>
      <c r="D113" s="143">
        <v>0</v>
      </c>
      <c r="E113" s="143">
        <f t="shared" si="2"/>
        <v>-10</v>
      </c>
      <c r="F113" s="144">
        <f t="shared" si="3"/>
        <v>-100</v>
      </c>
    </row>
    <row r="114" spans="1:6" s="11" customFormat="1" ht="24" customHeight="1">
      <c r="A114" s="29">
        <v>2011009</v>
      </c>
      <c r="B114" s="30" t="s">
        <v>64</v>
      </c>
      <c r="C114" s="24"/>
      <c r="D114" s="143">
        <v>36.299999999999997</v>
      </c>
      <c r="E114" s="143">
        <f t="shared" si="2"/>
        <v>36.299999999999997</v>
      </c>
      <c r="F114" s="144"/>
    </row>
    <row r="115" spans="1:6" s="11" customFormat="1" ht="24" customHeight="1">
      <c r="A115" s="29">
        <v>2011010</v>
      </c>
      <c r="B115" s="30" t="s">
        <v>65</v>
      </c>
      <c r="C115" s="24">
        <v>14</v>
      </c>
      <c r="D115" s="143">
        <v>0</v>
      </c>
      <c r="E115" s="143">
        <f t="shared" si="2"/>
        <v>-14</v>
      </c>
      <c r="F115" s="144">
        <f t="shared" si="3"/>
        <v>-100</v>
      </c>
    </row>
    <row r="116" spans="1:6" s="11" customFormat="1" ht="0.75" customHeight="1">
      <c r="A116" s="29">
        <v>2011011</v>
      </c>
      <c r="B116" s="30" t="s">
        <v>66</v>
      </c>
      <c r="C116" s="24"/>
      <c r="D116" s="143">
        <v>0</v>
      </c>
      <c r="E116" s="143">
        <f t="shared" si="2"/>
        <v>0</v>
      </c>
      <c r="F116" s="144"/>
    </row>
    <row r="117" spans="1:6" s="11" customFormat="1" ht="24" customHeight="1">
      <c r="A117" s="29">
        <v>2011012</v>
      </c>
      <c r="B117" s="30" t="s">
        <v>67</v>
      </c>
      <c r="C117" s="24"/>
      <c r="D117" s="143">
        <v>5</v>
      </c>
      <c r="E117" s="143">
        <f t="shared" si="2"/>
        <v>5</v>
      </c>
      <c r="F117" s="144"/>
    </row>
    <row r="118" spans="1:6" ht="24" hidden="1" customHeight="1">
      <c r="A118" s="29">
        <v>2011050</v>
      </c>
      <c r="B118" s="30" t="s">
        <v>27</v>
      </c>
      <c r="C118" s="24"/>
      <c r="D118" s="143">
        <v>0</v>
      </c>
      <c r="E118" s="143">
        <f t="shared" si="2"/>
        <v>0</v>
      </c>
      <c r="F118" s="144"/>
    </row>
    <row r="119" spans="1:6" s="11" customFormat="1" ht="24" customHeight="1">
      <c r="A119" s="29">
        <v>2011099</v>
      </c>
      <c r="B119" s="30" t="s">
        <v>68</v>
      </c>
      <c r="C119" s="24">
        <v>177</v>
      </c>
      <c r="D119" s="143">
        <v>819</v>
      </c>
      <c r="E119" s="143">
        <f t="shared" si="2"/>
        <v>642</v>
      </c>
      <c r="F119" s="144">
        <f t="shared" si="3"/>
        <v>362.71186440677968</v>
      </c>
    </row>
    <row r="120" spans="1:6" s="140" customFormat="1" ht="24" customHeight="1">
      <c r="A120" s="28">
        <v>20111</v>
      </c>
      <c r="B120" s="28" t="s">
        <v>745</v>
      </c>
      <c r="C120" s="23">
        <v>2074</v>
      </c>
      <c r="D120" s="102">
        <v>2843.4560302496998</v>
      </c>
      <c r="E120" s="102">
        <f t="shared" si="2"/>
        <v>769.45603024969978</v>
      </c>
      <c r="F120" s="110">
        <f t="shared" si="3"/>
        <v>37.100097890535189</v>
      </c>
    </row>
    <row r="121" spans="1:6" s="11" customFormat="1" ht="24" customHeight="1">
      <c r="A121" s="29">
        <v>2011101</v>
      </c>
      <c r="B121" s="30" t="s">
        <v>19</v>
      </c>
      <c r="C121" s="24">
        <v>1008</v>
      </c>
      <c r="D121" s="143">
        <v>1117.0976022497</v>
      </c>
      <c r="E121" s="143">
        <f t="shared" si="2"/>
        <v>109.0976022497</v>
      </c>
      <c r="F121" s="144">
        <f t="shared" si="3"/>
        <v>10.823174826359129</v>
      </c>
    </row>
    <row r="122" spans="1:6" ht="24" customHeight="1">
      <c r="A122" s="29">
        <v>2011102</v>
      </c>
      <c r="B122" s="30" t="s">
        <v>20</v>
      </c>
      <c r="C122" s="24">
        <v>141</v>
      </c>
      <c r="D122" s="143">
        <v>135.358428</v>
      </c>
      <c r="E122" s="143">
        <f t="shared" si="2"/>
        <v>-5.6415719999999965</v>
      </c>
      <c r="F122" s="144">
        <f t="shared" si="3"/>
        <v>-4.0011148936170189</v>
      </c>
    </row>
    <row r="123" spans="1:6" s="11" customFormat="1" ht="24" customHeight="1">
      <c r="A123" s="29">
        <v>2011103</v>
      </c>
      <c r="B123" s="30" t="s">
        <v>21</v>
      </c>
      <c r="C123" s="24"/>
      <c r="D123" s="143">
        <v>1</v>
      </c>
      <c r="E123" s="143">
        <f t="shared" si="2"/>
        <v>1</v>
      </c>
      <c r="F123" s="144"/>
    </row>
    <row r="124" spans="1:6" s="11" customFormat="1" ht="24" customHeight="1">
      <c r="A124" s="29">
        <v>2011104</v>
      </c>
      <c r="B124" s="30" t="s">
        <v>69</v>
      </c>
      <c r="C124" s="24">
        <v>75</v>
      </c>
      <c r="D124" s="143">
        <v>100</v>
      </c>
      <c r="E124" s="143">
        <f t="shared" si="2"/>
        <v>25</v>
      </c>
      <c r="F124" s="144">
        <f t="shared" si="3"/>
        <v>33.333333333333329</v>
      </c>
    </row>
    <row r="125" spans="1:6" s="11" customFormat="1" ht="24" customHeight="1">
      <c r="A125" s="29">
        <v>2011105</v>
      </c>
      <c r="B125" s="30" t="s">
        <v>70</v>
      </c>
      <c r="C125" s="24">
        <v>83</v>
      </c>
      <c r="D125" s="143">
        <v>135</v>
      </c>
      <c r="E125" s="143">
        <f t="shared" si="2"/>
        <v>52</v>
      </c>
      <c r="F125" s="144">
        <f t="shared" si="3"/>
        <v>62.650602409638559</v>
      </c>
    </row>
    <row r="126" spans="1:6" s="11" customFormat="1" ht="24" hidden="1" customHeight="1">
      <c r="A126" s="29">
        <v>2011106</v>
      </c>
      <c r="B126" s="30" t="s">
        <v>71</v>
      </c>
      <c r="C126" s="24"/>
      <c r="D126" s="143">
        <v>0</v>
      </c>
      <c r="E126" s="143">
        <f t="shared" si="2"/>
        <v>0</v>
      </c>
      <c r="F126" s="144"/>
    </row>
    <row r="127" spans="1:6" s="11" customFormat="1" ht="24" hidden="1" customHeight="1">
      <c r="A127" s="29">
        <v>2011150</v>
      </c>
      <c r="B127" s="30" t="s">
        <v>27</v>
      </c>
      <c r="C127" s="24"/>
      <c r="D127" s="143">
        <v>0</v>
      </c>
      <c r="E127" s="143">
        <f t="shared" si="2"/>
        <v>0</v>
      </c>
      <c r="F127" s="144"/>
    </row>
    <row r="128" spans="1:6" ht="24" customHeight="1">
      <c r="A128" s="29">
        <v>2011199</v>
      </c>
      <c r="B128" s="30" t="s">
        <v>72</v>
      </c>
      <c r="C128" s="24">
        <v>767</v>
      </c>
      <c r="D128" s="143">
        <v>1355</v>
      </c>
      <c r="E128" s="143">
        <f t="shared" si="2"/>
        <v>588</v>
      </c>
      <c r="F128" s="144">
        <f t="shared" si="3"/>
        <v>76.662320730117344</v>
      </c>
    </row>
    <row r="129" spans="1:6" s="140" customFormat="1" ht="24" customHeight="1">
      <c r="A129" s="28">
        <v>20113</v>
      </c>
      <c r="B129" s="28" t="s">
        <v>746</v>
      </c>
      <c r="C129" s="141">
        <v>2692</v>
      </c>
      <c r="D129" s="102">
        <v>2168.8604420000001</v>
      </c>
      <c r="E129" s="102">
        <f t="shared" si="2"/>
        <v>-523.13955799999985</v>
      </c>
      <c r="F129" s="110">
        <f t="shared" si="3"/>
        <v>-19.433118796433874</v>
      </c>
    </row>
    <row r="130" spans="1:6" s="11" customFormat="1" ht="24" customHeight="1">
      <c r="A130" s="29">
        <v>2011301</v>
      </c>
      <c r="B130" s="30" t="s">
        <v>19</v>
      </c>
      <c r="C130" s="24">
        <v>901</v>
      </c>
      <c r="D130" s="143">
        <v>990.91144199999997</v>
      </c>
      <c r="E130" s="143">
        <f t="shared" si="2"/>
        <v>89.911441999999965</v>
      </c>
      <c r="F130" s="144">
        <f t="shared" si="3"/>
        <v>9.9790723640399523</v>
      </c>
    </row>
    <row r="131" spans="1:6" s="11" customFormat="1" ht="24" customHeight="1">
      <c r="A131" s="29">
        <v>2011302</v>
      </c>
      <c r="B131" s="30" t="s">
        <v>20</v>
      </c>
      <c r="C131" s="24">
        <v>56</v>
      </c>
      <c r="D131" s="143">
        <v>50.948999999999998</v>
      </c>
      <c r="E131" s="143">
        <f t="shared" si="2"/>
        <v>-5.0510000000000019</v>
      </c>
      <c r="F131" s="144">
        <f t="shared" si="3"/>
        <v>-9.0196428571428608</v>
      </c>
    </row>
    <row r="132" spans="1:6" s="11" customFormat="1" ht="24" hidden="1" customHeight="1">
      <c r="A132" s="29">
        <v>2011303</v>
      </c>
      <c r="B132" s="30" t="s">
        <v>21</v>
      </c>
      <c r="C132" s="24"/>
      <c r="D132" s="143">
        <v>0</v>
      </c>
      <c r="E132" s="143">
        <f t="shared" si="2"/>
        <v>0</v>
      </c>
      <c r="F132" s="144"/>
    </row>
    <row r="133" spans="1:6" s="11" customFormat="1" ht="24" hidden="1" customHeight="1">
      <c r="A133" s="29">
        <v>2011304</v>
      </c>
      <c r="B133" s="30" t="s">
        <v>73</v>
      </c>
      <c r="C133" s="24"/>
      <c r="D133" s="143">
        <v>0</v>
      </c>
      <c r="E133" s="143">
        <f t="shared" si="2"/>
        <v>0</v>
      </c>
      <c r="F133" s="144"/>
    </row>
    <row r="134" spans="1:6" ht="24" hidden="1" customHeight="1">
      <c r="A134" s="29">
        <v>2011305</v>
      </c>
      <c r="B134" s="30" t="s">
        <v>74</v>
      </c>
      <c r="C134" s="24"/>
      <c r="D134" s="143">
        <v>0</v>
      </c>
      <c r="E134" s="143">
        <f t="shared" ref="E134:E197" si="4">D134-C134</f>
        <v>0</v>
      </c>
      <c r="F134" s="144"/>
    </row>
    <row r="135" spans="1:6" s="11" customFormat="1" ht="24" hidden="1" customHeight="1">
      <c r="A135" s="29">
        <v>2011306</v>
      </c>
      <c r="B135" s="30" t="s">
        <v>75</v>
      </c>
      <c r="C135" s="24"/>
      <c r="D135" s="143">
        <v>0</v>
      </c>
      <c r="E135" s="143">
        <f t="shared" si="4"/>
        <v>0</v>
      </c>
      <c r="F135" s="144"/>
    </row>
    <row r="136" spans="1:6" s="11" customFormat="1" ht="24" customHeight="1">
      <c r="A136" s="29">
        <v>2011307</v>
      </c>
      <c r="B136" s="30" t="s">
        <v>76</v>
      </c>
      <c r="C136" s="24">
        <v>17</v>
      </c>
      <c r="D136" s="143">
        <v>17</v>
      </c>
      <c r="E136" s="143">
        <f t="shared" si="4"/>
        <v>0</v>
      </c>
      <c r="F136" s="144">
        <f t="shared" ref="F136:F195" si="5">E136/C136*100</f>
        <v>0</v>
      </c>
    </row>
    <row r="137" spans="1:6" s="11" customFormat="1" ht="24" customHeight="1">
      <c r="A137" s="29">
        <v>2011308</v>
      </c>
      <c r="B137" s="30" t="s">
        <v>77</v>
      </c>
      <c r="C137" s="24">
        <v>640</v>
      </c>
      <c r="D137" s="143">
        <v>502</v>
      </c>
      <c r="E137" s="143">
        <f t="shared" si="4"/>
        <v>-138</v>
      </c>
      <c r="F137" s="144">
        <f t="shared" si="5"/>
        <v>-21.5625</v>
      </c>
    </row>
    <row r="138" spans="1:6" s="11" customFormat="1" ht="24" hidden="1" customHeight="1">
      <c r="A138" s="29">
        <v>2011350</v>
      </c>
      <c r="B138" s="30" t="s">
        <v>27</v>
      </c>
      <c r="C138" s="24"/>
      <c r="D138" s="143">
        <v>0</v>
      </c>
      <c r="E138" s="143">
        <f t="shared" si="4"/>
        <v>0</v>
      </c>
      <c r="F138" s="144"/>
    </row>
    <row r="139" spans="1:6" ht="24" customHeight="1">
      <c r="A139" s="29">
        <v>2011399</v>
      </c>
      <c r="B139" s="30" t="s">
        <v>78</v>
      </c>
      <c r="C139" s="24">
        <v>1078</v>
      </c>
      <c r="D139" s="143">
        <v>608</v>
      </c>
      <c r="E139" s="143">
        <f t="shared" si="4"/>
        <v>-470</v>
      </c>
      <c r="F139" s="144">
        <f t="shared" si="5"/>
        <v>-43.599257884972168</v>
      </c>
    </row>
    <row r="140" spans="1:6" s="140" customFormat="1" ht="24" customHeight="1">
      <c r="A140" s="28">
        <v>20114</v>
      </c>
      <c r="B140" s="28" t="s">
        <v>747</v>
      </c>
      <c r="C140" s="141">
        <v>40</v>
      </c>
      <c r="D140" s="102">
        <v>0</v>
      </c>
      <c r="E140" s="102">
        <f t="shared" si="4"/>
        <v>-40</v>
      </c>
      <c r="F140" s="110">
        <f t="shared" si="5"/>
        <v>-100</v>
      </c>
    </row>
    <row r="141" spans="1:6" s="11" customFormat="1" ht="24" hidden="1" customHeight="1">
      <c r="A141" s="29">
        <v>2011401</v>
      </c>
      <c r="B141" s="30" t="s">
        <v>19</v>
      </c>
      <c r="C141" s="64"/>
      <c r="D141" s="143">
        <v>0</v>
      </c>
      <c r="E141" s="143">
        <f t="shared" si="4"/>
        <v>0</v>
      </c>
      <c r="F141" s="144"/>
    </row>
    <row r="142" spans="1:6" s="11" customFormat="1" ht="24" hidden="1" customHeight="1">
      <c r="A142" s="29">
        <v>2011402</v>
      </c>
      <c r="B142" s="30" t="s">
        <v>20</v>
      </c>
      <c r="C142" s="64"/>
      <c r="D142" s="143">
        <v>0</v>
      </c>
      <c r="E142" s="143">
        <f t="shared" si="4"/>
        <v>0</v>
      </c>
      <c r="F142" s="144"/>
    </row>
    <row r="143" spans="1:6" ht="24" hidden="1" customHeight="1">
      <c r="A143" s="29">
        <v>2011403</v>
      </c>
      <c r="B143" s="30" t="s">
        <v>21</v>
      </c>
      <c r="C143" s="64"/>
      <c r="D143" s="143">
        <v>0</v>
      </c>
      <c r="E143" s="143">
        <f t="shared" si="4"/>
        <v>0</v>
      </c>
      <c r="F143" s="144"/>
    </row>
    <row r="144" spans="1:6" s="11" customFormat="1" ht="24" hidden="1" customHeight="1">
      <c r="A144" s="29">
        <v>2011404</v>
      </c>
      <c r="B144" s="30" t="s">
        <v>671</v>
      </c>
      <c r="C144" s="64"/>
      <c r="D144" s="143">
        <v>0</v>
      </c>
      <c r="E144" s="143">
        <f t="shared" si="4"/>
        <v>0</v>
      </c>
      <c r="F144" s="144"/>
    </row>
    <row r="145" spans="1:6" s="11" customFormat="1" ht="24" hidden="1" customHeight="1">
      <c r="A145" s="29">
        <v>2011405</v>
      </c>
      <c r="B145" s="30" t="s">
        <v>672</v>
      </c>
      <c r="C145" s="64"/>
      <c r="D145" s="143">
        <v>0</v>
      </c>
      <c r="E145" s="143">
        <f t="shared" si="4"/>
        <v>0</v>
      </c>
      <c r="F145" s="144"/>
    </row>
    <row r="146" spans="1:6" s="11" customFormat="1" ht="24" hidden="1" customHeight="1">
      <c r="A146" s="29">
        <v>2011406</v>
      </c>
      <c r="B146" s="30" t="s">
        <v>673</v>
      </c>
      <c r="C146" s="64"/>
      <c r="D146" s="143">
        <v>0</v>
      </c>
      <c r="E146" s="143">
        <f t="shared" si="4"/>
        <v>0</v>
      </c>
      <c r="F146" s="144"/>
    </row>
    <row r="147" spans="1:6" ht="24" hidden="1" customHeight="1">
      <c r="A147" s="29">
        <v>2011407</v>
      </c>
      <c r="B147" s="30" t="s">
        <v>674</v>
      </c>
      <c r="C147" s="64"/>
      <c r="D147" s="143">
        <v>0</v>
      </c>
      <c r="E147" s="143">
        <f t="shared" si="4"/>
        <v>0</v>
      </c>
      <c r="F147" s="144"/>
    </row>
    <row r="148" spans="1:6" s="11" customFormat="1" ht="24" hidden="1" customHeight="1">
      <c r="A148" s="29">
        <v>2011408</v>
      </c>
      <c r="B148" s="30" t="s">
        <v>675</v>
      </c>
      <c r="C148" s="64"/>
      <c r="D148" s="143">
        <v>0</v>
      </c>
      <c r="E148" s="143">
        <f t="shared" si="4"/>
        <v>0</v>
      </c>
      <c r="F148" s="144"/>
    </row>
    <row r="149" spans="1:6" ht="24" customHeight="1">
      <c r="A149" s="29">
        <v>2011409</v>
      </c>
      <c r="B149" s="30" t="s">
        <v>676</v>
      </c>
      <c r="C149" s="65">
        <v>5</v>
      </c>
      <c r="D149" s="143">
        <v>0</v>
      </c>
      <c r="E149" s="143">
        <f t="shared" si="4"/>
        <v>-5</v>
      </c>
      <c r="F149" s="144">
        <f t="shared" si="5"/>
        <v>-100</v>
      </c>
    </row>
    <row r="150" spans="1:6" ht="24" hidden="1" customHeight="1">
      <c r="A150" s="29">
        <v>2011450</v>
      </c>
      <c r="B150" s="30" t="s">
        <v>27</v>
      </c>
      <c r="C150" s="64"/>
      <c r="D150" s="143">
        <v>0</v>
      </c>
      <c r="E150" s="143">
        <f t="shared" si="4"/>
        <v>0</v>
      </c>
      <c r="F150" s="144"/>
    </row>
    <row r="151" spans="1:6" s="11" customFormat="1" ht="24" customHeight="1">
      <c r="A151" s="29">
        <v>2011499</v>
      </c>
      <c r="B151" s="30" t="s">
        <v>79</v>
      </c>
      <c r="C151" s="64">
        <v>35</v>
      </c>
      <c r="D151" s="143">
        <v>0</v>
      </c>
      <c r="E151" s="143">
        <f t="shared" si="4"/>
        <v>-35</v>
      </c>
      <c r="F151" s="144">
        <f t="shared" si="5"/>
        <v>-100</v>
      </c>
    </row>
    <row r="152" spans="1:6" s="140" customFormat="1" ht="24" customHeight="1">
      <c r="A152" s="28">
        <v>20115</v>
      </c>
      <c r="B152" s="28" t="s">
        <v>748</v>
      </c>
      <c r="C152" s="23">
        <v>2604</v>
      </c>
      <c r="D152" s="102">
        <v>2845.1372438679996</v>
      </c>
      <c r="E152" s="102">
        <f t="shared" si="4"/>
        <v>241.13724386799959</v>
      </c>
      <c r="F152" s="110">
        <f t="shared" si="5"/>
        <v>9.2602628213517502</v>
      </c>
    </row>
    <row r="153" spans="1:6" s="11" customFormat="1" ht="24" customHeight="1">
      <c r="A153" s="29">
        <v>2011501</v>
      </c>
      <c r="B153" s="30" t="s">
        <v>19</v>
      </c>
      <c r="C153" s="24">
        <v>2125</v>
      </c>
      <c r="D153" s="143">
        <v>2320</v>
      </c>
      <c r="E153" s="143">
        <f t="shared" si="4"/>
        <v>195</v>
      </c>
      <c r="F153" s="144">
        <f t="shared" si="5"/>
        <v>9.1764705882352935</v>
      </c>
    </row>
    <row r="154" spans="1:6" ht="24" customHeight="1">
      <c r="A154" s="29">
        <v>2011502</v>
      </c>
      <c r="B154" s="30" t="s">
        <v>20</v>
      </c>
      <c r="C154" s="24">
        <v>141</v>
      </c>
      <c r="D154" s="143">
        <v>137.15799999999999</v>
      </c>
      <c r="E154" s="143">
        <f t="shared" si="4"/>
        <v>-3.842000000000013</v>
      </c>
      <c r="F154" s="144">
        <f t="shared" si="5"/>
        <v>-2.7248226950354701</v>
      </c>
    </row>
    <row r="155" spans="1:6" ht="24" customHeight="1">
      <c r="A155" s="29">
        <v>2011503</v>
      </c>
      <c r="B155" s="30" t="s">
        <v>21</v>
      </c>
      <c r="C155" s="24">
        <v>15</v>
      </c>
      <c r="D155" s="143">
        <v>13.156717</v>
      </c>
      <c r="E155" s="143">
        <f t="shared" si="4"/>
        <v>-1.8432829999999996</v>
      </c>
      <c r="F155" s="144">
        <f t="shared" si="5"/>
        <v>-12.288553333333331</v>
      </c>
    </row>
    <row r="156" spans="1:6" ht="24" hidden="1" customHeight="1">
      <c r="A156" s="29">
        <v>2011504</v>
      </c>
      <c r="B156" s="30" t="s">
        <v>80</v>
      </c>
      <c r="C156" s="24"/>
      <c r="D156" s="143">
        <v>0</v>
      </c>
      <c r="E156" s="143">
        <f t="shared" si="4"/>
        <v>0</v>
      </c>
      <c r="F156" s="144"/>
    </row>
    <row r="157" spans="1:6" s="11" customFormat="1" ht="24" customHeight="1">
      <c r="A157" s="29">
        <v>2011505</v>
      </c>
      <c r="B157" s="30" t="s">
        <v>81</v>
      </c>
      <c r="C157" s="24">
        <v>230</v>
      </c>
      <c r="D157" s="143">
        <v>233.6</v>
      </c>
      <c r="E157" s="143">
        <f t="shared" si="4"/>
        <v>3.5999999999999943</v>
      </c>
      <c r="F157" s="144">
        <f t="shared" si="5"/>
        <v>1.5652173913043455</v>
      </c>
    </row>
    <row r="158" spans="1:6" s="11" customFormat="1" ht="24" hidden="1" customHeight="1">
      <c r="A158" s="29">
        <v>2011506</v>
      </c>
      <c r="B158" s="30" t="s">
        <v>82</v>
      </c>
      <c r="C158" s="24"/>
      <c r="D158" s="143">
        <v>0</v>
      </c>
      <c r="E158" s="143">
        <f t="shared" si="4"/>
        <v>0</v>
      </c>
      <c r="F158" s="144"/>
    </row>
    <row r="159" spans="1:6" ht="24" hidden="1" customHeight="1">
      <c r="A159" s="29">
        <v>2011507</v>
      </c>
      <c r="B159" s="30" t="s">
        <v>53</v>
      </c>
      <c r="C159" s="24"/>
      <c r="D159" s="143">
        <v>0</v>
      </c>
      <c r="E159" s="143">
        <f t="shared" si="4"/>
        <v>0</v>
      </c>
      <c r="F159" s="144"/>
    </row>
    <row r="160" spans="1:6" s="11" customFormat="1" ht="24" customHeight="1">
      <c r="A160" s="29">
        <v>2011550</v>
      </c>
      <c r="B160" s="30" t="s">
        <v>27</v>
      </c>
      <c r="C160" s="24">
        <v>64</v>
      </c>
      <c r="D160" s="143">
        <v>88.222526868000003</v>
      </c>
      <c r="E160" s="143">
        <f t="shared" si="4"/>
        <v>24.222526868000003</v>
      </c>
      <c r="F160" s="144">
        <f t="shared" si="5"/>
        <v>37.847698231250007</v>
      </c>
    </row>
    <row r="161" spans="1:6" s="11" customFormat="1" ht="24" customHeight="1">
      <c r="A161" s="29">
        <v>2011599</v>
      </c>
      <c r="B161" s="30" t="s">
        <v>83</v>
      </c>
      <c r="C161" s="24">
        <v>29</v>
      </c>
      <c r="D161" s="143">
        <v>53</v>
      </c>
      <c r="E161" s="143">
        <f t="shared" si="4"/>
        <v>24</v>
      </c>
      <c r="F161" s="144">
        <f t="shared" si="5"/>
        <v>82.758620689655174</v>
      </c>
    </row>
    <row r="162" spans="1:6" s="140" customFormat="1" ht="24" customHeight="1">
      <c r="A162" s="28">
        <v>20117</v>
      </c>
      <c r="B162" s="28" t="s">
        <v>749</v>
      </c>
      <c r="C162" s="23">
        <v>34</v>
      </c>
      <c r="D162" s="102">
        <v>119.5</v>
      </c>
      <c r="E162" s="102">
        <f t="shared" si="4"/>
        <v>85.5</v>
      </c>
      <c r="F162" s="110">
        <f t="shared" si="5"/>
        <v>251.47058823529412</v>
      </c>
    </row>
    <row r="163" spans="1:6" s="11" customFormat="1" ht="24" hidden="1" customHeight="1">
      <c r="A163" s="29">
        <v>2011701</v>
      </c>
      <c r="B163" s="30" t="s">
        <v>19</v>
      </c>
      <c r="C163" s="24"/>
      <c r="D163" s="143">
        <v>0</v>
      </c>
      <c r="E163" s="143">
        <f t="shared" si="4"/>
        <v>0</v>
      </c>
      <c r="F163" s="144"/>
    </row>
    <row r="164" spans="1:6" s="11" customFormat="1" ht="24" hidden="1" customHeight="1">
      <c r="A164" s="29">
        <v>2011702</v>
      </c>
      <c r="B164" s="30" t="s">
        <v>20</v>
      </c>
      <c r="C164" s="24"/>
      <c r="D164" s="143">
        <v>0</v>
      </c>
      <c r="E164" s="143">
        <f t="shared" si="4"/>
        <v>0</v>
      </c>
      <c r="F164" s="144"/>
    </row>
    <row r="165" spans="1:6" s="11" customFormat="1" ht="24" hidden="1" customHeight="1">
      <c r="A165" s="29">
        <v>2011703</v>
      </c>
      <c r="B165" s="30" t="s">
        <v>21</v>
      </c>
      <c r="C165" s="24"/>
      <c r="D165" s="143">
        <v>0</v>
      </c>
      <c r="E165" s="143">
        <f t="shared" si="4"/>
        <v>0</v>
      </c>
      <c r="F165" s="144"/>
    </row>
    <row r="166" spans="1:6" s="11" customFormat="1" ht="24" hidden="1" customHeight="1">
      <c r="A166" s="29">
        <v>2011704</v>
      </c>
      <c r="B166" s="30" t="s">
        <v>84</v>
      </c>
      <c r="C166" s="24"/>
      <c r="D166" s="143">
        <v>0</v>
      </c>
      <c r="E166" s="143">
        <f t="shared" si="4"/>
        <v>0</v>
      </c>
      <c r="F166" s="144"/>
    </row>
    <row r="167" spans="1:6" s="11" customFormat="1" ht="24" hidden="1" customHeight="1">
      <c r="A167" s="29">
        <v>2011705</v>
      </c>
      <c r="B167" s="30" t="s">
        <v>85</v>
      </c>
      <c r="C167" s="24"/>
      <c r="D167" s="143">
        <v>0</v>
      </c>
      <c r="E167" s="143">
        <f t="shared" si="4"/>
        <v>0</v>
      </c>
      <c r="F167" s="144"/>
    </row>
    <row r="168" spans="1:6" s="11" customFormat="1" ht="24" hidden="1" customHeight="1">
      <c r="A168" s="29">
        <v>2011706</v>
      </c>
      <c r="B168" s="30" t="s">
        <v>86</v>
      </c>
      <c r="C168" s="24"/>
      <c r="D168" s="143">
        <v>0</v>
      </c>
      <c r="E168" s="143">
        <f t="shared" si="4"/>
        <v>0</v>
      </c>
      <c r="F168" s="144"/>
    </row>
    <row r="169" spans="1:6" s="11" customFormat="1" ht="24" hidden="1" customHeight="1">
      <c r="A169" s="29">
        <v>2011707</v>
      </c>
      <c r="B169" s="30" t="s">
        <v>87</v>
      </c>
      <c r="C169" s="24"/>
      <c r="D169" s="143">
        <v>0</v>
      </c>
      <c r="E169" s="143">
        <f t="shared" si="4"/>
        <v>0</v>
      </c>
      <c r="F169" s="144"/>
    </row>
    <row r="170" spans="1:6" s="11" customFormat="1" ht="24" hidden="1" customHeight="1">
      <c r="A170" s="29">
        <v>2011708</v>
      </c>
      <c r="B170" s="30" t="s">
        <v>88</v>
      </c>
      <c r="C170" s="24"/>
      <c r="D170" s="143">
        <v>0</v>
      </c>
      <c r="E170" s="143">
        <f t="shared" si="4"/>
        <v>0</v>
      </c>
      <c r="F170" s="144"/>
    </row>
    <row r="171" spans="1:6" s="11" customFormat="1" ht="24" hidden="1" customHeight="1">
      <c r="A171" s="29">
        <v>2011709</v>
      </c>
      <c r="B171" s="30" t="s">
        <v>89</v>
      </c>
      <c r="C171" s="24"/>
      <c r="D171" s="143">
        <v>0</v>
      </c>
      <c r="E171" s="143">
        <f t="shared" si="4"/>
        <v>0</v>
      </c>
      <c r="F171" s="144"/>
    </row>
    <row r="172" spans="1:6" ht="24" hidden="1" customHeight="1">
      <c r="A172" s="29">
        <v>2011710</v>
      </c>
      <c r="B172" s="30" t="s">
        <v>53</v>
      </c>
      <c r="C172" s="24"/>
      <c r="D172" s="143">
        <v>0</v>
      </c>
      <c r="E172" s="143">
        <f t="shared" si="4"/>
        <v>0</v>
      </c>
      <c r="F172" s="144"/>
    </row>
    <row r="173" spans="1:6" s="11" customFormat="1" ht="24" hidden="1" customHeight="1">
      <c r="A173" s="29">
        <v>2011750</v>
      </c>
      <c r="B173" s="30" t="s">
        <v>27</v>
      </c>
      <c r="C173" s="24"/>
      <c r="D173" s="143">
        <v>0</v>
      </c>
      <c r="E173" s="143">
        <f t="shared" si="4"/>
        <v>0</v>
      </c>
      <c r="F173" s="144"/>
    </row>
    <row r="174" spans="1:6" s="11" customFormat="1" ht="27.75" customHeight="1">
      <c r="A174" s="29">
        <v>2011799</v>
      </c>
      <c r="B174" s="30" t="s">
        <v>677</v>
      </c>
      <c r="C174" s="24">
        <v>34</v>
      </c>
      <c r="D174" s="143">
        <v>119.5</v>
      </c>
      <c r="E174" s="143">
        <f t="shared" si="4"/>
        <v>85.5</v>
      </c>
      <c r="F174" s="144">
        <f t="shared" si="5"/>
        <v>251.47058823529412</v>
      </c>
    </row>
    <row r="175" spans="1:6" s="140" customFormat="1" ht="24" hidden="1" customHeight="1">
      <c r="A175" s="28">
        <v>20123</v>
      </c>
      <c r="B175" s="28" t="s">
        <v>750</v>
      </c>
      <c r="C175" s="23">
        <v>0</v>
      </c>
      <c r="D175" s="102">
        <v>0</v>
      </c>
      <c r="E175" s="102">
        <f t="shared" si="4"/>
        <v>0</v>
      </c>
      <c r="F175" s="110"/>
    </row>
    <row r="176" spans="1:6" s="11" customFormat="1" ht="24" hidden="1" customHeight="1">
      <c r="A176" s="29">
        <v>2012301</v>
      </c>
      <c r="B176" s="30" t="s">
        <v>19</v>
      </c>
      <c r="C176" s="24"/>
      <c r="D176" s="143">
        <v>0</v>
      </c>
      <c r="E176" s="143">
        <f t="shared" si="4"/>
        <v>0</v>
      </c>
      <c r="F176" s="144"/>
    </row>
    <row r="177" spans="1:6" s="11" customFormat="1" ht="24" hidden="1" customHeight="1">
      <c r="A177" s="29">
        <v>2012302</v>
      </c>
      <c r="B177" s="30" t="s">
        <v>20</v>
      </c>
      <c r="C177" s="24"/>
      <c r="D177" s="143">
        <v>0</v>
      </c>
      <c r="E177" s="143">
        <f t="shared" si="4"/>
        <v>0</v>
      </c>
      <c r="F177" s="144"/>
    </row>
    <row r="178" spans="1:6" s="11" customFormat="1" ht="24" hidden="1" customHeight="1">
      <c r="A178" s="29">
        <v>2012303</v>
      </c>
      <c r="B178" s="30" t="s">
        <v>21</v>
      </c>
      <c r="C178" s="24"/>
      <c r="D178" s="143">
        <v>0</v>
      </c>
      <c r="E178" s="143">
        <f t="shared" si="4"/>
        <v>0</v>
      </c>
      <c r="F178" s="144"/>
    </row>
    <row r="179" spans="1:6" s="11" customFormat="1" ht="24" hidden="1" customHeight="1">
      <c r="A179" s="29">
        <v>2012304</v>
      </c>
      <c r="B179" s="30" t="s">
        <v>678</v>
      </c>
      <c r="C179" s="24"/>
      <c r="D179" s="143">
        <v>0</v>
      </c>
      <c r="E179" s="143">
        <f t="shared" si="4"/>
        <v>0</v>
      </c>
      <c r="F179" s="144"/>
    </row>
    <row r="180" spans="1:6" ht="24" hidden="1" customHeight="1">
      <c r="A180" s="29">
        <v>2012350</v>
      </c>
      <c r="B180" s="30" t="s">
        <v>27</v>
      </c>
      <c r="C180" s="24"/>
      <c r="D180" s="143">
        <v>0</v>
      </c>
      <c r="E180" s="143">
        <f t="shared" si="4"/>
        <v>0</v>
      </c>
      <c r="F180" s="144"/>
    </row>
    <row r="181" spans="1:6" s="11" customFormat="1" ht="24" hidden="1" customHeight="1">
      <c r="A181" s="29">
        <v>2012399</v>
      </c>
      <c r="B181" s="30" t="s">
        <v>679</v>
      </c>
      <c r="C181" s="24"/>
      <c r="D181" s="143">
        <v>0</v>
      </c>
      <c r="E181" s="143">
        <f t="shared" si="4"/>
        <v>0</v>
      </c>
      <c r="F181" s="144"/>
    </row>
    <row r="182" spans="1:6" s="140" customFormat="1" ht="24" hidden="1" customHeight="1">
      <c r="A182" s="28">
        <v>20124</v>
      </c>
      <c r="B182" s="28" t="s">
        <v>751</v>
      </c>
      <c r="C182" s="23">
        <v>0</v>
      </c>
      <c r="D182" s="102">
        <v>0</v>
      </c>
      <c r="E182" s="102">
        <f t="shared" si="4"/>
        <v>0</v>
      </c>
      <c r="F182" s="110"/>
    </row>
    <row r="183" spans="1:6" s="11" customFormat="1" ht="24" hidden="1" customHeight="1">
      <c r="A183" s="29">
        <v>2012401</v>
      </c>
      <c r="B183" s="30" t="s">
        <v>19</v>
      </c>
      <c r="C183" s="24"/>
      <c r="D183" s="143">
        <v>0</v>
      </c>
      <c r="E183" s="143">
        <f t="shared" si="4"/>
        <v>0</v>
      </c>
      <c r="F183" s="144"/>
    </row>
    <row r="184" spans="1:6" s="11" customFormat="1" ht="24" hidden="1" customHeight="1">
      <c r="A184" s="29">
        <v>2012402</v>
      </c>
      <c r="B184" s="30" t="s">
        <v>20</v>
      </c>
      <c r="C184" s="24"/>
      <c r="D184" s="143">
        <v>0</v>
      </c>
      <c r="E184" s="143">
        <f t="shared" si="4"/>
        <v>0</v>
      </c>
      <c r="F184" s="144"/>
    </row>
    <row r="185" spans="1:6" s="11" customFormat="1" ht="24" hidden="1" customHeight="1">
      <c r="A185" s="29">
        <v>2012403</v>
      </c>
      <c r="B185" s="30" t="s">
        <v>21</v>
      </c>
      <c r="C185" s="24"/>
      <c r="D185" s="143">
        <v>0</v>
      </c>
      <c r="E185" s="143">
        <f t="shared" si="4"/>
        <v>0</v>
      </c>
      <c r="F185" s="144"/>
    </row>
    <row r="186" spans="1:6" ht="24" hidden="1" customHeight="1">
      <c r="A186" s="29">
        <v>2012404</v>
      </c>
      <c r="B186" s="30" t="s">
        <v>680</v>
      </c>
      <c r="C186" s="24"/>
      <c r="D186" s="143">
        <v>0</v>
      </c>
      <c r="E186" s="143">
        <f t="shared" si="4"/>
        <v>0</v>
      </c>
      <c r="F186" s="144"/>
    </row>
    <row r="187" spans="1:6" s="11" customFormat="1" ht="24" hidden="1" customHeight="1">
      <c r="A187" s="29">
        <v>2012450</v>
      </c>
      <c r="B187" s="30" t="s">
        <v>27</v>
      </c>
      <c r="C187" s="24"/>
      <c r="D187" s="143">
        <v>0</v>
      </c>
      <c r="E187" s="143">
        <f t="shared" si="4"/>
        <v>0</v>
      </c>
      <c r="F187" s="144"/>
    </row>
    <row r="188" spans="1:6" s="11" customFormat="1" ht="24" hidden="1" customHeight="1">
      <c r="A188" s="29">
        <v>2012499</v>
      </c>
      <c r="B188" s="30" t="s">
        <v>681</v>
      </c>
      <c r="C188" s="24"/>
      <c r="D188" s="143">
        <v>0</v>
      </c>
      <c r="E188" s="143">
        <f t="shared" si="4"/>
        <v>0</v>
      </c>
      <c r="F188" s="144"/>
    </row>
    <row r="189" spans="1:6" s="140" customFormat="1" ht="24" customHeight="1">
      <c r="A189" s="28">
        <v>20125</v>
      </c>
      <c r="B189" s="28" t="s">
        <v>752</v>
      </c>
      <c r="C189" s="23">
        <v>8</v>
      </c>
      <c r="D189" s="102">
        <v>3</v>
      </c>
      <c r="E189" s="102">
        <f t="shared" si="4"/>
        <v>-5</v>
      </c>
      <c r="F189" s="110">
        <f t="shared" si="5"/>
        <v>-62.5</v>
      </c>
    </row>
    <row r="190" spans="1:6" s="11" customFormat="1" ht="24" hidden="1" customHeight="1">
      <c r="A190" s="29">
        <v>2012501</v>
      </c>
      <c r="B190" s="30" t="s">
        <v>19</v>
      </c>
      <c r="C190" s="24"/>
      <c r="D190" s="143">
        <v>0</v>
      </c>
      <c r="E190" s="143">
        <f t="shared" si="4"/>
        <v>0</v>
      </c>
      <c r="F190" s="144"/>
    </row>
    <row r="191" spans="1:6" s="11" customFormat="1" ht="24" hidden="1" customHeight="1">
      <c r="A191" s="29">
        <v>2012502</v>
      </c>
      <c r="B191" s="30" t="s">
        <v>20</v>
      </c>
      <c r="C191" s="24"/>
      <c r="D191" s="143">
        <v>0</v>
      </c>
      <c r="E191" s="143">
        <f t="shared" si="4"/>
        <v>0</v>
      </c>
      <c r="F191" s="144"/>
    </row>
    <row r="192" spans="1:6" s="11" customFormat="1" ht="24" hidden="1" customHeight="1">
      <c r="A192" s="29">
        <v>2012503</v>
      </c>
      <c r="B192" s="30" t="s">
        <v>21</v>
      </c>
      <c r="C192" s="24"/>
      <c r="D192" s="143">
        <v>0</v>
      </c>
      <c r="E192" s="143">
        <f t="shared" si="4"/>
        <v>0</v>
      </c>
      <c r="F192" s="144"/>
    </row>
    <row r="193" spans="1:6" s="11" customFormat="1" ht="24" hidden="1" customHeight="1">
      <c r="A193" s="29">
        <v>2012504</v>
      </c>
      <c r="B193" s="30" t="s">
        <v>90</v>
      </c>
      <c r="C193" s="24"/>
      <c r="D193" s="143">
        <v>0</v>
      </c>
      <c r="E193" s="143">
        <f t="shared" si="4"/>
        <v>0</v>
      </c>
      <c r="F193" s="144"/>
    </row>
    <row r="194" spans="1:6" ht="24" hidden="1" customHeight="1">
      <c r="A194" s="29">
        <v>2012505</v>
      </c>
      <c r="B194" s="30" t="s">
        <v>91</v>
      </c>
      <c r="C194" s="24"/>
      <c r="D194" s="143">
        <v>0</v>
      </c>
      <c r="E194" s="143">
        <f t="shared" si="4"/>
        <v>0</v>
      </c>
      <c r="F194" s="144"/>
    </row>
    <row r="195" spans="1:6" s="11" customFormat="1" ht="24" customHeight="1">
      <c r="A195" s="29">
        <v>2012506</v>
      </c>
      <c r="B195" s="30" t="s">
        <v>92</v>
      </c>
      <c r="C195" s="24">
        <v>8</v>
      </c>
      <c r="D195" s="143">
        <v>3</v>
      </c>
      <c r="E195" s="143">
        <f t="shared" si="4"/>
        <v>-5</v>
      </c>
      <c r="F195" s="144">
        <f t="shared" si="5"/>
        <v>-62.5</v>
      </c>
    </row>
    <row r="196" spans="1:6" ht="24" hidden="1" customHeight="1">
      <c r="A196" s="29">
        <v>2012550</v>
      </c>
      <c r="B196" s="30" t="s">
        <v>27</v>
      </c>
      <c r="C196" s="24"/>
      <c r="D196" s="143">
        <v>0</v>
      </c>
      <c r="E196" s="143">
        <f t="shared" si="4"/>
        <v>0</v>
      </c>
      <c r="F196" s="144"/>
    </row>
    <row r="197" spans="1:6" ht="24" hidden="1" customHeight="1">
      <c r="A197" s="29">
        <v>2012599</v>
      </c>
      <c r="B197" s="30" t="s">
        <v>93</v>
      </c>
      <c r="C197" s="24">
        <v>0</v>
      </c>
      <c r="D197" s="143">
        <v>0</v>
      </c>
      <c r="E197" s="143">
        <f t="shared" si="4"/>
        <v>0</v>
      </c>
      <c r="F197" s="144"/>
    </row>
    <row r="198" spans="1:6" s="10" customFormat="1" ht="24" customHeight="1">
      <c r="A198" s="28">
        <v>20126</v>
      </c>
      <c r="B198" s="28" t="s">
        <v>753</v>
      </c>
      <c r="C198" s="23">
        <v>425</v>
      </c>
      <c r="D198" s="102">
        <v>611.73621600000001</v>
      </c>
      <c r="E198" s="102">
        <f t="shared" ref="E198:E261" si="6">D198-C198</f>
        <v>186.73621600000001</v>
      </c>
      <c r="F198" s="110">
        <f t="shared" ref="F198:F259" si="7">E198/C198*100</f>
        <v>43.937933176470587</v>
      </c>
    </row>
    <row r="199" spans="1:6" s="11" customFormat="1" ht="24" customHeight="1">
      <c r="A199" s="29">
        <v>2012601</v>
      </c>
      <c r="B199" s="30" t="s">
        <v>19</v>
      </c>
      <c r="C199" s="24">
        <v>277</v>
      </c>
      <c r="D199" s="143">
        <v>290.43121600000001</v>
      </c>
      <c r="E199" s="143">
        <f t="shared" si="6"/>
        <v>13.431216000000006</v>
      </c>
      <c r="F199" s="144">
        <f t="shared" si="7"/>
        <v>4.8488144404332152</v>
      </c>
    </row>
    <row r="200" spans="1:6" s="11" customFormat="1" ht="24" customHeight="1">
      <c r="A200" s="29">
        <v>2012602</v>
      </c>
      <c r="B200" s="30" t="s">
        <v>20</v>
      </c>
      <c r="C200" s="24">
        <v>18</v>
      </c>
      <c r="D200" s="143">
        <v>16.895</v>
      </c>
      <c r="E200" s="143">
        <f t="shared" si="6"/>
        <v>-1.1050000000000004</v>
      </c>
      <c r="F200" s="144">
        <f t="shared" si="7"/>
        <v>-6.1388888888888911</v>
      </c>
    </row>
    <row r="201" spans="1:6" s="11" customFormat="1" ht="24" customHeight="1">
      <c r="A201" s="29">
        <v>2012603</v>
      </c>
      <c r="B201" s="30" t="s">
        <v>21</v>
      </c>
      <c r="C201" s="24">
        <v>4</v>
      </c>
      <c r="D201" s="143">
        <v>2.7</v>
      </c>
      <c r="E201" s="143">
        <f t="shared" si="6"/>
        <v>-1.2999999999999998</v>
      </c>
      <c r="F201" s="144">
        <f t="shared" si="7"/>
        <v>-32.499999999999993</v>
      </c>
    </row>
    <row r="202" spans="1:6" ht="24" customHeight="1">
      <c r="A202" s="29">
        <v>2012604</v>
      </c>
      <c r="B202" s="30" t="s">
        <v>94</v>
      </c>
      <c r="C202" s="24">
        <v>70</v>
      </c>
      <c r="D202" s="143">
        <v>192.71</v>
      </c>
      <c r="E202" s="143">
        <f t="shared" si="6"/>
        <v>122.71000000000001</v>
      </c>
      <c r="F202" s="144">
        <f t="shared" si="7"/>
        <v>175.3</v>
      </c>
    </row>
    <row r="203" spans="1:6" s="11" customFormat="1" ht="24" customHeight="1">
      <c r="A203" s="29">
        <v>2012699</v>
      </c>
      <c r="B203" s="30" t="s">
        <v>95</v>
      </c>
      <c r="C203" s="24">
        <v>56</v>
      </c>
      <c r="D203" s="143">
        <v>109</v>
      </c>
      <c r="E203" s="143">
        <f t="shared" si="6"/>
        <v>53</v>
      </c>
      <c r="F203" s="144">
        <f t="shared" si="7"/>
        <v>94.642857142857139</v>
      </c>
    </row>
    <row r="204" spans="1:6" s="140" customFormat="1" ht="24" customHeight="1">
      <c r="A204" s="28">
        <v>20128</v>
      </c>
      <c r="B204" s="28" t="s">
        <v>754</v>
      </c>
      <c r="C204" s="23">
        <v>155</v>
      </c>
      <c r="D204" s="102">
        <v>154.23685500000002</v>
      </c>
      <c r="E204" s="102">
        <f t="shared" si="6"/>
        <v>-0.7631449999999802</v>
      </c>
      <c r="F204" s="110">
        <f t="shared" si="7"/>
        <v>-0.49235161290321305</v>
      </c>
    </row>
    <row r="205" spans="1:6" s="11" customFormat="1" ht="24" customHeight="1">
      <c r="A205" s="29">
        <v>2012801</v>
      </c>
      <c r="B205" s="30" t="s">
        <v>19</v>
      </c>
      <c r="C205" s="24">
        <v>121</v>
      </c>
      <c r="D205" s="143">
        <v>130.865511</v>
      </c>
      <c r="E205" s="143">
        <f t="shared" si="6"/>
        <v>9.8655109999999979</v>
      </c>
      <c r="F205" s="144">
        <f t="shared" si="7"/>
        <v>8.1533148760330558</v>
      </c>
    </row>
    <row r="206" spans="1:6" s="11" customFormat="1" ht="24" customHeight="1">
      <c r="A206" s="29">
        <v>2012802</v>
      </c>
      <c r="B206" s="30" t="s">
        <v>20</v>
      </c>
      <c r="C206" s="24">
        <v>11</v>
      </c>
      <c r="D206" s="143">
        <v>9.8213439999999999</v>
      </c>
      <c r="E206" s="143">
        <f t="shared" si="6"/>
        <v>-1.1786560000000001</v>
      </c>
      <c r="F206" s="144">
        <f t="shared" si="7"/>
        <v>-10.715054545454548</v>
      </c>
    </row>
    <row r="207" spans="1:6" s="11" customFormat="1" ht="24" customHeight="1">
      <c r="A207" s="29">
        <v>2012803</v>
      </c>
      <c r="B207" s="30" t="s">
        <v>21</v>
      </c>
      <c r="C207" s="24">
        <v>2</v>
      </c>
      <c r="D207" s="143">
        <v>2</v>
      </c>
      <c r="E207" s="143">
        <f t="shared" si="6"/>
        <v>0</v>
      </c>
      <c r="F207" s="144">
        <f t="shared" si="7"/>
        <v>0</v>
      </c>
    </row>
    <row r="208" spans="1:6" s="11" customFormat="1" ht="24" hidden="1" customHeight="1">
      <c r="A208" s="29">
        <v>2012804</v>
      </c>
      <c r="B208" s="30" t="s">
        <v>31</v>
      </c>
      <c r="C208" s="24"/>
      <c r="D208" s="143">
        <v>0</v>
      </c>
      <c r="E208" s="143">
        <f t="shared" si="6"/>
        <v>0</v>
      </c>
      <c r="F208" s="144"/>
    </row>
    <row r="209" spans="1:6" s="11" customFormat="1" ht="24" hidden="1" customHeight="1">
      <c r="A209" s="29">
        <v>2012850</v>
      </c>
      <c r="B209" s="30" t="s">
        <v>27</v>
      </c>
      <c r="C209" s="24"/>
      <c r="D209" s="143">
        <v>0</v>
      </c>
      <c r="E209" s="143">
        <f t="shared" si="6"/>
        <v>0</v>
      </c>
      <c r="F209" s="144"/>
    </row>
    <row r="210" spans="1:6" ht="24" customHeight="1">
      <c r="A210" s="29">
        <v>2012899</v>
      </c>
      <c r="B210" s="30" t="s">
        <v>96</v>
      </c>
      <c r="C210" s="24">
        <v>21</v>
      </c>
      <c r="D210" s="143">
        <v>11.55</v>
      </c>
      <c r="E210" s="143">
        <f t="shared" si="6"/>
        <v>-9.4499999999999993</v>
      </c>
      <c r="F210" s="144">
        <f t="shared" si="7"/>
        <v>-44.999999999999993</v>
      </c>
    </row>
    <row r="211" spans="1:6" s="140" customFormat="1" ht="24" customHeight="1">
      <c r="A211" s="28">
        <v>20129</v>
      </c>
      <c r="B211" s="28" t="s">
        <v>755</v>
      </c>
      <c r="C211" s="23">
        <v>964</v>
      </c>
      <c r="D211" s="102">
        <v>1330.3039311027001</v>
      </c>
      <c r="E211" s="102">
        <f t="shared" si="6"/>
        <v>366.30393110270006</v>
      </c>
      <c r="F211" s="110">
        <f t="shared" si="7"/>
        <v>37.998333101939842</v>
      </c>
    </row>
    <row r="212" spans="1:6" s="11" customFormat="1" ht="24" customHeight="1">
      <c r="A212" s="29">
        <v>2012901</v>
      </c>
      <c r="B212" s="30" t="s">
        <v>19</v>
      </c>
      <c r="C212" s="24">
        <v>419</v>
      </c>
      <c r="D212" s="143">
        <v>439.24245821390002</v>
      </c>
      <c r="E212" s="143">
        <f t="shared" si="6"/>
        <v>20.242458213900022</v>
      </c>
      <c r="F212" s="144">
        <f t="shared" si="7"/>
        <v>4.8311356119093132</v>
      </c>
    </row>
    <row r="213" spans="1:6" s="11" customFormat="1" ht="24" customHeight="1">
      <c r="A213" s="29">
        <v>2012902</v>
      </c>
      <c r="B213" s="30" t="s">
        <v>20</v>
      </c>
      <c r="C213" s="24">
        <v>30</v>
      </c>
      <c r="D213" s="143">
        <v>27.164000000000001</v>
      </c>
      <c r="E213" s="143">
        <f t="shared" si="6"/>
        <v>-2.8359999999999985</v>
      </c>
      <c r="F213" s="144">
        <f t="shared" si="7"/>
        <v>-9.4533333333333296</v>
      </c>
    </row>
    <row r="214" spans="1:6" ht="24" customHeight="1">
      <c r="A214" s="29">
        <v>2012903</v>
      </c>
      <c r="B214" s="30" t="s">
        <v>21</v>
      </c>
      <c r="C214" s="24">
        <v>5</v>
      </c>
      <c r="D214" s="143">
        <v>4.2986269999999998</v>
      </c>
      <c r="E214" s="143">
        <f t="shared" si="6"/>
        <v>-0.70137300000000025</v>
      </c>
      <c r="F214" s="144">
        <f t="shared" si="7"/>
        <v>-14.027460000000005</v>
      </c>
    </row>
    <row r="215" spans="1:6" s="11" customFormat="1" ht="24" hidden="1" customHeight="1">
      <c r="A215" s="29">
        <v>2012904</v>
      </c>
      <c r="B215" s="30" t="s">
        <v>97</v>
      </c>
      <c r="C215" s="24"/>
      <c r="D215" s="143">
        <v>0</v>
      </c>
      <c r="E215" s="143">
        <f t="shared" si="6"/>
        <v>0</v>
      </c>
      <c r="F215" s="144"/>
    </row>
    <row r="216" spans="1:6" ht="24" hidden="1" customHeight="1">
      <c r="A216" s="29">
        <v>2012905</v>
      </c>
      <c r="B216" s="30" t="s">
        <v>98</v>
      </c>
      <c r="C216" s="24"/>
      <c r="D216" s="143">
        <v>0</v>
      </c>
      <c r="E216" s="143">
        <f t="shared" si="6"/>
        <v>0</v>
      </c>
      <c r="F216" s="144"/>
    </row>
    <row r="217" spans="1:6" s="11" customFormat="1" ht="24" customHeight="1">
      <c r="A217" s="29">
        <v>2012950</v>
      </c>
      <c r="B217" s="30" t="s">
        <v>27</v>
      </c>
      <c r="C217" s="24">
        <v>87</v>
      </c>
      <c r="D217" s="143">
        <v>114.24884588879999</v>
      </c>
      <c r="E217" s="143">
        <f t="shared" si="6"/>
        <v>27.248845888799991</v>
      </c>
      <c r="F217" s="144">
        <f t="shared" si="7"/>
        <v>31.32051251586206</v>
      </c>
    </row>
    <row r="218" spans="1:6" ht="24" customHeight="1">
      <c r="A218" s="29">
        <v>2012999</v>
      </c>
      <c r="B218" s="30" t="s">
        <v>99</v>
      </c>
      <c r="C218" s="24">
        <v>423</v>
      </c>
      <c r="D218" s="143">
        <v>745.35</v>
      </c>
      <c r="E218" s="143">
        <f t="shared" si="6"/>
        <v>322.35000000000002</v>
      </c>
      <c r="F218" s="144">
        <f t="shared" si="7"/>
        <v>76.20567375886526</v>
      </c>
    </row>
    <row r="219" spans="1:6" s="140" customFormat="1" ht="24" customHeight="1">
      <c r="A219" s="28">
        <v>20131</v>
      </c>
      <c r="B219" s="28" t="s">
        <v>756</v>
      </c>
      <c r="C219" s="23">
        <v>2032</v>
      </c>
      <c r="D219" s="102">
        <v>2418.7887039999996</v>
      </c>
      <c r="E219" s="102">
        <f t="shared" si="6"/>
        <v>386.7887039999996</v>
      </c>
      <c r="F219" s="110">
        <f t="shared" si="7"/>
        <v>19.03487716535431</v>
      </c>
    </row>
    <row r="220" spans="1:6" s="11" customFormat="1" ht="24" customHeight="1">
      <c r="A220" s="29">
        <v>2013101</v>
      </c>
      <c r="B220" s="30" t="s">
        <v>19</v>
      </c>
      <c r="C220" s="97">
        <v>1136</v>
      </c>
      <c r="D220" s="143">
        <v>1312.5589190000001</v>
      </c>
      <c r="E220" s="143">
        <f t="shared" si="6"/>
        <v>176.55891900000006</v>
      </c>
      <c r="F220" s="144">
        <f t="shared" si="7"/>
        <v>15.542158362676062</v>
      </c>
    </row>
    <row r="221" spans="1:6" s="11" customFormat="1" ht="24" customHeight="1">
      <c r="A221" s="29">
        <v>2013102</v>
      </c>
      <c r="B221" s="30" t="s">
        <v>20</v>
      </c>
      <c r="C221" s="97">
        <v>89</v>
      </c>
      <c r="D221" s="143">
        <v>80.86</v>
      </c>
      <c r="E221" s="143">
        <f t="shared" si="6"/>
        <v>-8.14</v>
      </c>
      <c r="F221" s="144">
        <f t="shared" si="7"/>
        <v>-9.1460674157303377</v>
      </c>
    </row>
    <row r="222" spans="1:6" ht="24" customHeight="1">
      <c r="A222" s="29">
        <v>2013103</v>
      </c>
      <c r="B222" s="30" t="s">
        <v>21</v>
      </c>
      <c r="C222" s="97">
        <v>136</v>
      </c>
      <c r="D222" s="143">
        <v>303.849785</v>
      </c>
      <c r="E222" s="143">
        <f t="shared" si="6"/>
        <v>167.849785</v>
      </c>
      <c r="F222" s="144">
        <f t="shared" si="7"/>
        <v>123.41895955882353</v>
      </c>
    </row>
    <row r="223" spans="1:6" s="11" customFormat="1" ht="24" customHeight="1">
      <c r="A223" s="29">
        <v>2013105</v>
      </c>
      <c r="B223" s="30" t="s">
        <v>100</v>
      </c>
      <c r="C223" s="97">
        <v>239</v>
      </c>
      <c r="D223" s="143">
        <v>191.52</v>
      </c>
      <c r="E223" s="143">
        <f t="shared" si="6"/>
        <v>-47.47999999999999</v>
      </c>
      <c r="F223" s="144">
        <f t="shared" si="7"/>
        <v>-19.866108786610877</v>
      </c>
    </row>
    <row r="224" spans="1:6" s="11" customFormat="1" ht="24" hidden="1" customHeight="1">
      <c r="A224" s="29">
        <v>2013150</v>
      </c>
      <c r="B224" s="30" t="s">
        <v>27</v>
      </c>
      <c r="C224" s="97"/>
      <c r="D224" s="143">
        <v>0</v>
      </c>
      <c r="E224" s="143">
        <f t="shared" si="6"/>
        <v>0</v>
      </c>
      <c r="F224" s="144"/>
    </row>
    <row r="225" spans="1:6" s="11" customFormat="1" ht="30.75" customHeight="1">
      <c r="A225" s="29">
        <v>2013199</v>
      </c>
      <c r="B225" s="30" t="s">
        <v>682</v>
      </c>
      <c r="C225" s="97">
        <v>432</v>
      </c>
      <c r="D225" s="143">
        <v>530</v>
      </c>
      <c r="E225" s="143">
        <f t="shared" si="6"/>
        <v>98</v>
      </c>
      <c r="F225" s="144">
        <f t="shared" si="7"/>
        <v>22.685185185185187</v>
      </c>
    </row>
    <row r="226" spans="1:6" s="140" customFormat="1" ht="24" customHeight="1">
      <c r="A226" s="28">
        <v>20132</v>
      </c>
      <c r="B226" s="28" t="s">
        <v>757</v>
      </c>
      <c r="C226" s="23">
        <v>1660</v>
      </c>
      <c r="D226" s="102">
        <v>1975.1804037713998</v>
      </c>
      <c r="E226" s="102">
        <f t="shared" si="6"/>
        <v>315.18040377139982</v>
      </c>
      <c r="F226" s="110">
        <f t="shared" si="7"/>
        <v>18.986771311530109</v>
      </c>
    </row>
    <row r="227" spans="1:6" s="11" customFormat="1" ht="24" customHeight="1">
      <c r="A227" s="29">
        <v>2013201</v>
      </c>
      <c r="B227" s="30" t="s">
        <v>19</v>
      </c>
      <c r="C227" s="24">
        <v>417</v>
      </c>
      <c r="D227" s="143">
        <v>446.37582125490002</v>
      </c>
      <c r="E227" s="143">
        <f t="shared" si="6"/>
        <v>29.375821254900018</v>
      </c>
      <c r="F227" s="144">
        <f t="shared" si="7"/>
        <v>7.0445614520143929</v>
      </c>
    </row>
    <row r="228" spans="1:6" s="11" customFormat="1" ht="24" customHeight="1">
      <c r="A228" s="29">
        <v>2013202</v>
      </c>
      <c r="B228" s="30" t="s">
        <v>20</v>
      </c>
      <c r="C228" s="24">
        <v>27</v>
      </c>
      <c r="D228" s="143">
        <v>25.132400000000001</v>
      </c>
      <c r="E228" s="143">
        <f t="shared" si="6"/>
        <v>-1.8675999999999995</v>
      </c>
      <c r="F228" s="144">
        <f t="shared" si="7"/>
        <v>-6.9170370370370353</v>
      </c>
    </row>
    <row r="229" spans="1:6" ht="24" customHeight="1">
      <c r="A229" s="29">
        <v>2013203</v>
      </c>
      <c r="B229" s="30" t="s">
        <v>21</v>
      </c>
      <c r="C229" s="24">
        <v>3</v>
      </c>
      <c r="D229" s="143">
        <v>2.4633440000000002</v>
      </c>
      <c r="E229" s="143">
        <f t="shared" si="6"/>
        <v>-0.5366559999999998</v>
      </c>
      <c r="F229" s="144">
        <f t="shared" si="7"/>
        <v>-17.888533333333324</v>
      </c>
    </row>
    <row r="230" spans="1:6" ht="24" customHeight="1">
      <c r="A230" s="29">
        <v>2013250</v>
      </c>
      <c r="B230" s="30" t="s">
        <v>27</v>
      </c>
      <c r="C230" s="24">
        <v>82</v>
      </c>
      <c r="D230" s="143">
        <v>127.31403851650001</v>
      </c>
      <c r="E230" s="143">
        <f t="shared" si="6"/>
        <v>45.314038516500005</v>
      </c>
      <c r="F230" s="144">
        <f t="shared" si="7"/>
        <v>55.261022581097563</v>
      </c>
    </row>
    <row r="231" spans="1:6" ht="24" customHeight="1">
      <c r="A231" s="29">
        <v>2013299</v>
      </c>
      <c r="B231" s="30" t="s">
        <v>101</v>
      </c>
      <c r="C231" s="24">
        <v>1131</v>
      </c>
      <c r="D231" s="143">
        <v>1373.8948</v>
      </c>
      <c r="E231" s="143">
        <f t="shared" si="6"/>
        <v>242.89480000000003</v>
      </c>
      <c r="F231" s="144">
        <f t="shared" si="7"/>
        <v>21.47610963748895</v>
      </c>
    </row>
    <row r="232" spans="1:6" s="140" customFormat="1" ht="24" customHeight="1">
      <c r="A232" s="28">
        <v>20133</v>
      </c>
      <c r="B232" s="28" t="s">
        <v>758</v>
      </c>
      <c r="C232" s="23">
        <v>712</v>
      </c>
      <c r="D232" s="102">
        <v>843.42519399999992</v>
      </c>
      <c r="E232" s="102">
        <f t="shared" si="6"/>
        <v>131.42519399999992</v>
      </c>
      <c r="F232" s="110">
        <f t="shared" si="7"/>
        <v>18.458594662921339</v>
      </c>
    </row>
    <row r="233" spans="1:6" s="11" customFormat="1" ht="24" customHeight="1">
      <c r="A233" s="29">
        <v>2013301</v>
      </c>
      <c r="B233" s="30" t="s">
        <v>19</v>
      </c>
      <c r="C233" s="24">
        <v>203</v>
      </c>
      <c r="D233" s="143">
        <v>214.552975</v>
      </c>
      <c r="E233" s="143">
        <f t="shared" si="6"/>
        <v>11.552975000000004</v>
      </c>
      <c r="F233" s="144">
        <f t="shared" si="7"/>
        <v>5.6911206896551745</v>
      </c>
    </row>
    <row r="234" spans="1:6" s="11" customFormat="1" ht="24" customHeight="1">
      <c r="A234" s="29">
        <v>2013302</v>
      </c>
      <c r="B234" s="30" t="s">
        <v>20</v>
      </c>
      <c r="C234" s="24">
        <v>17</v>
      </c>
      <c r="D234" s="143">
        <v>96.101319000000004</v>
      </c>
      <c r="E234" s="143">
        <f t="shared" si="6"/>
        <v>79.101319000000004</v>
      </c>
      <c r="F234" s="144">
        <f t="shared" si="7"/>
        <v>465.3018764705883</v>
      </c>
    </row>
    <row r="235" spans="1:6" s="11" customFormat="1" ht="24" hidden="1" customHeight="1">
      <c r="A235" s="29">
        <v>2013303</v>
      </c>
      <c r="B235" s="30" t="s">
        <v>21</v>
      </c>
      <c r="C235" s="24"/>
      <c r="D235" s="143">
        <v>0</v>
      </c>
      <c r="E235" s="143">
        <f t="shared" si="6"/>
        <v>0</v>
      </c>
      <c r="F235" s="144"/>
    </row>
    <row r="236" spans="1:6" s="11" customFormat="1" ht="24" hidden="1" customHeight="1">
      <c r="A236" s="29">
        <v>2013350</v>
      </c>
      <c r="B236" s="30" t="s">
        <v>27</v>
      </c>
      <c r="C236" s="24"/>
      <c r="D236" s="143">
        <v>0</v>
      </c>
      <c r="E236" s="143">
        <f t="shared" si="6"/>
        <v>0</v>
      </c>
      <c r="F236" s="144"/>
    </row>
    <row r="237" spans="1:6" s="11" customFormat="1" ht="24" customHeight="1">
      <c r="A237" s="29">
        <v>2013399</v>
      </c>
      <c r="B237" s="30" t="s">
        <v>102</v>
      </c>
      <c r="C237" s="24">
        <v>492</v>
      </c>
      <c r="D237" s="143">
        <v>532.77089999999998</v>
      </c>
      <c r="E237" s="143">
        <f t="shared" si="6"/>
        <v>40.770899999999983</v>
      </c>
      <c r="F237" s="144">
        <f t="shared" si="7"/>
        <v>8.2867682926829236</v>
      </c>
    </row>
    <row r="238" spans="1:6" s="140" customFormat="1" ht="24" customHeight="1">
      <c r="A238" s="28">
        <v>20134</v>
      </c>
      <c r="B238" s="28" t="s">
        <v>759</v>
      </c>
      <c r="C238" s="23">
        <v>511</v>
      </c>
      <c r="D238" s="102">
        <v>624.18089900000007</v>
      </c>
      <c r="E238" s="102">
        <f t="shared" si="6"/>
        <v>113.18089900000007</v>
      </c>
      <c r="F238" s="110">
        <f t="shared" si="7"/>
        <v>22.148903913894337</v>
      </c>
    </row>
    <row r="239" spans="1:6" s="11" customFormat="1" ht="24" customHeight="1">
      <c r="A239" s="29">
        <v>2013401</v>
      </c>
      <c r="B239" s="30" t="s">
        <v>19</v>
      </c>
      <c r="C239" s="24">
        <v>411</v>
      </c>
      <c r="D239" s="143">
        <v>435.24889899999999</v>
      </c>
      <c r="E239" s="143">
        <f t="shared" si="6"/>
        <v>24.248898999999994</v>
      </c>
      <c r="F239" s="144">
        <f t="shared" si="7"/>
        <v>5.8999754257907533</v>
      </c>
    </row>
    <row r="240" spans="1:6" s="11" customFormat="1" ht="24" customHeight="1">
      <c r="A240" s="29">
        <v>2013402</v>
      </c>
      <c r="B240" s="30" t="s">
        <v>20</v>
      </c>
      <c r="C240" s="24">
        <v>30</v>
      </c>
      <c r="D240" s="143">
        <v>27.111999999999998</v>
      </c>
      <c r="E240" s="143">
        <f t="shared" si="6"/>
        <v>-2.8880000000000017</v>
      </c>
      <c r="F240" s="144">
        <f t="shared" si="7"/>
        <v>-9.6266666666666723</v>
      </c>
    </row>
    <row r="241" spans="1:6" s="11" customFormat="1" ht="24" hidden="1" customHeight="1">
      <c r="A241" s="29">
        <v>2013403</v>
      </c>
      <c r="B241" s="30" t="s">
        <v>21</v>
      </c>
      <c r="C241" s="24"/>
      <c r="D241" s="143">
        <v>0</v>
      </c>
      <c r="E241" s="143">
        <f t="shared" si="6"/>
        <v>0</v>
      </c>
      <c r="F241" s="144"/>
    </row>
    <row r="242" spans="1:6" s="11" customFormat="1" ht="24" hidden="1" customHeight="1">
      <c r="A242" s="29">
        <v>2013450</v>
      </c>
      <c r="B242" s="30" t="s">
        <v>27</v>
      </c>
      <c r="C242" s="24"/>
      <c r="D242" s="143">
        <v>0</v>
      </c>
      <c r="E242" s="143">
        <f t="shared" si="6"/>
        <v>0</v>
      </c>
      <c r="F242" s="144"/>
    </row>
    <row r="243" spans="1:6" ht="24" customHeight="1">
      <c r="A243" s="29">
        <v>2013499</v>
      </c>
      <c r="B243" s="30" t="s">
        <v>103</v>
      </c>
      <c r="C243" s="24">
        <v>70</v>
      </c>
      <c r="D243" s="143">
        <v>161.82000000000002</v>
      </c>
      <c r="E243" s="143">
        <f t="shared" si="6"/>
        <v>91.820000000000022</v>
      </c>
      <c r="F243" s="144">
        <f t="shared" si="7"/>
        <v>131.17142857142861</v>
      </c>
    </row>
    <row r="244" spans="1:6" s="10" customFormat="1" ht="24" hidden="1" customHeight="1">
      <c r="A244" s="28">
        <v>20135</v>
      </c>
      <c r="B244" s="28" t="s">
        <v>760</v>
      </c>
      <c r="C244" s="23">
        <v>0</v>
      </c>
      <c r="D244" s="102">
        <v>0</v>
      </c>
      <c r="E244" s="102">
        <f t="shared" si="6"/>
        <v>0</v>
      </c>
      <c r="F244" s="110"/>
    </row>
    <row r="245" spans="1:6" ht="24" hidden="1" customHeight="1">
      <c r="A245" s="29">
        <v>2013501</v>
      </c>
      <c r="B245" s="30" t="s">
        <v>19</v>
      </c>
      <c r="C245" s="24"/>
      <c r="D245" s="143">
        <v>0</v>
      </c>
      <c r="E245" s="143">
        <f t="shared" si="6"/>
        <v>0</v>
      </c>
      <c r="F245" s="144"/>
    </row>
    <row r="246" spans="1:6" ht="24" hidden="1" customHeight="1">
      <c r="A246" s="29">
        <v>2013502</v>
      </c>
      <c r="B246" s="30" t="s">
        <v>20</v>
      </c>
      <c r="C246" s="24"/>
      <c r="D246" s="143">
        <v>0</v>
      </c>
      <c r="E246" s="143">
        <f t="shared" si="6"/>
        <v>0</v>
      </c>
      <c r="F246" s="144"/>
    </row>
    <row r="247" spans="1:6" ht="24" hidden="1" customHeight="1">
      <c r="A247" s="29">
        <v>2013503</v>
      </c>
      <c r="B247" s="30" t="s">
        <v>21</v>
      </c>
      <c r="C247" s="24"/>
      <c r="D247" s="143">
        <v>0</v>
      </c>
      <c r="E247" s="143">
        <f t="shared" si="6"/>
        <v>0</v>
      </c>
      <c r="F247" s="144"/>
    </row>
    <row r="248" spans="1:6" s="11" customFormat="1" ht="24" hidden="1" customHeight="1">
      <c r="A248" s="29">
        <v>2013550</v>
      </c>
      <c r="B248" s="30" t="s">
        <v>27</v>
      </c>
      <c r="C248" s="24"/>
      <c r="D248" s="143">
        <v>0</v>
      </c>
      <c r="E248" s="143">
        <f t="shared" si="6"/>
        <v>0</v>
      </c>
      <c r="F248" s="144"/>
    </row>
    <row r="249" spans="1:6" s="11" customFormat="1" ht="24" hidden="1" customHeight="1">
      <c r="A249" s="29">
        <v>2013599</v>
      </c>
      <c r="B249" s="30" t="s">
        <v>683</v>
      </c>
      <c r="C249" s="24"/>
      <c r="D249" s="143">
        <v>0</v>
      </c>
      <c r="E249" s="143">
        <f t="shared" si="6"/>
        <v>0</v>
      </c>
      <c r="F249" s="144"/>
    </row>
    <row r="250" spans="1:6" s="140" customFormat="1" ht="24" hidden="1" customHeight="1">
      <c r="A250" s="28">
        <v>20136</v>
      </c>
      <c r="B250" s="28" t="s">
        <v>761</v>
      </c>
      <c r="C250" s="23">
        <v>0</v>
      </c>
      <c r="D250" s="102">
        <v>0</v>
      </c>
      <c r="E250" s="102">
        <f t="shared" si="6"/>
        <v>0</v>
      </c>
      <c r="F250" s="110"/>
    </row>
    <row r="251" spans="1:6" s="11" customFormat="1" ht="24" hidden="1" customHeight="1">
      <c r="A251" s="29">
        <v>2013601</v>
      </c>
      <c r="B251" s="30" t="s">
        <v>19</v>
      </c>
      <c r="C251" s="24"/>
      <c r="D251" s="143">
        <v>0</v>
      </c>
      <c r="E251" s="143">
        <f t="shared" si="6"/>
        <v>0</v>
      </c>
      <c r="F251" s="144"/>
    </row>
    <row r="252" spans="1:6" s="11" customFormat="1" ht="24" hidden="1" customHeight="1">
      <c r="A252" s="29">
        <v>2013602</v>
      </c>
      <c r="B252" s="30" t="s">
        <v>20</v>
      </c>
      <c r="C252" s="24"/>
      <c r="D252" s="143">
        <v>0</v>
      </c>
      <c r="E252" s="143">
        <f t="shared" si="6"/>
        <v>0</v>
      </c>
      <c r="F252" s="144"/>
    </row>
    <row r="253" spans="1:6" s="11" customFormat="1" ht="24" hidden="1" customHeight="1">
      <c r="A253" s="29">
        <v>2013603</v>
      </c>
      <c r="B253" s="30" t="s">
        <v>21</v>
      </c>
      <c r="C253" s="24"/>
      <c r="D253" s="143">
        <v>0</v>
      </c>
      <c r="E253" s="143">
        <f t="shared" si="6"/>
        <v>0</v>
      </c>
      <c r="F253" s="144"/>
    </row>
    <row r="254" spans="1:6" s="11" customFormat="1" ht="24" hidden="1" customHeight="1">
      <c r="A254" s="29">
        <v>2013650</v>
      </c>
      <c r="B254" s="30" t="s">
        <v>27</v>
      </c>
      <c r="C254" s="24"/>
      <c r="D254" s="143">
        <v>0</v>
      </c>
      <c r="E254" s="143">
        <f t="shared" si="6"/>
        <v>0</v>
      </c>
      <c r="F254" s="144"/>
    </row>
    <row r="255" spans="1:6" s="11" customFormat="1" ht="24" hidden="1" customHeight="1">
      <c r="A255" s="29">
        <v>2013699</v>
      </c>
      <c r="B255" s="30" t="s">
        <v>684</v>
      </c>
      <c r="C255" s="24"/>
      <c r="D255" s="143">
        <v>0</v>
      </c>
      <c r="E255" s="143">
        <f t="shared" si="6"/>
        <v>0</v>
      </c>
      <c r="F255" s="144"/>
    </row>
    <row r="256" spans="1:6" s="140" customFormat="1" ht="24" customHeight="1">
      <c r="A256" s="28">
        <v>20199</v>
      </c>
      <c r="B256" s="28" t="s">
        <v>762</v>
      </c>
      <c r="C256" s="23">
        <v>2951</v>
      </c>
      <c r="D256" s="102">
        <v>2427</v>
      </c>
      <c r="E256" s="102">
        <f t="shared" si="6"/>
        <v>-524</v>
      </c>
      <c r="F256" s="110">
        <f t="shared" si="7"/>
        <v>-17.756692646560488</v>
      </c>
    </row>
    <row r="257" spans="1:6" ht="24" hidden="1" customHeight="1">
      <c r="A257" s="29">
        <v>2019901</v>
      </c>
      <c r="B257" s="30" t="s">
        <v>105</v>
      </c>
      <c r="C257" s="24"/>
      <c r="D257" s="143">
        <v>0</v>
      </c>
      <c r="E257" s="143">
        <f t="shared" si="6"/>
        <v>0</v>
      </c>
      <c r="F257" s="144"/>
    </row>
    <row r="258" spans="1:6" s="11" customFormat="1" ht="24" customHeight="1">
      <c r="A258" s="29">
        <v>2019999</v>
      </c>
      <c r="B258" s="30" t="s">
        <v>104</v>
      </c>
      <c r="C258" s="107">
        <v>2951</v>
      </c>
      <c r="D258" s="143">
        <v>2427</v>
      </c>
      <c r="E258" s="143">
        <f t="shared" si="6"/>
        <v>-524</v>
      </c>
      <c r="F258" s="144">
        <f t="shared" si="7"/>
        <v>-17.756692646560488</v>
      </c>
    </row>
    <row r="259" spans="1:6" s="140" customFormat="1" ht="24" customHeight="1">
      <c r="A259" s="28">
        <v>203</v>
      </c>
      <c r="B259" s="28" t="s">
        <v>106</v>
      </c>
      <c r="C259" s="23">
        <v>1754</v>
      </c>
      <c r="D259" s="102">
        <v>4616.3779999999997</v>
      </c>
      <c r="E259" s="102">
        <f t="shared" si="6"/>
        <v>2862.3779999999997</v>
      </c>
      <c r="F259" s="110">
        <f t="shared" si="7"/>
        <v>163.19144811858607</v>
      </c>
    </row>
    <row r="260" spans="1:6" s="140" customFormat="1" ht="24" hidden="1" customHeight="1">
      <c r="A260" s="28">
        <v>20301</v>
      </c>
      <c r="B260" s="28" t="s">
        <v>763</v>
      </c>
      <c r="C260" s="23">
        <v>0</v>
      </c>
      <c r="D260" s="102">
        <v>0</v>
      </c>
      <c r="E260" s="102">
        <f t="shared" si="6"/>
        <v>0</v>
      </c>
      <c r="F260" s="110"/>
    </row>
    <row r="261" spans="1:6" s="11" customFormat="1" ht="24" hidden="1" customHeight="1">
      <c r="A261" s="29">
        <v>2030101</v>
      </c>
      <c r="B261" s="30" t="s">
        <v>685</v>
      </c>
      <c r="C261" s="24"/>
      <c r="D261" s="143">
        <v>0</v>
      </c>
      <c r="E261" s="143">
        <f t="shared" si="6"/>
        <v>0</v>
      </c>
      <c r="F261" s="144"/>
    </row>
    <row r="262" spans="1:6" s="140" customFormat="1" ht="24" hidden="1" customHeight="1">
      <c r="A262" s="28">
        <v>20304</v>
      </c>
      <c r="B262" s="28" t="s">
        <v>764</v>
      </c>
      <c r="C262" s="23">
        <v>0</v>
      </c>
      <c r="D262" s="102">
        <v>0</v>
      </c>
      <c r="E262" s="102">
        <f t="shared" ref="E262:E325" si="8">D262-C262</f>
        <v>0</v>
      </c>
      <c r="F262" s="110"/>
    </row>
    <row r="263" spans="1:6" s="11" customFormat="1" ht="24" hidden="1" customHeight="1">
      <c r="A263" s="29">
        <v>2030401</v>
      </c>
      <c r="B263" s="30" t="s">
        <v>686</v>
      </c>
      <c r="C263" s="24"/>
      <c r="D263" s="143">
        <v>0</v>
      </c>
      <c r="E263" s="143">
        <f t="shared" si="8"/>
        <v>0</v>
      </c>
      <c r="F263" s="144"/>
    </row>
    <row r="264" spans="1:6" s="140" customFormat="1" ht="24" hidden="1" customHeight="1">
      <c r="A264" s="28">
        <v>20305</v>
      </c>
      <c r="B264" s="28" t="s">
        <v>765</v>
      </c>
      <c r="C264" s="23">
        <v>0</v>
      </c>
      <c r="D264" s="102">
        <v>0</v>
      </c>
      <c r="E264" s="102">
        <f t="shared" si="8"/>
        <v>0</v>
      </c>
      <c r="F264" s="110"/>
    </row>
    <row r="265" spans="1:6" s="11" customFormat="1" ht="24" hidden="1" customHeight="1">
      <c r="A265" s="29">
        <v>2030501</v>
      </c>
      <c r="B265" s="30" t="s">
        <v>687</v>
      </c>
      <c r="C265" s="24"/>
      <c r="D265" s="143">
        <v>0</v>
      </c>
      <c r="E265" s="143">
        <f t="shared" si="8"/>
        <v>0</v>
      </c>
      <c r="F265" s="144"/>
    </row>
    <row r="266" spans="1:6" s="140" customFormat="1" ht="24" customHeight="1">
      <c r="A266" s="28">
        <v>20306</v>
      </c>
      <c r="B266" s="28" t="s">
        <v>766</v>
      </c>
      <c r="C266" s="23">
        <v>1084</v>
      </c>
      <c r="D266" s="102">
        <v>4285.2</v>
      </c>
      <c r="E266" s="102">
        <f t="shared" si="8"/>
        <v>3201.2</v>
      </c>
      <c r="F266" s="110">
        <f t="shared" ref="F266:F319" si="9">E266/C266*100</f>
        <v>295.31365313653134</v>
      </c>
    </row>
    <row r="267" spans="1:6" s="11" customFormat="1" ht="24" customHeight="1">
      <c r="A267" s="29">
        <v>2030601</v>
      </c>
      <c r="B267" s="30" t="s">
        <v>107</v>
      </c>
      <c r="C267" s="24">
        <v>115</v>
      </c>
      <c r="D267" s="143">
        <v>59</v>
      </c>
      <c r="E267" s="143">
        <f t="shared" si="8"/>
        <v>-56</v>
      </c>
      <c r="F267" s="144">
        <f t="shared" si="9"/>
        <v>-48.695652173913047</v>
      </c>
    </row>
    <row r="268" spans="1:6" s="11" customFormat="1" ht="24" hidden="1" customHeight="1">
      <c r="A268" s="29">
        <v>2030602</v>
      </c>
      <c r="B268" s="30" t="s">
        <v>108</v>
      </c>
      <c r="C268" s="24"/>
      <c r="D268" s="143">
        <v>0</v>
      </c>
      <c r="E268" s="143">
        <f t="shared" si="8"/>
        <v>0</v>
      </c>
      <c r="F268" s="144"/>
    </row>
    <row r="269" spans="1:6" s="11" customFormat="1" ht="24" customHeight="1">
      <c r="A269" s="29">
        <v>2030603</v>
      </c>
      <c r="B269" s="30" t="s">
        <v>109</v>
      </c>
      <c r="C269" s="24">
        <v>969</v>
      </c>
      <c r="D269" s="143">
        <v>4166.2</v>
      </c>
      <c r="E269" s="143">
        <f t="shared" si="8"/>
        <v>3197.2</v>
      </c>
      <c r="F269" s="144">
        <f t="shared" si="9"/>
        <v>329.94840041279667</v>
      </c>
    </row>
    <row r="270" spans="1:6" s="11" customFormat="1" ht="24" hidden="1" customHeight="1">
      <c r="A270" s="29">
        <v>2030604</v>
      </c>
      <c r="B270" s="30" t="s">
        <v>110</v>
      </c>
      <c r="C270" s="24"/>
      <c r="D270" s="143">
        <v>0</v>
      </c>
      <c r="E270" s="143">
        <f t="shared" si="8"/>
        <v>0</v>
      </c>
      <c r="F270" s="144"/>
    </row>
    <row r="271" spans="1:6" s="11" customFormat="1" ht="24" hidden="1" customHeight="1">
      <c r="A271" s="29">
        <v>2030605</v>
      </c>
      <c r="B271" s="30" t="s">
        <v>111</v>
      </c>
      <c r="C271" s="24"/>
      <c r="D271" s="143">
        <v>0</v>
      </c>
      <c r="E271" s="143">
        <f t="shared" si="8"/>
        <v>0</v>
      </c>
      <c r="F271" s="144"/>
    </row>
    <row r="272" spans="1:6" ht="24" hidden="1" customHeight="1">
      <c r="A272" s="29">
        <v>2030606</v>
      </c>
      <c r="B272" s="30" t="s">
        <v>112</v>
      </c>
      <c r="C272" s="24"/>
      <c r="D272" s="143">
        <v>0</v>
      </c>
      <c r="E272" s="143">
        <f t="shared" si="8"/>
        <v>0</v>
      </c>
      <c r="F272" s="144"/>
    </row>
    <row r="273" spans="1:6" s="11" customFormat="1" ht="24" hidden="1" customHeight="1">
      <c r="A273" s="29">
        <v>2030607</v>
      </c>
      <c r="B273" s="30" t="s">
        <v>113</v>
      </c>
      <c r="C273" s="24"/>
      <c r="D273" s="143">
        <v>0</v>
      </c>
      <c r="E273" s="143">
        <f t="shared" si="8"/>
        <v>0</v>
      </c>
      <c r="F273" s="144"/>
    </row>
    <row r="274" spans="1:6" ht="24" customHeight="1">
      <c r="A274" s="29">
        <v>2030699</v>
      </c>
      <c r="B274" s="30" t="s">
        <v>114</v>
      </c>
      <c r="C274" s="24"/>
      <c r="D274" s="143">
        <v>60</v>
      </c>
      <c r="E274" s="143">
        <f t="shared" si="8"/>
        <v>60</v>
      </c>
      <c r="F274" s="144"/>
    </row>
    <row r="275" spans="1:6" s="10" customFormat="1" ht="24" customHeight="1">
      <c r="A275" s="28">
        <v>20399</v>
      </c>
      <c r="B275" s="28" t="s">
        <v>767</v>
      </c>
      <c r="C275" s="23">
        <v>670</v>
      </c>
      <c r="D275" s="102">
        <v>331.178</v>
      </c>
      <c r="E275" s="102">
        <f t="shared" si="8"/>
        <v>-338.822</v>
      </c>
      <c r="F275" s="110">
        <f t="shared" si="9"/>
        <v>-50.570447761194025</v>
      </c>
    </row>
    <row r="276" spans="1:6" ht="24" customHeight="1">
      <c r="A276" s="29">
        <v>2039901</v>
      </c>
      <c r="B276" s="30" t="s">
        <v>115</v>
      </c>
      <c r="C276" s="24">
        <v>670</v>
      </c>
      <c r="D276" s="143">
        <v>331.178</v>
      </c>
      <c r="E276" s="143">
        <f t="shared" si="8"/>
        <v>-338.822</v>
      </c>
      <c r="F276" s="144">
        <f t="shared" si="9"/>
        <v>-50.570447761194025</v>
      </c>
    </row>
    <row r="277" spans="1:6" s="10" customFormat="1" ht="24" customHeight="1">
      <c r="A277" s="28">
        <v>204</v>
      </c>
      <c r="B277" s="28" t="s">
        <v>116</v>
      </c>
      <c r="C277" s="63">
        <v>26779</v>
      </c>
      <c r="D277" s="102">
        <v>31358.503431811001</v>
      </c>
      <c r="E277" s="102">
        <f t="shared" si="8"/>
        <v>4579.5034318110011</v>
      </c>
      <c r="F277" s="110">
        <f t="shared" si="9"/>
        <v>17.101099487699319</v>
      </c>
    </row>
    <row r="278" spans="1:6" s="10" customFormat="1" ht="24" customHeight="1">
      <c r="A278" s="28">
        <v>20401</v>
      </c>
      <c r="B278" s="28" t="s">
        <v>768</v>
      </c>
      <c r="C278" s="23">
        <v>810</v>
      </c>
      <c r="D278" s="102">
        <v>797.178</v>
      </c>
      <c r="E278" s="102">
        <f t="shared" si="8"/>
        <v>-12.822000000000003</v>
      </c>
      <c r="F278" s="110">
        <f t="shared" si="9"/>
        <v>-1.5829629629629633</v>
      </c>
    </row>
    <row r="279" spans="1:6" s="11" customFormat="1" ht="24" hidden="1" customHeight="1">
      <c r="A279" s="29">
        <v>2040101</v>
      </c>
      <c r="B279" s="30" t="s">
        <v>117</v>
      </c>
      <c r="C279" s="24"/>
      <c r="D279" s="143">
        <v>0</v>
      </c>
      <c r="E279" s="143">
        <f t="shared" si="8"/>
        <v>0</v>
      </c>
      <c r="F279" s="144"/>
    </row>
    <row r="280" spans="1:6" s="11" customFormat="1" ht="24" hidden="1" customHeight="1">
      <c r="A280" s="29">
        <v>2040102</v>
      </c>
      <c r="B280" s="30" t="s">
        <v>118</v>
      </c>
      <c r="C280" s="24"/>
      <c r="D280" s="143">
        <v>0</v>
      </c>
      <c r="E280" s="143">
        <f t="shared" si="8"/>
        <v>0</v>
      </c>
      <c r="F280" s="144"/>
    </row>
    <row r="281" spans="1:6" s="11" customFormat="1" ht="24" customHeight="1">
      <c r="A281" s="29">
        <v>2040103</v>
      </c>
      <c r="B281" s="30" t="s">
        <v>119</v>
      </c>
      <c r="C281" s="24">
        <v>663</v>
      </c>
      <c r="D281" s="143">
        <v>723.47</v>
      </c>
      <c r="E281" s="143">
        <f t="shared" si="8"/>
        <v>60.470000000000027</v>
      </c>
      <c r="F281" s="144">
        <f t="shared" si="9"/>
        <v>9.1206636500754197</v>
      </c>
    </row>
    <row r="282" spans="1:6" s="11" customFormat="1" ht="24" hidden="1" customHeight="1">
      <c r="A282" s="29">
        <v>2040104</v>
      </c>
      <c r="B282" s="30" t="s">
        <v>120</v>
      </c>
      <c r="C282" s="24"/>
      <c r="D282" s="143">
        <v>0</v>
      </c>
      <c r="E282" s="143">
        <f t="shared" si="8"/>
        <v>0</v>
      </c>
      <c r="F282" s="144"/>
    </row>
    <row r="283" spans="1:6" s="11" customFormat="1" ht="24" hidden="1" customHeight="1">
      <c r="A283" s="29">
        <v>2040105</v>
      </c>
      <c r="B283" s="30" t="s">
        <v>121</v>
      </c>
      <c r="C283" s="24"/>
      <c r="D283" s="143">
        <v>0</v>
      </c>
      <c r="E283" s="143">
        <f t="shared" si="8"/>
        <v>0</v>
      </c>
      <c r="F283" s="144"/>
    </row>
    <row r="284" spans="1:6" s="11" customFormat="1" ht="24" hidden="1" customHeight="1">
      <c r="A284" s="29">
        <v>2040106</v>
      </c>
      <c r="B284" s="30" t="s">
        <v>122</v>
      </c>
      <c r="C284" s="24"/>
      <c r="D284" s="143">
        <v>0</v>
      </c>
      <c r="E284" s="143">
        <f t="shared" si="8"/>
        <v>0</v>
      </c>
      <c r="F284" s="144"/>
    </row>
    <row r="285" spans="1:6" s="11" customFormat="1" ht="24" hidden="1" customHeight="1">
      <c r="A285" s="29">
        <v>2040107</v>
      </c>
      <c r="B285" s="30" t="s">
        <v>123</v>
      </c>
      <c r="C285" s="24"/>
      <c r="D285" s="143">
        <v>0</v>
      </c>
      <c r="E285" s="143">
        <f t="shared" si="8"/>
        <v>0</v>
      </c>
      <c r="F285" s="144"/>
    </row>
    <row r="286" spans="1:6" s="11" customFormat="1" ht="24" hidden="1" customHeight="1">
      <c r="A286" s="29">
        <v>2040108</v>
      </c>
      <c r="B286" s="30" t="s">
        <v>124</v>
      </c>
      <c r="C286" s="24"/>
      <c r="D286" s="143">
        <v>0</v>
      </c>
      <c r="E286" s="143">
        <f t="shared" si="8"/>
        <v>0</v>
      </c>
      <c r="F286" s="144"/>
    </row>
    <row r="287" spans="1:6" s="11" customFormat="1" ht="24" customHeight="1">
      <c r="A287" s="29">
        <v>2040199</v>
      </c>
      <c r="B287" s="30" t="s">
        <v>125</v>
      </c>
      <c r="C287" s="24">
        <v>147</v>
      </c>
      <c r="D287" s="143">
        <v>73.707999999999984</v>
      </c>
      <c r="E287" s="143">
        <f t="shared" si="8"/>
        <v>-73.292000000000016</v>
      </c>
      <c r="F287" s="144">
        <f t="shared" si="9"/>
        <v>-49.858503401360551</v>
      </c>
    </row>
    <row r="288" spans="1:6" s="10" customFormat="1" ht="24" customHeight="1">
      <c r="A288" s="28">
        <v>20402</v>
      </c>
      <c r="B288" s="28" t="s">
        <v>769</v>
      </c>
      <c r="C288" s="23">
        <v>22175</v>
      </c>
      <c r="D288" s="102">
        <v>26730.250806</v>
      </c>
      <c r="E288" s="102">
        <f t="shared" si="8"/>
        <v>4555.250806</v>
      </c>
      <c r="F288" s="110">
        <f t="shared" si="9"/>
        <v>20.5422809740699</v>
      </c>
    </row>
    <row r="289" spans="1:6" s="11" customFormat="1" ht="24" customHeight="1">
      <c r="A289" s="29">
        <v>2040201</v>
      </c>
      <c r="B289" s="30" t="s">
        <v>19</v>
      </c>
      <c r="C289" s="24">
        <v>13802</v>
      </c>
      <c r="D289" s="143">
        <v>16505.491233000001</v>
      </c>
      <c r="E289" s="143">
        <f t="shared" si="8"/>
        <v>2703.4912330000006</v>
      </c>
      <c r="F289" s="144">
        <f t="shared" si="9"/>
        <v>19.587677387335173</v>
      </c>
    </row>
    <row r="290" spans="1:6" s="11" customFormat="1" ht="24" customHeight="1">
      <c r="A290" s="29">
        <v>2040202</v>
      </c>
      <c r="B290" s="30" t="s">
        <v>20</v>
      </c>
      <c r="C290" s="24">
        <v>746</v>
      </c>
      <c r="D290" s="143">
        <v>715.55877299999997</v>
      </c>
      <c r="E290" s="143">
        <f t="shared" si="8"/>
        <v>-30.441227000000026</v>
      </c>
      <c r="F290" s="144">
        <f t="shared" si="9"/>
        <v>-4.0805934316353927</v>
      </c>
    </row>
    <row r="291" spans="1:6" s="11" customFormat="1" ht="24" customHeight="1">
      <c r="A291" s="29">
        <v>2040203</v>
      </c>
      <c r="B291" s="30" t="s">
        <v>21</v>
      </c>
      <c r="C291" s="24">
        <v>102</v>
      </c>
      <c r="D291" s="143">
        <v>197.8</v>
      </c>
      <c r="E291" s="143">
        <f t="shared" si="8"/>
        <v>95.800000000000011</v>
      </c>
      <c r="F291" s="144">
        <f t="shared" si="9"/>
        <v>93.921568627450995</v>
      </c>
    </row>
    <row r="292" spans="1:6" s="11" customFormat="1" ht="24" customHeight="1">
      <c r="A292" s="29">
        <v>2040204</v>
      </c>
      <c r="B292" s="30" t="s">
        <v>126</v>
      </c>
      <c r="C292" s="24">
        <v>1523</v>
      </c>
      <c r="D292" s="143">
        <v>2372.17</v>
      </c>
      <c r="E292" s="143">
        <f t="shared" si="8"/>
        <v>849.17000000000007</v>
      </c>
      <c r="F292" s="144">
        <f t="shared" si="9"/>
        <v>55.756401838476698</v>
      </c>
    </row>
    <row r="293" spans="1:6" s="11" customFormat="1" ht="24" customHeight="1">
      <c r="A293" s="29">
        <v>2040205</v>
      </c>
      <c r="B293" s="30" t="s">
        <v>688</v>
      </c>
      <c r="C293" s="24">
        <v>15</v>
      </c>
      <c r="D293" s="143">
        <v>25</v>
      </c>
      <c r="E293" s="143">
        <f t="shared" si="8"/>
        <v>10</v>
      </c>
      <c r="F293" s="144">
        <f t="shared" si="9"/>
        <v>66.666666666666657</v>
      </c>
    </row>
    <row r="294" spans="1:6" s="11" customFormat="1" ht="24" hidden="1" customHeight="1">
      <c r="A294" s="29">
        <v>2040206</v>
      </c>
      <c r="B294" s="30" t="s">
        <v>689</v>
      </c>
      <c r="C294" s="24"/>
      <c r="D294" s="143">
        <v>0</v>
      </c>
      <c r="E294" s="143">
        <f t="shared" si="8"/>
        <v>0</v>
      </c>
      <c r="F294" s="144"/>
    </row>
    <row r="295" spans="1:6" s="11" customFormat="1" ht="24" hidden="1" customHeight="1">
      <c r="A295" s="29">
        <v>2040207</v>
      </c>
      <c r="B295" s="30" t="s">
        <v>690</v>
      </c>
      <c r="C295" s="24"/>
      <c r="D295" s="143">
        <v>0</v>
      </c>
      <c r="E295" s="143">
        <f t="shared" si="8"/>
        <v>0</v>
      </c>
      <c r="F295" s="144"/>
    </row>
    <row r="296" spans="1:6" s="11" customFormat="1" ht="24" hidden="1" customHeight="1">
      <c r="A296" s="29">
        <v>2040208</v>
      </c>
      <c r="B296" s="30" t="s">
        <v>127</v>
      </c>
      <c r="C296" s="24"/>
      <c r="D296" s="143">
        <v>0</v>
      </c>
      <c r="E296" s="143">
        <f t="shared" si="8"/>
        <v>0</v>
      </c>
      <c r="F296" s="144"/>
    </row>
    <row r="297" spans="1:6" s="11" customFormat="1" ht="24" hidden="1" customHeight="1">
      <c r="A297" s="29">
        <v>2040209</v>
      </c>
      <c r="B297" s="30" t="s">
        <v>128</v>
      </c>
      <c r="C297" s="24"/>
      <c r="D297" s="143">
        <v>0</v>
      </c>
      <c r="E297" s="143">
        <f t="shared" si="8"/>
        <v>0</v>
      </c>
      <c r="F297" s="144"/>
    </row>
    <row r="298" spans="1:6" s="11" customFormat="1" ht="24" customHeight="1">
      <c r="A298" s="29">
        <v>2040210</v>
      </c>
      <c r="B298" s="30" t="s">
        <v>129</v>
      </c>
      <c r="C298" s="24">
        <v>7</v>
      </c>
      <c r="D298" s="143">
        <v>0</v>
      </c>
      <c r="E298" s="143">
        <f t="shared" si="8"/>
        <v>-7</v>
      </c>
      <c r="F298" s="144">
        <f t="shared" si="9"/>
        <v>-100</v>
      </c>
    </row>
    <row r="299" spans="1:6" s="11" customFormat="1" ht="24" customHeight="1">
      <c r="A299" s="29">
        <v>2040211</v>
      </c>
      <c r="B299" s="30" t="s">
        <v>130</v>
      </c>
      <c r="C299" s="24">
        <v>143</v>
      </c>
      <c r="D299" s="143">
        <v>226</v>
      </c>
      <c r="E299" s="143">
        <f t="shared" si="8"/>
        <v>83</v>
      </c>
      <c r="F299" s="144">
        <f t="shared" si="9"/>
        <v>58.04195804195804</v>
      </c>
    </row>
    <row r="300" spans="1:6" s="11" customFormat="1" ht="24" customHeight="1">
      <c r="A300" s="29">
        <v>2040212</v>
      </c>
      <c r="B300" s="30" t="s">
        <v>131</v>
      </c>
      <c r="C300" s="24">
        <v>727</v>
      </c>
      <c r="D300" s="143">
        <v>310</v>
      </c>
      <c r="E300" s="143">
        <f t="shared" si="8"/>
        <v>-417</v>
      </c>
      <c r="F300" s="144">
        <f t="shared" si="9"/>
        <v>-57.359009628610721</v>
      </c>
    </row>
    <row r="301" spans="1:6" ht="24" hidden="1" customHeight="1">
      <c r="A301" s="29">
        <v>2040213</v>
      </c>
      <c r="B301" s="30" t="s">
        <v>132</v>
      </c>
      <c r="C301" s="24"/>
      <c r="D301" s="143">
        <v>0</v>
      </c>
      <c r="E301" s="143">
        <f t="shared" si="8"/>
        <v>0</v>
      </c>
      <c r="F301" s="144"/>
    </row>
    <row r="302" spans="1:6" s="11" customFormat="1" ht="24" hidden="1" customHeight="1">
      <c r="A302" s="29">
        <v>2040214</v>
      </c>
      <c r="B302" s="30" t="s">
        <v>133</v>
      </c>
      <c r="C302" s="24"/>
      <c r="D302" s="143">
        <v>0</v>
      </c>
      <c r="E302" s="143">
        <f t="shared" si="8"/>
        <v>0</v>
      </c>
      <c r="F302" s="144"/>
    </row>
    <row r="303" spans="1:6" s="11" customFormat="1" ht="24" hidden="1" customHeight="1">
      <c r="A303" s="29">
        <v>2040215</v>
      </c>
      <c r="B303" s="30" t="s">
        <v>134</v>
      </c>
      <c r="C303" s="24"/>
      <c r="D303" s="143">
        <v>0</v>
      </c>
      <c r="E303" s="143">
        <f t="shared" si="8"/>
        <v>0</v>
      </c>
      <c r="F303" s="144"/>
    </row>
    <row r="304" spans="1:6" s="11" customFormat="1" ht="24" hidden="1" customHeight="1">
      <c r="A304" s="29">
        <v>2040216</v>
      </c>
      <c r="B304" s="30" t="s">
        <v>135</v>
      </c>
      <c r="C304" s="24"/>
      <c r="D304" s="143">
        <v>0</v>
      </c>
      <c r="E304" s="143">
        <f t="shared" si="8"/>
        <v>0</v>
      </c>
      <c r="F304" s="144"/>
    </row>
    <row r="305" spans="1:6" s="11" customFormat="1" ht="24" customHeight="1">
      <c r="A305" s="29">
        <v>2040217</v>
      </c>
      <c r="B305" s="30" t="s">
        <v>136</v>
      </c>
      <c r="C305" s="24">
        <v>1833</v>
      </c>
      <c r="D305" s="143">
        <v>740</v>
      </c>
      <c r="E305" s="143">
        <f t="shared" si="8"/>
        <v>-1093</v>
      </c>
      <c r="F305" s="144">
        <f t="shared" si="9"/>
        <v>-59.629023458810693</v>
      </c>
    </row>
    <row r="306" spans="1:6" ht="24" hidden="1" customHeight="1">
      <c r="A306" s="29">
        <v>2040218</v>
      </c>
      <c r="B306" s="30" t="s">
        <v>137</v>
      </c>
      <c r="C306" s="24"/>
      <c r="D306" s="143">
        <v>0</v>
      </c>
      <c r="E306" s="143">
        <f t="shared" si="8"/>
        <v>0</v>
      </c>
      <c r="F306" s="144"/>
    </row>
    <row r="307" spans="1:6" ht="24" customHeight="1">
      <c r="A307" s="29">
        <v>2040219</v>
      </c>
      <c r="B307" s="30" t="s">
        <v>53</v>
      </c>
      <c r="C307" s="24">
        <v>150</v>
      </c>
      <c r="D307" s="143">
        <v>149.78</v>
      </c>
      <c r="E307" s="143">
        <f t="shared" si="8"/>
        <v>-0.21999999999999886</v>
      </c>
      <c r="F307" s="144">
        <f t="shared" si="9"/>
        <v>-0.14666666666666592</v>
      </c>
    </row>
    <row r="308" spans="1:6" s="11" customFormat="1" ht="24" hidden="1" customHeight="1">
      <c r="A308" s="29">
        <v>2040250</v>
      </c>
      <c r="B308" s="30" t="s">
        <v>27</v>
      </c>
      <c r="C308" s="24"/>
      <c r="D308" s="143">
        <v>0</v>
      </c>
      <c r="E308" s="143">
        <f t="shared" si="8"/>
        <v>0</v>
      </c>
      <c r="F308" s="144"/>
    </row>
    <row r="309" spans="1:6" s="11" customFormat="1" ht="23.25" customHeight="1">
      <c r="A309" s="29">
        <v>2040299</v>
      </c>
      <c r="B309" s="30" t="s">
        <v>138</v>
      </c>
      <c r="C309" s="24">
        <v>3127</v>
      </c>
      <c r="D309" s="143">
        <v>5488.4508000000005</v>
      </c>
      <c r="E309" s="143">
        <f t="shared" si="8"/>
        <v>2361.4508000000005</v>
      </c>
      <c r="F309" s="144">
        <f t="shared" si="9"/>
        <v>75.51809401982733</v>
      </c>
    </row>
    <row r="310" spans="1:6" s="140" customFormat="1" ht="24" hidden="1" customHeight="1">
      <c r="A310" s="28">
        <v>20403</v>
      </c>
      <c r="B310" s="28" t="s">
        <v>770</v>
      </c>
      <c r="C310" s="23">
        <v>0</v>
      </c>
      <c r="D310" s="102">
        <v>0</v>
      </c>
      <c r="E310" s="102">
        <f t="shared" si="8"/>
        <v>0</v>
      </c>
      <c r="F310" s="110"/>
    </row>
    <row r="311" spans="1:6" s="11" customFormat="1" ht="24" hidden="1" customHeight="1">
      <c r="A311" s="29">
        <v>2040301</v>
      </c>
      <c r="B311" s="30" t="s">
        <v>19</v>
      </c>
      <c r="C311" s="24"/>
      <c r="D311" s="143">
        <v>0</v>
      </c>
      <c r="E311" s="143">
        <f t="shared" si="8"/>
        <v>0</v>
      </c>
      <c r="F311" s="144"/>
    </row>
    <row r="312" spans="1:6" s="11" customFormat="1" ht="24" hidden="1" customHeight="1">
      <c r="A312" s="29">
        <v>2040302</v>
      </c>
      <c r="B312" s="30" t="s">
        <v>20</v>
      </c>
      <c r="C312" s="24"/>
      <c r="D312" s="143">
        <v>0</v>
      </c>
      <c r="E312" s="143">
        <f t="shared" si="8"/>
        <v>0</v>
      </c>
      <c r="F312" s="144"/>
    </row>
    <row r="313" spans="1:6" ht="24" hidden="1" customHeight="1">
      <c r="A313" s="29">
        <v>2040303</v>
      </c>
      <c r="B313" s="30" t="s">
        <v>21</v>
      </c>
      <c r="C313" s="24"/>
      <c r="D313" s="143">
        <v>0</v>
      </c>
      <c r="E313" s="143">
        <f t="shared" si="8"/>
        <v>0</v>
      </c>
      <c r="F313" s="144"/>
    </row>
    <row r="314" spans="1:6" s="11" customFormat="1" ht="24" hidden="1" customHeight="1">
      <c r="A314" s="29">
        <v>2040304</v>
      </c>
      <c r="B314" s="30" t="s">
        <v>691</v>
      </c>
      <c r="C314" s="24"/>
      <c r="D314" s="143">
        <v>0</v>
      </c>
      <c r="E314" s="143">
        <f t="shared" si="8"/>
        <v>0</v>
      </c>
      <c r="F314" s="144"/>
    </row>
    <row r="315" spans="1:6" s="11" customFormat="1" ht="24" hidden="1" customHeight="1">
      <c r="A315" s="29">
        <v>2040350</v>
      </c>
      <c r="B315" s="30" t="s">
        <v>27</v>
      </c>
      <c r="C315" s="24"/>
      <c r="D315" s="143">
        <v>0</v>
      </c>
      <c r="E315" s="143">
        <f t="shared" si="8"/>
        <v>0</v>
      </c>
      <c r="F315" s="144"/>
    </row>
    <row r="316" spans="1:6" s="11" customFormat="1" ht="24" hidden="1" customHeight="1">
      <c r="A316" s="29">
        <v>2040399</v>
      </c>
      <c r="B316" s="30" t="s">
        <v>692</v>
      </c>
      <c r="C316" s="24"/>
      <c r="D316" s="143">
        <v>0</v>
      </c>
      <c r="E316" s="143">
        <f t="shared" si="8"/>
        <v>0</v>
      </c>
      <c r="F316" s="144"/>
    </row>
    <row r="317" spans="1:6" s="140" customFormat="1" ht="24" customHeight="1">
      <c r="A317" s="28">
        <v>20404</v>
      </c>
      <c r="B317" s="28" t="s">
        <v>771</v>
      </c>
      <c r="C317" s="23">
        <v>195</v>
      </c>
      <c r="D317" s="102">
        <v>372.0376</v>
      </c>
      <c r="E317" s="102">
        <f t="shared" si="8"/>
        <v>177.0376</v>
      </c>
      <c r="F317" s="110">
        <f t="shared" si="9"/>
        <v>90.788512820512821</v>
      </c>
    </row>
    <row r="318" spans="1:6" s="11" customFormat="1" ht="24" customHeight="1">
      <c r="A318" s="29">
        <v>2040401</v>
      </c>
      <c r="B318" s="30" t="s">
        <v>19</v>
      </c>
      <c r="C318" s="97">
        <v>167</v>
      </c>
      <c r="D318" s="143">
        <v>346.83659999999998</v>
      </c>
      <c r="E318" s="143">
        <f t="shared" si="8"/>
        <v>179.83659999999998</v>
      </c>
      <c r="F318" s="144">
        <f t="shared" si="9"/>
        <v>107.68658682634728</v>
      </c>
    </row>
    <row r="319" spans="1:6" ht="23.25" customHeight="1">
      <c r="A319" s="29">
        <v>2040402</v>
      </c>
      <c r="B319" s="30" t="s">
        <v>20</v>
      </c>
      <c r="C319" s="97">
        <v>28</v>
      </c>
      <c r="D319" s="143">
        <v>25.201000000000001</v>
      </c>
      <c r="E319" s="143">
        <f t="shared" si="8"/>
        <v>-2.7989999999999995</v>
      </c>
      <c r="F319" s="144">
        <f t="shared" si="9"/>
        <v>-9.9964285714285701</v>
      </c>
    </row>
    <row r="320" spans="1:6" s="11" customFormat="1" ht="24" hidden="1" customHeight="1">
      <c r="A320" s="29">
        <v>2040403</v>
      </c>
      <c r="B320" s="30" t="s">
        <v>21</v>
      </c>
      <c r="C320" s="97"/>
      <c r="D320" s="143">
        <v>0</v>
      </c>
      <c r="E320" s="143">
        <f t="shared" si="8"/>
        <v>0</v>
      </c>
      <c r="F320" s="144"/>
    </row>
    <row r="321" spans="1:6" s="11" customFormat="1" ht="24" hidden="1" customHeight="1">
      <c r="A321" s="29">
        <v>2040404</v>
      </c>
      <c r="B321" s="30" t="s">
        <v>139</v>
      </c>
      <c r="C321" s="97"/>
      <c r="D321" s="143">
        <v>0</v>
      </c>
      <c r="E321" s="143">
        <f t="shared" si="8"/>
        <v>0</v>
      </c>
      <c r="F321" s="144"/>
    </row>
    <row r="322" spans="1:6" s="11" customFormat="1" ht="24" hidden="1" customHeight="1">
      <c r="A322" s="29">
        <v>2040405</v>
      </c>
      <c r="B322" s="30" t="s">
        <v>140</v>
      </c>
      <c r="C322" s="97"/>
      <c r="D322" s="143">
        <v>0</v>
      </c>
      <c r="E322" s="143">
        <f t="shared" si="8"/>
        <v>0</v>
      </c>
      <c r="F322" s="144"/>
    </row>
    <row r="323" spans="1:6" s="11" customFormat="1" ht="24" hidden="1" customHeight="1">
      <c r="A323" s="29">
        <v>2040406</v>
      </c>
      <c r="B323" s="30" t="s">
        <v>141</v>
      </c>
      <c r="C323" s="97"/>
      <c r="D323" s="143">
        <v>0</v>
      </c>
      <c r="E323" s="143">
        <f t="shared" si="8"/>
        <v>0</v>
      </c>
      <c r="F323" s="144"/>
    </row>
    <row r="324" spans="1:6" ht="24" hidden="1" customHeight="1">
      <c r="A324" s="29">
        <v>2040407</v>
      </c>
      <c r="B324" s="30" t="s">
        <v>142</v>
      </c>
      <c r="C324" s="97"/>
      <c r="D324" s="143">
        <v>0</v>
      </c>
      <c r="E324" s="143">
        <f t="shared" si="8"/>
        <v>0</v>
      </c>
      <c r="F324" s="144"/>
    </row>
    <row r="325" spans="1:6" s="11" customFormat="1" ht="24" hidden="1" customHeight="1">
      <c r="A325" s="29">
        <v>2040408</v>
      </c>
      <c r="B325" s="30" t="s">
        <v>143</v>
      </c>
      <c r="C325" s="97"/>
      <c r="D325" s="143">
        <v>0</v>
      </c>
      <c r="E325" s="143">
        <f t="shared" si="8"/>
        <v>0</v>
      </c>
      <c r="F325" s="144"/>
    </row>
    <row r="326" spans="1:6" s="11" customFormat="1" ht="24" hidden="1" customHeight="1">
      <c r="A326" s="29">
        <v>2040409</v>
      </c>
      <c r="B326" s="30" t="s">
        <v>693</v>
      </c>
      <c r="C326" s="97"/>
      <c r="D326" s="143">
        <v>0</v>
      </c>
      <c r="E326" s="143">
        <f t="shared" ref="E326:E389" si="10">D326-C326</f>
        <v>0</v>
      </c>
      <c r="F326" s="144"/>
    </row>
    <row r="327" spans="1:6" s="11" customFormat="1" ht="24" hidden="1" customHeight="1">
      <c r="A327" s="29">
        <v>2040450</v>
      </c>
      <c r="B327" s="30" t="s">
        <v>27</v>
      </c>
      <c r="C327" s="97"/>
      <c r="D327" s="143">
        <v>0</v>
      </c>
      <c r="E327" s="143">
        <f t="shared" si="10"/>
        <v>0</v>
      </c>
      <c r="F327" s="144"/>
    </row>
    <row r="328" spans="1:6" s="11" customFormat="1" ht="24" hidden="1" customHeight="1">
      <c r="A328" s="29">
        <v>2040499</v>
      </c>
      <c r="B328" s="30" t="s">
        <v>144</v>
      </c>
      <c r="C328" s="97"/>
      <c r="D328" s="143">
        <v>0</v>
      </c>
      <c r="E328" s="143">
        <f t="shared" si="10"/>
        <v>0</v>
      </c>
      <c r="F328" s="144"/>
    </row>
    <row r="329" spans="1:6" s="10" customFormat="1" ht="24" customHeight="1">
      <c r="A329" s="28">
        <v>20405</v>
      </c>
      <c r="B329" s="28" t="s">
        <v>772</v>
      </c>
      <c r="C329" s="23">
        <v>248</v>
      </c>
      <c r="D329" s="102">
        <v>584.57807700000001</v>
      </c>
      <c r="E329" s="102">
        <f t="shared" si="10"/>
        <v>336.57807700000001</v>
      </c>
      <c r="F329" s="110">
        <f t="shared" ref="F329:F351" si="11">E329/C329*100</f>
        <v>135.71696653225806</v>
      </c>
    </row>
    <row r="330" spans="1:6" s="11" customFormat="1" ht="24" customHeight="1">
      <c r="A330" s="29">
        <v>2040501</v>
      </c>
      <c r="B330" s="30" t="s">
        <v>19</v>
      </c>
      <c r="C330" s="97">
        <v>214</v>
      </c>
      <c r="D330" s="143">
        <v>553.01807699999995</v>
      </c>
      <c r="E330" s="143">
        <f t="shared" si="10"/>
        <v>339.01807699999995</v>
      </c>
      <c r="F330" s="144">
        <f t="shared" si="11"/>
        <v>158.41966214953268</v>
      </c>
    </row>
    <row r="331" spans="1:6" s="11" customFormat="1" ht="23.25" customHeight="1">
      <c r="A331" s="29">
        <v>2040502</v>
      </c>
      <c r="B331" s="30" t="s">
        <v>20</v>
      </c>
      <c r="C331" s="97">
        <v>34</v>
      </c>
      <c r="D331" s="143">
        <v>31.56</v>
      </c>
      <c r="E331" s="143">
        <f t="shared" si="10"/>
        <v>-2.4400000000000013</v>
      </c>
      <c r="F331" s="144">
        <f t="shared" si="11"/>
        <v>-7.1764705882352979</v>
      </c>
    </row>
    <row r="332" spans="1:6" s="11" customFormat="1" ht="24" hidden="1" customHeight="1">
      <c r="A332" s="29">
        <v>2040503</v>
      </c>
      <c r="B332" s="30" t="s">
        <v>21</v>
      </c>
      <c r="C332" s="97"/>
      <c r="D332" s="143">
        <v>0</v>
      </c>
      <c r="E332" s="143">
        <f t="shared" si="10"/>
        <v>0</v>
      </c>
      <c r="F332" s="144"/>
    </row>
    <row r="333" spans="1:6" s="11" customFormat="1" ht="24" hidden="1" customHeight="1">
      <c r="A333" s="29">
        <v>2040504</v>
      </c>
      <c r="B333" s="30" t="s">
        <v>145</v>
      </c>
      <c r="C333" s="97"/>
      <c r="D333" s="143">
        <v>0</v>
      </c>
      <c r="E333" s="143">
        <f t="shared" si="10"/>
        <v>0</v>
      </c>
      <c r="F333" s="144"/>
    </row>
    <row r="334" spans="1:6" s="11" customFormat="1" ht="24" hidden="1" customHeight="1">
      <c r="A334" s="29">
        <v>2040505</v>
      </c>
      <c r="B334" s="30" t="s">
        <v>146</v>
      </c>
      <c r="C334" s="97"/>
      <c r="D334" s="143">
        <v>0</v>
      </c>
      <c r="E334" s="143">
        <f t="shared" si="10"/>
        <v>0</v>
      </c>
      <c r="F334" s="144"/>
    </row>
    <row r="335" spans="1:6" s="11" customFormat="1" ht="24" hidden="1" customHeight="1">
      <c r="A335" s="29">
        <v>2040506</v>
      </c>
      <c r="B335" s="30" t="s">
        <v>694</v>
      </c>
      <c r="C335" s="97"/>
      <c r="D335" s="143">
        <v>0</v>
      </c>
      <c r="E335" s="143">
        <f t="shared" si="10"/>
        <v>0</v>
      </c>
      <c r="F335" s="144"/>
    </row>
    <row r="336" spans="1:6" ht="24" hidden="1" customHeight="1">
      <c r="A336" s="29">
        <v>2040550</v>
      </c>
      <c r="B336" s="30" t="s">
        <v>27</v>
      </c>
      <c r="C336" s="97"/>
      <c r="D336" s="143">
        <v>0</v>
      </c>
      <c r="E336" s="143">
        <f t="shared" si="10"/>
        <v>0</v>
      </c>
      <c r="F336" s="144"/>
    </row>
    <row r="337" spans="1:6" s="11" customFormat="1" ht="24" hidden="1" customHeight="1">
      <c r="A337" s="29">
        <v>2040599</v>
      </c>
      <c r="B337" s="30" t="s">
        <v>147</v>
      </c>
      <c r="C337" s="97"/>
      <c r="D337" s="143">
        <v>0</v>
      </c>
      <c r="E337" s="143">
        <f t="shared" si="10"/>
        <v>0</v>
      </c>
      <c r="F337" s="144"/>
    </row>
    <row r="338" spans="1:6" s="140" customFormat="1" ht="24" customHeight="1">
      <c r="A338" s="28">
        <v>20406</v>
      </c>
      <c r="B338" s="28" t="s">
        <v>773</v>
      </c>
      <c r="C338" s="23">
        <v>1172</v>
      </c>
      <c r="D338" s="102">
        <v>1468.1589488110001</v>
      </c>
      <c r="E338" s="102">
        <f t="shared" si="10"/>
        <v>296.15894881100007</v>
      </c>
      <c r="F338" s="110">
        <f t="shared" si="11"/>
        <v>25.269534881484645</v>
      </c>
    </row>
    <row r="339" spans="1:6" s="11" customFormat="1" ht="24" customHeight="1">
      <c r="A339" s="29">
        <v>2040601</v>
      </c>
      <c r="B339" s="30" t="s">
        <v>19</v>
      </c>
      <c r="C339" s="24">
        <v>693</v>
      </c>
      <c r="D339" s="143">
        <v>807.02292132460002</v>
      </c>
      <c r="E339" s="143">
        <f t="shared" si="10"/>
        <v>114.02292132460002</v>
      </c>
      <c r="F339" s="144">
        <f t="shared" si="11"/>
        <v>16.453524000663784</v>
      </c>
    </row>
    <row r="340" spans="1:6" ht="24" customHeight="1">
      <c r="A340" s="29">
        <v>2040602</v>
      </c>
      <c r="B340" s="30" t="s">
        <v>20</v>
      </c>
      <c r="C340" s="24">
        <v>39</v>
      </c>
      <c r="D340" s="143">
        <v>42.658000000000001</v>
      </c>
      <c r="E340" s="143">
        <f t="shared" si="10"/>
        <v>3.6580000000000013</v>
      </c>
      <c r="F340" s="144">
        <f t="shared" si="11"/>
        <v>9.3794871794871817</v>
      </c>
    </row>
    <row r="341" spans="1:6" s="11" customFormat="1" ht="24" customHeight="1">
      <c r="A341" s="29">
        <v>2040603</v>
      </c>
      <c r="B341" s="30" t="s">
        <v>21</v>
      </c>
      <c r="C341" s="24"/>
      <c r="D341" s="143">
        <v>1</v>
      </c>
      <c r="E341" s="143">
        <f t="shared" si="10"/>
        <v>1</v>
      </c>
      <c r="F341" s="144"/>
    </row>
    <row r="342" spans="1:6" s="11" customFormat="1" ht="24" customHeight="1">
      <c r="A342" s="29">
        <v>2040604</v>
      </c>
      <c r="B342" s="30" t="s">
        <v>148</v>
      </c>
      <c r="C342" s="24">
        <v>54</v>
      </c>
      <c r="D342" s="143">
        <v>55</v>
      </c>
      <c r="E342" s="143">
        <f t="shared" si="10"/>
        <v>1</v>
      </c>
      <c r="F342" s="144">
        <f t="shared" si="11"/>
        <v>1.8518518518518516</v>
      </c>
    </row>
    <row r="343" spans="1:6" s="11" customFormat="1" ht="24" customHeight="1">
      <c r="A343" s="29">
        <v>2040605</v>
      </c>
      <c r="B343" s="30" t="s">
        <v>149</v>
      </c>
      <c r="C343" s="24">
        <v>40</v>
      </c>
      <c r="D343" s="143">
        <v>0</v>
      </c>
      <c r="E343" s="143">
        <f t="shared" si="10"/>
        <v>-40</v>
      </c>
      <c r="F343" s="144">
        <f t="shared" si="11"/>
        <v>-100</v>
      </c>
    </row>
    <row r="344" spans="1:6" ht="24" customHeight="1">
      <c r="A344" s="29">
        <v>2040606</v>
      </c>
      <c r="B344" s="30" t="s">
        <v>150</v>
      </c>
      <c r="C344" s="24"/>
      <c r="D344" s="143">
        <v>22.58</v>
      </c>
      <c r="E344" s="143">
        <f t="shared" si="10"/>
        <v>22.58</v>
      </c>
      <c r="F344" s="144"/>
    </row>
    <row r="345" spans="1:6" s="11" customFormat="1" ht="24" customHeight="1">
      <c r="A345" s="29">
        <v>2040607</v>
      </c>
      <c r="B345" s="30" t="s">
        <v>151</v>
      </c>
      <c r="C345" s="24">
        <v>145</v>
      </c>
      <c r="D345" s="143">
        <v>139</v>
      </c>
      <c r="E345" s="143">
        <f t="shared" si="10"/>
        <v>-6</v>
      </c>
      <c r="F345" s="144">
        <f t="shared" si="11"/>
        <v>-4.1379310344827589</v>
      </c>
    </row>
    <row r="346" spans="1:6" s="11" customFormat="1" ht="24" hidden="1" customHeight="1">
      <c r="A346" s="29">
        <v>2040608</v>
      </c>
      <c r="B346" s="30" t="s">
        <v>152</v>
      </c>
      <c r="C346" s="24"/>
      <c r="D346" s="143">
        <v>0</v>
      </c>
      <c r="E346" s="143">
        <f t="shared" si="10"/>
        <v>0</v>
      </c>
      <c r="F346" s="144"/>
    </row>
    <row r="347" spans="1:6" ht="24" hidden="1" customHeight="1">
      <c r="A347" s="29">
        <v>2040609</v>
      </c>
      <c r="B347" s="30" t="s">
        <v>153</v>
      </c>
      <c r="C347" s="24"/>
      <c r="D347" s="143">
        <v>0</v>
      </c>
      <c r="E347" s="143">
        <f t="shared" si="10"/>
        <v>0</v>
      </c>
      <c r="F347" s="144"/>
    </row>
    <row r="348" spans="1:6" s="11" customFormat="1" ht="24" hidden="1" customHeight="1">
      <c r="A348" s="29">
        <v>2040610</v>
      </c>
      <c r="B348" s="30" t="s">
        <v>154</v>
      </c>
      <c r="C348" s="24"/>
      <c r="D348" s="143">
        <v>0</v>
      </c>
      <c r="E348" s="143">
        <f t="shared" si="10"/>
        <v>0</v>
      </c>
      <c r="F348" s="144"/>
    </row>
    <row r="349" spans="1:6" s="11" customFormat="1" ht="24" hidden="1" customHeight="1">
      <c r="A349" s="29">
        <v>2040611</v>
      </c>
      <c r="B349" s="30" t="s">
        <v>155</v>
      </c>
      <c r="C349" s="24"/>
      <c r="D349" s="143">
        <v>0</v>
      </c>
      <c r="E349" s="143">
        <f t="shared" si="10"/>
        <v>0</v>
      </c>
      <c r="F349" s="144"/>
    </row>
    <row r="350" spans="1:6" ht="24" customHeight="1">
      <c r="A350" s="29">
        <v>2040650</v>
      </c>
      <c r="B350" s="30" t="s">
        <v>27</v>
      </c>
      <c r="C350" s="24">
        <v>132</v>
      </c>
      <c r="D350" s="143">
        <v>349.49802748640002</v>
      </c>
      <c r="E350" s="143">
        <f t="shared" si="10"/>
        <v>217.49802748640002</v>
      </c>
      <c r="F350" s="144">
        <f t="shared" si="11"/>
        <v>164.77123294424243</v>
      </c>
    </row>
    <row r="351" spans="1:6" s="11" customFormat="1" ht="22.5" customHeight="1">
      <c r="A351" s="29">
        <v>2040699</v>
      </c>
      <c r="B351" s="30" t="s">
        <v>156</v>
      </c>
      <c r="C351" s="24">
        <v>69</v>
      </c>
      <c r="D351" s="143">
        <v>51.4</v>
      </c>
      <c r="E351" s="143">
        <f t="shared" si="10"/>
        <v>-17.600000000000001</v>
      </c>
      <c r="F351" s="144">
        <f t="shared" si="11"/>
        <v>-25.507246376811597</v>
      </c>
    </row>
    <row r="352" spans="1:6" s="140" customFormat="1" ht="24" hidden="1" customHeight="1">
      <c r="A352" s="28">
        <v>20407</v>
      </c>
      <c r="B352" s="28" t="s">
        <v>774</v>
      </c>
      <c r="C352" s="23">
        <v>0</v>
      </c>
      <c r="D352" s="102">
        <v>0</v>
      </c>
      <c r="E352" s="102">
        <f t="shared" si="10"/>
        <v>0</v>
      </c>
      <c r="F352" s="110"/>
    </row>
    <row r="353" spans="1:6" ht="24" hidden="1" customHeight="1">
      <c r="A353" s="29">
        <v>2040701</v>
      </c>
      <c r="B353" s="30" t="s">
        <v>19</v>
      </c>
      <c r="C353" s="24"/>
      <c r="D353" s="143">
        <v>0</v>
      </c>
      <c r="E353" s="143">
        <f t="shared" si="10"/>
        <v>0</v>
      </c>
      <c r="F353" s="144"/>
    </row>
    <row r="354" spans="1:6" s="11" customFormat="1" ht="24" hidden="1" customHeight="1">
      <c r="A354" s="29">
        <v>2040702</v>
      </c>
      <c r="B354" s="30" t="s">
        <v>20</v>
      </c>
      <c r="C354" s="24"/>
      <c r="D354" s="143">
        <v>0</v>
      </c>
      <c r="E354" s="143">
        <f t="shared" si="10"/>
        <v>0</v>
      </c>
      <c r="F354" s="144"/>
    </row>
    <row r="355" spans="1:6" s="11" customFormat="1" ht="24" hidden="1" customHeight="1">
      <c r="A355" s="29">
        <v>2040703</v>
      </c>
      <c r="B355" s="30" t="s">
        <v>21</v>
      </c>
      <c r="C355" s="24"/>
      <c r="D355" s="143">
        <v>0</v>
      </c>
      <c r="E355" s="143">
        <f t="shared" si="10"/>
        <v>0</v>
      </c>
      <c r="F355" s="144"/>
    </row>
    <row r="356" spans="1:6" ht="24" hidden="1" customHeight="1">
      <c r="A356" s="29">
        <v>2040704</v>
      </c>
      <c r="B356" s="30" t="s">
        <v>695</v>
      </c>
      <c r="C356" s="24"/>
      <c r="D356" s="143">
        <v>0</v>
      </c>
      <c r="E356" s="143">
        <f t="shared" si="10"/>
        <v>0</v>
      </c>
      <c r="F356" s="144"/>
    </row>
    <row r="357" spans="1:6" ht="24" hidden="1" customHeight="1">
      <c r="A357" s="29">
        <v>2040705</v>
      </c>
      <c r="B357" s="30" t="s">
        <v>696</v>
      </c>
      <c r="C357" s="24"/>
      <c r="D357" s="143">
        <v>0</v>
      </c>
      <c r="E357" s="143">
        <f t="shared" si="10"/>
        <v>0</v>
      </c>
      <c r="F357" s="144"/>
    </row>
    <row r="358" spans="1:6" ht="24" hidden="1" customHeight="1">
      <c r="A358" s="29">
        <v>2040706</v>
      </c>
      <c r="B358" s="30" t="s">
        <v>697</v>
      </c>
      <c r="C358" s="24"/>
      <c r="D358" s="143">
        <v>0</v>
      </c>
      <c r="E358" s="143">
        <f t="shared" si="10"/>
        <v>0</v>
      </c>
      <c r="F358" s="144"/>
    </row>
    <row r="359" spans="1:6" s="11" customFormat="1" ht="24" hidden="1" customHeight="1">
      <c r="A359" s="29">
        <v>2040750</v>
      </c>
      <c r="B359" s="30" t="s">
        <v>27</v>
      </c>
      <c r="C359" s="24"/>
      <c r="D359" s="143">
        <v>0</v>
      </c>
      <c r="E359" s="143">
        <f t="shared" si="10"/>
        <v>0</v>
      </c>
      <c r="F359" s="144"/>
    </row>
    <row r="360" spans="1:6" s="11" customFormat="1" ht="24" hidden="1" customHeight="1">
      <c r="A360" s="29">
        <v>2040799</v>
      </c>
      <c r="B360" s="30" t="s">
        <v>698</v>
      </c>
      <c r="C360" s="24"/>
      <c r="D360" s="143">
        <v>0</v>
      </c>
      <c r="E360" s="143">
        <f t="shared" si="10"/>
        <v>0</v>
      </c>
      <c r="F360" s="144"/>
    </row>
    <row r="361" spans="1:6" s="140" customFormat="1" ht="0.75" hidden="1" customHeight="1">
      <c r="A361" s="28">
        <v>20408</v>
      </c>
      <c r="B361" s="28" t="s">
        <v>775</v>
      </c>
      <c r="C361" s="23">
        <v>0</v>
      </c>
      <c r="D361" s="102">
        <v>0</v>
      </c>
      <c r="E361" s="102">
        <f t="shared" si="10"/>
        <v>0</v>
      </c>
      <c r="F361" s="110"/>
    </row>
    <row r="362" spans="1:6" s="11" customFormat="1" ht="24" hidden="1" customHeight="1">
      <c r="A362" s="29">
        <v>2040801</v>
      </c>
      <c r="B362" s="30" t="s">
        <v>19</v>
      </c>
      <c r="C362" s="24"/>
      <c r="D362" s="143">
        <v>0</v>
      </c>
      <c r="E362" s="143">
        <f t="shared" si="10"/>
        <v>0</v>
      </c>
      <c r="F362" s="144"/>
    </row>
    <row r="363" spans="1:6" ht="24" hidden="1" customHeight="1">
      <c r="A363" s="29">
        <v>2040802</v>
      </c>
      <c r="B363" s="30" t="s">
        <v>20</v>
      </c>
      <c r="C363" s="24"/>
      <c r="D363" s="143">
        <v>0</v>
      </c>
      <c r="E363" s="143">
        <f t="shared" si="10"/>
        <v>0</v>
      </c>
      <c r="F363" s="144"/>
    </row>
    <row r="364" spans="1:6" s="11" customFormat="1" ht="24" hidden="1" customHeight="1">
      <c r="A364" s="29">
        <v>2040803</v>
      </c>
      <c r="B364" s="30" t="s">
        <v>21</v>
      </c>
      <c r="C364" s="24"/>
      <c r="D364" s="143">
        <v>0</v>
      </c>
      <c r="E364" s="143">
        <f t="shared" si="10"/>
        <v>0</v>
      </c>
      <c r="F364" s="144"/>
    </row>
    <row r="365" spans="1:6" s="11" customFormat="1" ht="24" hidden="1" customHeight="1">
      <c r="A365" s="29">
        <v>2040804</v>
      </c>
      <c r="B365" s="30" t="s">
        <v>157</v>
      </c>
      <c r="C365" s="24"/>
      <c r="D365" s="143">
        <v>0</v>
      </c>
      <c r="E365" s="143">
        <f t="shared" si="10"/>
        <v>0</v>
      </c>
      <c r="F365" s="144"/>
    </row>
    <row r="366" spans="1:6" s="11" customFormat="1" ht="24" hidden="1" customHeight="1">
      <c r="A366" s="29">
        <v>2040805</v>
      </c>
      <c r="B366" s="30" t="s">
        <v>158</v>
      </c>
      <c r="C366" s="24"/>
      <c r="D366" s="143">
        <v>0</v>
      </c>
      <c r="E366" s="143">
        <f t="shared" si="10"/>
        <v>0</v>
      </c>
      <c r="F366" s="144"/>
    </row>
    <row r="367" spans="1:6" s="11" customFormat="1" ht="24" hidden="1" customHeight="1">
      <c r="A367" s="29">
        <v>2040806</v>
      </c>
      <c r="B367" s="30" t="s">
        <v>159</v>
      </c>
      <c r="C367" s="24"/>
      <c r="D367" s="143">
        <v>0</v>
      </c>
      <c r="E367" s="143">
        <f t="shared" si="10"/>
        <v>0</v>
      </c>
      <c r="F367" s="144"/>
    </row>
    <row r="368" spans="1:6" s="11" customFormat="1" ht="24" hidden="1" customHeight="1">
      <c r="A368" s="29">
        <v>2040850</v>
      </c>
      <c r="B368" s="30" t="s">
        <v>27</v>
      </c>
      <c r="C368" s="24"/>
      <c r="D368" s="143">
        <v>0</v>
      </c>
      <c r="E368" s="143">
        <f t="shared" si="10"/>
        <v>0</v>
      </c>
      <c r="F368" s="144"/>
    </row>
    <row r="369" spans="1:6" ht="24" hidden="1" customHeight="1">
      <c r="A369" s="29">
        <v>2040899</v>
      </c>
      <c r="B369" s="30" t="s">
        <v>160</v>
      </c>
      <c r="C369" s="24"/>
      <c r="D369" s="143">
        <v>0</v>
      </c>
      <c r="E369" s="143">
        <f t="shared" si="10"/>
        <v>0</v>
      </c>
      <c r="F369" s="144"/>
    </row>
    <row r="370" spans="1:6" s="140" customFormat="1" ht="24" hidden="1" customHeight="1">
      <c r="A370" s="28">
        <v>20409</v>
      </c>
      <c r="B370" s="28" t="s">
        <v>776</v>
      </c>
      <c r="C370" s="23">
        <v>0</v>
      </c>
      <c r="D370" s="102">
        <v>0</v>
      </c>
      <c r="E370" s="102">
        <f t="shared" si="10"/>
        <v>0</v>
      </c>
      <c r="F370" s="110"/>
    </row>
    <row r="371" spans="1:6" s="11" customFormat="1" ht="24" hidden="1" customHeight="1">
      <c r="A371" s="29">
        <v>2040901</v>
      </c>
      <c r="B371" s="30" t="s">
        <v>19</v>
      </c>
      <c r="C371" s="24"/>
      <c r="D371" s="143">
        <v>0</v>
      </c>
      <c r="E371" s="143">
        <f t="shared" si="10"/>
        <v>0</v>
      </c>
      <c r="F371" s="144"/>
    </row>
    <row r="372" spans="1:6" s="11" customFormat="1" ht="24" hidden="1" customHeight="1">
      <c r="A372" s="29">
        <v>2040902</v>
      </c>
      <c r="B372" s="30" t="s">
        <v>20</v>
      </c>
      <c r="C372" s="24"/>
      <c r="D372" s="143">
        <v>0</v>
      </c>
      <c r="E372" s="143">
        <f t="shared" si="10"/>
        <v>0</v>
      </c>
      <c r="F372" s="144"/>
    </row>
    <row r="373" spans="1:6" s="11" customFormat="1" ht="24" hidden="1" customHeight="1">
      <c r="A373" s="29">
        <v>2040903</v>
      </c>
      <c r="B373" s="30" t="s">
        <v>21</v>
      </c>
      <c r="C373" s="24"/>
      <c r="D373" s="143">
        <v>0</v>
      </c>
      <c r="E373" s="143">
        <f t="shared" si="10"/>
        <v>0</v>
      </c>
      <c r="F373" s="144"/>
    </row>
    <row r="374" spans="1:6" s="11" customFormat="1" ht="24" hidden="1" customHeight="1">
      <c r="A374" s="29">
        <v>2040904</v>
      </c>
      <c r="B374" s="30" t="s">
        <v>699</v>
      </c>
      <c r="C374" s="24"/>
      <c r="D374" s="143">
        <v>0</v>
      </c>
      <c r="E374" s="143">
        <f t="shared" si="10"/>
        <v>0</v>
      </c>
      <c r="F374" s="144"/>
    </row>
    <row r="375" spans="1:6" s="11" customFormat="1" ht="24" hidden="1" customHeight="1">
      <c r="A375" s="29">
        <v>2040905</v>
      </c>
      <c r="B375" s="30" t="s">
        <v>161</v>
      </c>
      <c r="C375" s="24"/>
      <c r="D375" s="143">
        <v>0</v>
      </c>
      <c r="E375" s="143">
        <f t="shared" si="10"/>
        <v>0</v>
      </c>
      <c r="F375" s="144"/>
    </row>
    <row r="376" spans="1:6" s="11" customFormat="1" ht="24" hidden="1" customHeight="1">
      <c r="A376" s="29">
        <v>2040950</v>
      </c>
      <c r="B376" s="30" t="s">
        <v>27</v>
      </c>
      <c r="C376" s="24"/>
      <c r="D376" s="143">
        <v>0</v>
      </c>
      <c r="E376" s="143">
        <f t="shared" si="10"/>
        <v>0</v>
      </c>
      <c r="F376" s="144"/>
    </row>
    <row r="377" spans="1:6" s="11" customFormat="1" ht="24" hidden="1" customHeight="1">
      <c r="A377" s="29">
        <v>2040999</v>
      </c>
      <c r="B377" s="30" t="s">
        <v>162</v>
      </c>
      <c r="C377" s="24"/>
      <c r="D377" s="143">
        <v>0</v>
      </c>
      <c r="E377" s="143">
        <f t="shared" si="10"/>
        <v>0</v>
      </c>
      <c r="F377" s="144"/>
    </row>
    <row r="378" spans="1:6" s="140" customFormat="1" ht="0.75" hidden="1" customHeight="1">
      <c r="A378" s="28">
        <v>20410</v>
      </c>
      <c r="B378" s="28" t="s">
        <v>777</v>
      </c>
      <c r="C378" s="23">
        <v>0</v>
      </c>
      <c r="D378" s="102">
        <v>0</v>
      </c>
      <c r="E378" s="102">
        <f t="shared" si="10"/>
        <v>0</v>
      </c>
      <c r="F378" s="110"/>
    </row>
    <row r="379" spans="1:6" s="11" customFormat="1" ht="24" hidden="1" customHeight="1">
      <c r="A379" s="29">
        <v>2041001</v>
      </c>
      <c r="B379" s="30" t="s">
        <v>19</v>
      </c>
      <c r="C379" s="24"/>
      <c r="D379" s="143">
        <v>0</v>
      </c>
      <c r="E379" s="143">
        <f t="shared" si="10"/>
        <v>0</v>
      </c>
      <c r="F379" s="144"/>
    </row>
    <row r="380" spans="1:6" s="11" customFormat="1" ht="24" hidden="1" customHeight="1">
      <c r="A380" s="29">
        <v>2041002</v>
      </c>
      <c r="B380" s="30" t="s">
        <v>20</v>
      </c>
      <c r="C380" s="24"/>
      <c r="D380" s="143">
        <v>0</v>
      </c>
      <c r="E380" s="143">
        <f t="shared" si="10"/>
        <v>0</v>
      </c>
      <c r="F380" s="144"/>
    </row>
    <row r="381" spans="1:6" ht="24" hidden="1" customHeight="1">
      <c r="A381" s="29">
        <v>2041003</v>
      </c>
      <c r="B381" s="30" t="s">
        <v>700</v>
      </c>
      <c r="C381" s="24"/>
      <c r="D381" s="143">
        <v>0</v>
      </c>
      <c r="E381" s="143">
        <f t="shared" si="10"/>
        <v>0</v>
      </c>
      <c r="F381" s="144"/>
    </row>
    <row r="382" spans="1:6" s="11" customFormat="1" ht="24" hidden="1" customHeight="1">
      <c r="A382" s="29">
        <v>2041004</v>
      </c>
      <c r="B382" s="30" t="s">
        <v>701</v>
      </c>
      <c r="C382" s="24"/>
      <c r="D382" s="143">
        <v>0</v>
      </c>
      <c r="E382" s="143">
        <f t="shared" si="10"/>
        <v>0</v>
      </c>
      <c r="F382" s="144"/>
    </row>
    <row r="383" spans="1:6" s="11" customFormat="1" ht="24" hidden="1" customHeight="1">
      <c r="A383" s="29">
        <v>2041005</v>
      </c>
      <c r="B383" s="30" t="s">
        <v>702</v>
      </c>
      <c r="C383" s="24"/>
      <c r="D383" s="143">
        <v>0</v>
      </c>
      <c r="E383" s="143">
        <f t="shared" si="10"/>
        <v>0</v>
      </c>
      <c r="F383" s="144"/>
    </row>
    <row r="384" spans="1:6" s="11" customFormat="1" ht="24" hidden="1" customHeight="1">
      <c r="A384" s="29">
        <v>2041006</v>
      </c>
      <c r="B384" s="30" t="s">
        <v>135</v>
      </c>
      <c r="C384" s="24"/>
      <c r="D384" s="143">
        <v>0</v>
      </c>
      <c r="E384" s="143">
        <f t="shared" si="10"/>
        <v>0</v>
      </c>
      <c r="F384" s="144"/>
    </row>
    <row r="385" spans="1:6" s="11" customFormat="1" ht="24" hidden="1" customHeight="1">
      <c r="A385" s="29">
        <v>2041099</v>
      </c>
      <c r="B385" s="30" t="s">
        <v>703</v>
      </c>
      <c r="C385" s="24"/>
      <c r="D385" s="143">
        <v>0</v>
      </c>
      <c r="E385" s="143">
        <f t="shared" si="10"/>
        <v>0</v>
      </c>
      <c r="F385" s="144"/>
    </row>
    <row r="386" spans="1:6" s="140" customFormat="1" ht="24" hidden="1" customHeight="1">
      <c r="A386" s="28">
        <v>20411</v>
      </c>
      <c r="B386" s="28" t="s">
        <v>778</v>
      </c>
      <c r="C386" s="23">
        <v>0</v>
      </c>
      <c r="D386" s="102">
        <v>0</v>
      </c>
      <c r="E386" s="102">
        <f t="shared" si="10"/>
        <v>0</v>
      </c>
      <c r="F386" s="110"/>
    </row>
    <row r="387" spans="1:6" s="11" customFormat="1" ht="24" hidden="1" customHeight="1">
      <c r="A387" s="29">
        <v>2041101</v>
      </c>
      <c r="B387" s="30" t="s">
        <v>704</v>
      </c>
      <c r="C387" s="24"/>
      <c r="D387" s="143">
        <v>0</v>
      </c>
      <c r="E387" s="143">
        <f t="shared" si="10"/>
        <v>0</v>
      </c>
      <c r="F387" s="144"/>
    </row>
    <row r="388" spans="1:6" s="11" customFormat="1" ht="24" hidden="1" customHeight="1">
      <c r="A388" s="29">
        <v>2041102</v>
      </c>
      <c r="B388" s="30" t="s">
        <v>19</v>
      </c>
      <c r="C388" s="24"/>
      <c r="D388" s="143">
        <v>0</v>
      </c>
      <c r="E388" s="143">
        <f t="shared" si="10"/>
        <v>0</v>
      </c>
      <c r="F388" s="144"/>
    </row>
    <row r="389" spans="1:6" s="11" customFormat="1" ht="24" hidden="1" customHeight="1">
      <c r="A389" s="29">
        <v>2041103</v>
      </c>
      <c r="B389" s="30" t="s">
        <v>705</v>
      </c>
      <c r="C389" s="24"/>
      <c r="D389" s="143">
        <v>0</v>
      </c>
      <c r="E389" s="143">
        <f t="shared" si="10"/>
        <v>0</v>
      </c>
      <c r="F389" s="144"/>
    </row>
    <row r="390" spans="1:6" ht="24" hidden="1" customHeight="1">
      <c r="A390" s="29">
        <v>2041104</v>
      </c>
      <c r="B390" s="30" t="s">
        <v>706</v>
      </c>
      <c r="C390" s="24"/>
      <c r="D390" s="143">
        <v>0</v>
      </c>
      <c r="E390" s="143">
        <f t="shared" ref="E390:E453" si="12">D390-C390</f>
        <v>0</v>
      </c>
      <c r="F390" s="144"/>
    </row>
    <row r="391" spans="1:6" s="11" customFormat="1" ht="24" hidden="1" customHeight="1">
      <c r="A391" s="29">
        <v>2041105</v>
      </c>
      <c r="B391" s="30" t="s">
        <v>707</v>
      </c>
      <c r="C391" s="24"/>
      <c r="D391" s="143">
        <v>0</v>
      </c>
      <c r="E391" s="143">
        <f t="shared" si="12"/>
        <v>0</v>
      </c>
      <c r="F391" s="144"/>
    </row>
    <row r="392" spans="1:6" ht="24" hidden="1" customHeight="1">
      <c r="A392" s="29">
        <v>2041106</v>
      </c>
      <c r="B392" s="30" t="s">
        <v>708</v>
      </c>
      <c r="C392" s="24"/>
      <c r="D392" s="143">
        <v>0</v>
      </c>
      <c r="E392" s="143">
        <f t="shared" si="12"/>
        <v>0</v>
      </c>
      <c r="F392" s="144"/>
    </row>
    <row r="393" spans="1:6" s="11" customFormat="1" ht="24" hidden="1" customHeight="1">
      <c r="A393" s="29">
        <v>2041107</v>
      </c>
      <c r="B393" s="30" t="s">
        <v>709</v>
      </c>
      <c r="C393" s="24"/>
      <c r="D393" s="143">
        <v>0</v>
      </c>
      <c r="E393" s="143">
        <f t="shared" si="12"/>
        <v>0</v>
      </c>
      <c r="F393" s="144"/>
    </row>
    <row r="394" spans="1:6" s="11" customFormat="1" ht="24" hidden="1" customHeight="1">
      <c r="A394" s="29">
        <v>2041108</v>
      </c>
      <c r="B394" s="30" t="s">
        <v>710</v>
      </c>
      <c r="C394" s="24"/>
      <c r="D394" s="143">
        <v>0</v>
      </c>
      <c r="E394" s="143">
        <f t="shared" si="12"/>
        <v>0</v>
      </c>
      <c r="F394" s="144"/>
    </row>
    <row r="395" spans="1:6" s="140" customFormat="1" ht="24" customHeight="1">
      <c r="A395" s="28">
        <v>20499</v>
      </c>
      <c r="B395" s="28" t="s">
        <v>779</v>
      </c>
      <c r="C395" s="23">
        <v>2179</v>
      </c>
      <c r="D395" s="102">
        <v>1406.3</v>
      </c>
      <c r="E395" s="102">
        <f t="shared" si="12"/>
        <v>-772.7</v>
      </c>
      <c r="F395" s="110">
        <f t="shared" ref="F395:F453" si="13">E395/C395*100</f>
        <v>-35.461220743460302</v>
      </c>
    </row>
    <row r="396" spans="1:6" ht="24" customHeight="1">
      <c r="A396" s="29">
        <v>2049901</v>
      </c>
      <c r="B396" s="30" t="s">
        <v>163</v>
      </c>
      <c r="C396" s="24">
        <v>1872</v>
      </c>
      <c r="D396" s="143">
        <v>1366.3</v>
      </c>
      <c r="E396" s="143">
        <f t="shared" si="12"/>
        <v>-505.70000000000005</v>
      </c>
      <c r="F396" s="144">
        <f t="shared" si="13"/>
        <v>-27.013888888888893</v>
      </c>
    </row>
    <row r="397" spans="1:6" s="11" customFormat="1" ht="24" customHeight="1">
      <c r="A397" s="29">
        <v>2049902</v>
      </c>
      <c r="B397" s="30" t="s">
        <v>164</v>
      </c>
      <c r="C397" s="24">
        <v>307</v>
      </c>
      <c r="D397" s="143">
        <v>40</v>
      </c>
      <c r="E397" s="143">
        <f t="shared" si="12"/>
        <v>-267</v>
      </c>
      <c r="F397" s="144">
        <f t="shared" si="13"/>
        <v>-86.970684039087956</v>
      </c>
    </row>
    <row r="398" spans="1:6" s="140" customFormat="1" ht="24" customHeight="1">
      <c r="A398" s="28">
        <v>205</v>
      </c>
      <c r="B398" s="28" t="s">
        <v>165</v>
      </c>
      <c r="C398" s="23">
        <v>67713</v>
      </c>
      <c r="D398" s="102">
        <v>84033.664449090807</v>
      </c>
      <c r="E398" s="102">
        <f t="shared" si="12"/>
        <v>16320.664449090807</v>
      </c>
      <c r="F398" s="110">
        <f t="shared" si="13"/>
        <v>24.102704723008593</v>
      </c>
    </row>
    <row r="399" spans="1:6" s="140" customFormat="1" ht="24" customHeight="1">
      <c r="A399" s="28">
        <v>20501</v>
      </c>
      <c r="B399" s="28" t="s">
        <v>780</v>
      </c>
      <c r="C399" s="23">
        <v>831</v>
      </c>
      <c r="D399" s="102">
        <v>715.4403860000001</v>
      </c>
      <c r="E399" s="102">
        <f t="shared" si="12"/>
        <v>-115.5596139999999</v>
      </c>
      <c r="F399" s="110">
        <f t="shared" si="13"/>
        <v>-13.906090734055343</v>
      </c>
    </row>
    <row r="400" spans="1:6" s="11" customFormat="1" ht="24" customHeight="1">
      <c r="A400" s="29">
        <v>2050101</v>
      </c>
      <c r="B400" s="30" t="s">
        <v>19</v>
      </c>
      <c r="C400" s="24">
        <v>399</v>
      </c>
      <c r="D400" s="143">
        <v>422.38539400000002</v>
      </c>
      <c r="E400" s="143">
        <f t="shared" si="12"/>
        <v>23.385394000000019</v>
      </c>
      <c r="F400" s="144">
        <f t="shared" si="13"/>
        <v>5.8610010025062707</v>
      </c>
    </row>
    <row r="401" spans="1:6" s="11" customFormat="1" ht="24" customHeight="1">
      <c r="A401" s="29">
        <v>2050102</v>
      </c>
      <c r="B401" s="30" t="s">
        <v>20</v>
      </c>
      <c r="C401" s="24">
        <v>27</v>
      </c>
      <c r="D401" s="143">
        <v>34.534312</v>
      </c>
      <c r="E401" s="143">
        <f t="shared" si="12"/>
        <v>7.5343119999999999</v>
      </c>
      <c r="F401" s="144">
        <f t="shared" si="13"/>
        <v>27.904859259259258</v>
      </c>
    </row>
    <row r="402" spans="1:6" s="11" customFormat="1" ht="24" customHeight="1">
      <c r="A402" s="29">
        <v>2050103</v>
      </c>
      <c r="B402" s="30" t="s">
        <v>21</v>
      </c>
      <c r="C402" s="24">
        <v>387</v>
      </c>
      <c r="D402" s="143">
        <v>220.42068</v>
      </c>
      <c r="E402" s="143">
        <f t="shared" si="12"/>
        <v>-166.57932</v>
      </c>
      <c r="F402" s="144">
        <f t="shared" si="13"/>
        <v>-43.043751937984496</v>
      </c>
    </row>
    <row r="403" spans="1:6" s="11" customFormat="1" ht="24" customHeight="1">
      <c r="A403" s="29">
        <v>2050199</v>
      </c>
      <c r="B403" s="30" t="s">
        <v>166</v>
      </c>
      <c r="C403" s="24">
        <v>18</v>
      </c>
      <c r="D403" s="143">
        <v>38.1</v>
      </c>
      <c r="E403" s="143">
        <f t="shared" si="12"/>
        <v>20.100000000000001</v>
      </c>
      <c r="F403" s="144">
        <f t="shared" si="13"/>
        <v>111.66666666666667</v>
      </c>
    </row>
    <row r="404" spans="1:6" s="10" customFormat="1" ht="24" customHeight="1">
      <c r="A404" s="28">
        <v>20502</v>
      </c>
      <c r="B404" s="28" t="s">
        <v>781</v>
      </c>
      <c r="C404" s="23">
        <v>54858</v>
      </c>
      <c r="D404" s="102">
        <v>65086.467613280998</v>
      </c>
      <c r="E404" s="102">
        <f t="shared" si="12"/>
        <v>10228.467613280998</v>
      </c>
      <c r="F404" s="110">
        <f t="shared" si="13"/>
        <v>18.645352753073386</v>
      </c>
    </row>
    <row r="405" spans="1:6" ht="24" customHeight="1">
      <c r="A405" s="29">
        <v>2050201</v>
      </c>
      <c r="B405" s="30" t="s">
        <v>167</v>
      </c>
      <c r="C405" s="65">
        <v>137</v>
      </c>
      <c r="D405" s="143">
        <v>182.67750000000001</v>
      </c>
      <c r="E405" s="143">
        <f t="shared" si="12"/>
        <v>45.677500000000009</v>
      </c>
      <c r="F405" s="144">
        <f t="shared" si="13"/>
        <v>33.341240875912412</v>
      </c>
    </row>
    <row r="406" spans="1:6" ht="24" customHeight="1">
      <c r="A406" s="29">
        <v>2050202</v>
      </c>
      <c r="B406" s="30" t="s">
        <v>168</v>
      </c>
      <c r="C406" s="65">
        <v>27252</v>
      </c>
      <c r="D406" s="143">
        <v>40181.597725011263</v>
      </c>
      <c r="E406" s="143">
        <f t="shared" si="12"/>
        <v>12929.597725011263</v>
      </c>
      <c r="F406" s="144">
        <f t="shared" si="13"/>
        <v>47.444582874692728</v>
      </c>
    </row>
    <row r="407" spans="1:6" s="11" customFormat="1" ht="24" customHeight="1">
      <c r="A407" s="29">
        <v>2050203</v>
      </c>
      <c r="B407" s="30" t="s">
        <v>169</v>
      </c>
      <c r="C407" s="65">
        <v>16305</v>
      </c>
      <c r="D407" s="143">
        <v>21547.458793869737</v>
      </c>
      <c r="E407" s="143">
        <f t="shared" si="12"/>
        <v>5242.4587938697368</v>
      </c>
      <c r="F407" s="144">
        <f t="shared" si="13"/>
        <v>32.152461170620896</v>
      </c>
    </row>
    <row r="408" spans="1:6" s="11" customFormat="1" ht="24" customHeight="1">
      <c r="A408" s="29">
        <v>2050204</v>
      </c>
      <c r="B408" s="30" t="s">
        <v>170</v>
      </c>
      <c r="C408" s="65">
        <v>10442</v>
      </c>
      <c r="D408" s="143">
        <v>2811.7335944000006</v>
      </c>
      <c r="E408" s="143">
        <f t="shared" si="12"/>
        <v>-7630.2664055999994</v>
      </c>
      <c r="F408" s="144">
        <f t="shared" si="13"/>
        <v>-73.072844336334029</v>
      </c>
    </row>
    <row r="409" spans="1:6" s="11" customFormat="1" ht="24" customHeight="1">
      <c r="A409" s="29">
        <v>2050205</v>
      </c>
      <c r="B409" s="30" t="s">
        <v>171</v>
      </c>
      <c r="C409" s="65">
        <v>-1</v>
      </c>
      <c r="D409" s="143">
        <v>0</v>
      </c>
      <c r="E409" s="143">
        <f t="shared" si="12"/>
        <v>1</v>
      </c>
      <c r="F409" s="144">
        <f t="shared" si="13"/>
        <v>-100</v>
      </c>
    </row>
    <row r="410" spans="1:6" s="11" customFormat="1" ht="24" hidden="1" customHeight="1">
      <c r="A410" s="29">
        <v>2050206</v>
      </c>
      <c r="B410" s="30" t="s">
        <v>172</v>
      </c>
      <c r="C410" s="65"/>
      <c r="D410" s="143">
        <v>0</v>
      </c>
      <c r="E410" s="143">
        <f t="shared" si="12"/>
        <v>0</v>
      </c>
      <c r="F410" s="144"/>
    </row>
    <row r="411" spans="1:6" ht="24" hidden="1" customHeight="1">
      <c r="A411" s="29">
        <v>2050207</v>
      </c>
      <c r="B411" s="30" t="s">
        <v>173</v>
      </c>
      <c r="C411" s="65"/>
      <c r="D411" s="143">
        <v>0</v>
      </c>
      <c r="E411" s="143">
        <f t="shared" si="12"/>
        <v>0</v>
      </c>
      <c r="F411" s="144"/>
    </row>
    <row r="412" spans="1:6" s="11" customFormat="1" ht="24" customHeight="1">
      <c r="A412" s="29">
        <v>2050299</v>
      </c>
      <c r="B412" s="30" t="s">
        <v>174</v>
      </c>
      <c r="C412" s="65">
        <v>723</v>
      </c>
      <c r="D412" s="143">
        <v>363</v>
      </c>
      <c r="E412" s="143">
        <f t="shared" si="12"/>
        <v>-360</v>
      </c>
      <c r="F412" s="144">
        <f t="shared" si="13"/>
        <v>-49.792531120331951</v>
      </c>
    </row>
    <row r="413" spans="1:6" s="10" customFormat="1" ht="24" customHeight="1">
      <c r="A413" s="28">
        <v>20503</v>
      </c>
      <c r="B413" s="28" t="s">
        <v>782</v>
      </c>
      <c r="C413" s="23">
        <v>3427</v>
      </c>
      <c r="D413" s="102">
        <v>3921.9610000000002</v>
      </c>
      <c r="E413" s="102">
        <f t="shared" si="12"/>
        <v>494.96100000000024</v>
      </c>
      <c r="F413" s="110">
        <f t="shared" si="13"/>
        <v>14.442982200175086</v>
      </c>
    </row>
    <row r="414" spans="1:6" s="11" customFormat="1" ht="24" hidden="1" customHeight="1">
      <c r="A414" s="29">
        <v>2050301</v>
      </c>
      <c r="B414" s="30" t="s">
        <v>175</v>
      </c>
      <c r="C414" s="24"/>
      <c r="D414" s="143">
        <v>0</v>
      </c>
      <c r="E414" s="143">
        <f t="shared" si="12"/>
        <v>0</v>
      </c>
      <c r="F414" s="144"/>
    </row>
    <row r="415" spans="1:6" s="11" customFormat="1" ht="24" customHeight="1">
      <c r="A415" s="29">
        <v>2050302</v>
      </c>
      <c r="B415" s="30" t="s">
        <v>176</v>
      </c>
      <c r="C415" s="24">
        <v>80</v>
      </c>
      <c r="D415" s="143">
        <v>126.83</v>
      </c>
      <c r="E415" s="143">
        <f t="shared" si="12"/>
        <v>46.83</v>
      </c>
      <c r="F415" s="144">
        <f t="shared" si="13"/>
        <v>58.537499999999994</v>
      </c>
    </row>
    <row r="416" spans="1:6" s="11" customFormat="1" ht="24" hidden="1" customHeight="1">
      <c r="A416" s="29">
        <v>2050303</v>
      </c>
      <c r="B416" s="30" t="s">
        <v>177</v>
      </c>
      <c r="C416" s="24"/>
      <c r="D416" s="143">
        <v>0</v>
      </c>
      <c r="E416" s="143">
        <f t="shared" si="12"/>
        <v>0</v>
      </c>
      <c r="F416" s="144"/>
    </row>
    <row r="417" spans="1:6" s="11" customFormat="1" ht="24" customHeight="1">
      <c r="A417" s="29">
        <v>2050304</v>
      </c>
      <c r="B417" s="30" t="s">
        <v>178</v>
      </c>
      <c r="C417" s="24">
        <v>3347</v>
      </c>
      <c r="D417" s="143">
        <v>3744.7760000000003</v>
      </c>
      <c r="E417" s="143">
        <f t="shared" si="12"/>
        <v>397.77600000000029</v>
      </c>
      <c r="F417" s="144">
        <f t="shared" si="13"/>
        <v>11.884553331341509</v>
      </c>
    </row>
    <row r="418" spans="1:6" s="11" customFormat="1" ht="24" hidden="1" customHeight="1">
      <c r="A418" s="29">
        <v>2050305</v>
      </c>
      <c r="B418" s="30" t="s">
        <v>179</v>
      </c>
      <c r="C418" s="24"/>
      <c r="D418" s="143">
        <v>0</v>
      </c>
      <c r="E418" s="143">
        <f t="shared" si="12"/>
        <v>0</v>
      </c>
      <c r="F418" s="144"/>
    </row>
    <row r="419" spans="1:6" ht="24" customHeight="1">
      <c r="A419" s="29">
        <v>2050399</v>
      </c>
      <c r="B419" s="30" t="s">
        <v>180</v>
      </c>
      <c r="C419" s="24"/>
      <c r="D419" s="143">
        <v>50.354999999999997</v>
      </c>
      <c r="E419" s="143">
        <f t="shared" si="12"/>
        <v>50.354999999999997</v>
      </c>
      <c r="F419" s="144"/>
    </row>
    <row r="420" spans="1:6" s="140" customFormat="1" ht="24" hidden="1" customHeight="1">
      <c r="A420" s="28">
        <v>20504</v>
      </c>
      <c r="B420" s="28" t="s">
        <v>783</v>
      </c>
      <c r="C420" s="23">
        <v>0</v>
      </c>
      <c r="D420" s="102">
        <v>0</v>
      </c>
      <c r="E420" s="102">
        <f t="shared" si="12"/>
        <v>0</v>
      </c>
      <c r="F420" s="110"/>
    </row>
    <row r="421" spans="1:6" ht="24" hidden="1" customHeight="1">
      <c r="A421" s="29">
        <v>2050401</v>
      </c>
      <c r="B421" s="30" t="s">
        <v>181</v>
      </c>
      <c r="C421" s="64"/>
      <c r="D421" s="143">
        <v>0</v>
      </c>
      <c r="E421" s="143">
        <f t="shared" si="12"/>
        <v>0</v>
      </c>
      <c r="F421" s="144"/>
    </row>
    <row r="422" spans="1:6" ht="24" hidden="1" customHeight="1">
      <c r="A422" s="29">
        <v>2050402</v>
      </c>
      <c r="B422" s="30" t="s">
        <v>182</v>
      </c>
      <c r="C422" s="64"/>
      <c r="D422" s="143">
        <v>0</v>
      </c>
      <c r="E422" s="143">
        <f t="shared" si="12"/>
        <v>0</v>
      </c>
      <c r="F422" s="144"/>
    </row>
    <row r="423" spans="1:6" ht="24" hidden="1" customHeight="1">
      <c r="A423" s="29">
        <v>2050403</v>
      </c>
      <c r="B423" s="30" t="s">
        <v>183</v>
      </c>
      <c r="C423" s="64"/>
      <c r="D423" s="143">
        <v>0</v>
      </c>
      <c r="E423" s="143">
        <f t="shared" si="12"/>
        <v>0</v>
      </c>
      <c r="F423" s="144"/>
    </row>
    <row r="424" spans="1:6" s="11" customFormat="1" ht="24" hidden="1" customHeight="1">
      <c r="A424" s="29">
        <v>2050404</v>
      </c>
      <c r="B424" s="30" t="s">
        <v>184</v>
      </c>
      <c r="C424" s="64"/>
      <c r="D424" s="143">
        <v>0</v>
      </c>
      <c r="E424" s="143">
        <f t="shared" si="12"/>
        <v>0</v>
      </c>
      <c r="F424" s="144"/>
    </row>
    <row r="425" spans="1:6" s="11" customFormat="1" ht="24" hidden="1" customHeight="1">
      <c r="A425" s="29">
        <v>2050499</v>
      </c>
      <c r="B425" s="30" t="s">
        <v>185</v>
      </c>
      <c r="C425" s="64"/>
      <c r="D425" s="143">
        <v>0</v>
      </c>
      <c r="E425" s="143">
        <f t="shared" si="12"/>
        <v>0</v>
      </c>
      <c r="F425" s="144"/>
    </row>
    <row r="426" spans="1:6" s="140" customFormat="1" ht="24" customHeight="1">
      <c r="A426" s="28">
        <v>20505</v>
      </c>
      <c r="B426" s="28" t="s">
        <v>784</v>
      </c>
      <c r="C426" s="23">
        <v>457</v>
      </c>
      <c r="D426" s="102">
        <v>450</v>
      </c>
      <c r="E426" s="102">
        <f t="shared" si="12"/>
        <v>-7</v>
      </c>
      <c r="F426" s="110">
        <f t="shared" si="13"/>
        <v>-1.5317286652078774</v>
      </c>
    </row>
    <row r="427" spans="1:6" ht="24" customHeight="1">
      <c r="A427" s="29">
        <v>2050501</v>
      </c>
      <c r="B427" s="30" t="s">
        <v>186</v>
      </c>
      <c r="C427" s="24">
        <v>457</v>
      </c>
      <c r="D427" s="143">
        <v>450</v>
      </c>
      <c r="E427" s="143">
        <f t="shared" si="12"/>
        <v>-7</v>
      </c>
      <c r="F427" s="144">
        <f t="shared" si="13"/>
        <v>-1.5317286652078774</v>
      </c>
    </row>
    <row r="428" spans="1:6" ht="0.75" customHeight="1">
      <c r="A428" s="29">
        <v>2050502</v>
      </c>
      <c r="B428" s="30" t="s">
        <v>187</v>
      </c>
      <c r="C428" s="24"/>
      <c r="D428" s="143">
        <v>0</v>
      </c>
      <c r="E428" s="143">
        <f t="shared" si="12"/>
        <v>0</v>
      </c>
      <c r="F428" s="144"/>
    </row>
    <row r="429" spans="1:6" ht="24" hidden="1" customHeight="1">
      <c r="A429" s="29">
        <v>2050599</v>
      </c>
      <c r="B429" s="30" t="s">
        <v>188</v>
      </c>
      <c r="C429" s="65"/>
      <c r="D429" s="143">
        <v>0</v>
      </c>
      <c r="E429" s="143">
        <f t="shared" si="12"/>
        <v>0</v>
      </c>
      <c r="F429" s="144"/>
    </row>
    <row r="430" spans="1:6" s="10" customFormat="1" ht="24" hidden="1" customHeight="1">
      <c r="A430" s="28">
        <v>20506</v>
      </c>
      <c r="B430" s="28" t="s">
        <v>785</v>
      </c>
      <c r="C430" s="23">
        <v>0</v>
      </c>
      <c r="D430" s="102">
        <v>0</v>
      </c>
      <c r="E430" s="102">
        <f t="shared" si="12"/>
        <v>0</v>
      </c>
      <c r="F430" s="110"/>
    </row>
    <row r="431" spans="1:6" s="11" customFormat="1" ht="24" hidden="1" customHeight="1">
      <c r="A431" s="29">
        <v>2050601</v>
      </c>
      <c r="B431" s="30" t="s">
        <v>711</v>
      </c>
      <c r="C431" s="24"/>
      <c r="D431" s="143">
        <v>0</v>
      </c>
      <c r="E431" s="143">
        <f t="shared" si="12"/>
        <v>0</v>
      </c>
      <c r="F431" s="144"/>
    </row>
    <row r="432" spans="1:6" s="11" customFormat="1" ht="24" hidden="1" customHeight="1">
      <c r="A432" s="29">
        <v>2050602</v>
      </c>
      <c r="B432" s="30" t="s">
        <v>712</v>
      </c>
      <c r="C432" s="24"/>
      <c r="D432" s="143">
        <v>0</v>
      </c>
      <c r="E432" s="143">
        <f t="shared" si="12"/>
        <v>0</v>
      </c>
      <c r="F432" s="144"/>
    </row>
    <row r="433" spans="1:6" s="11" customFormat="1" ht="24" hidden="1" customHeight="1">
      <c r="A433" s="29">
        <v>2050699</v>
      </c>
      <c r="B433" s="30" t="s">
        <v>713</v>
      </c>
      <c r="C433" s="24"/>
      <c r="D433" s="143">
        <v>0</v>
      </c>
      <c r="E433" s="143">
        <f t="shared" si="12"/>
        <v>0</v>
      </c>
      <c r="F433" s="144"/>
    </row>
    <row r="434" spans="1:6" s="140" customFormat="1" ht="24" customHeight="1">
      <c r="A434" s="28">
        <v>20507</v>
      </c>
      <c r="B434" s="28" t="s">
        <v>786</v>
      </c>
      <c r="C434" s="23">
        <v>1495</v>
      </c>
      <c r="D434" s="102">
        <v>144.73000000000002</v>
      </c>
      <c r="E434" s="102">
        <f t="shared" si="12"/>
        <v>-1350.27</v>
      </c>
      <c r="F434" s="110">
        <f t="shared" si="13"/>
        <v>-90.319063545150499</v>
      </c>
    </row>
    <row r="435" spans="1:6" s="11" customFormat="1" ht="24" customHeight="1">
      <c r="A435" s="29">
        <v>2050701</v>
      </c>
      <c r="B435" s="30" t="s">
        <v>189</v>
      </c>
      <c r="C435" s="97">
        <v>1495</v>
      </c>
      <c r="D435" s="143">
        <v>144.73000000000002</v>
      </c>
      <c r="E435" s="143">
        <f t="shared" si="12"/>
        <v>-1350.27</v>
      </c>
      <c r="F435" s="144">
        <f t="shared" si="13"/>
        <v>-90.319063545150499</v>
      </c>
    </row>
    <row r="436" spans="1:6" s="11" customFormat="1" ht="0.75" customHeight="1">
      <c r="A436" s="29">
        <v>2050702</v>
      </c>
      <c r="B436" s="30" t="s">
        <v>190</v>
      </c>
      <c r="C436" s="24"/>
      <c r="D436" s="143">
        <v>0</v>
      </c>
      <c r="E436" s="143">
        <f t="shared" si="12"/>
        <v>0</v>
      </c>
      <c r="F436" s="144"/>
    </row>
    <row r="437" spans="1:6" ht="24" hidden="1" customHeight="1">
      <c r="A437" s="29">
        <v>2050799</v>
      </c>
      <c r="B437" s="30" t="s">
        <v>191</v>
      </c>
      <c r="C437" s="24"/>
      <c r="D437" s="143">
        <v>0</v>
      </c>
      <c r="E437" s="143">
        <f t="shared" si="12"/>
        <v>0</v>
      </c>
      <c r="F437" s="144"/>
    </row>
    <row r="438" spans="1:6" s="10" customFormat="1" ht="24" customHeight="1">
      <c r="A438" s="28">
        <v>20508</v>
      </c>
      <c r="B438" s="28" t="s">
        <v>787</v>
      </c>
      <c r="C438" s="23">
        <v>541</v>
      </c>
      <c r="D438" s="102">
        <v>624.91000000000008</v>
      </c>
      <c r="E438" s="102">
        <f t="shared" si="12"/>
        <v>83.910000000000082</v>
      </c>
      <c r="F438" s="110">
        <f t="shared" si="13"/>
        <v>15.510166358595209</v>
      </c>
    </row>
    <row r="439" spans="1:6" ht="24" hidden="1" customHeight="1">
      <c r="A439" s="29">
        <v>2050801</v>
      </c>
      <c r="B439" s="30" t="s">
        <v>192</v>
      </c>
      <c r="C439" s="24"/>
      <c r="D439" s="143">
        <v>0</v>
      </c>
      <c r="E439" s="143">
        <f t="shared" si="12"/>
        <v>0</v>
      </c>
      <c r="F439" s="144"/>
    </row>
    <row r="440" spans="1:6" ht="24" customHeight="1">
      <c r="A440" s="29">
        <v>2050802</v>
      </c>
      <c r="B440" s="30" t="s">
        <v>193</v>
      </c>
      <c r="C440" s="24">
        <v>391</v>
      </c>
      <c r="D440" s="143">
        <v>40</v>
      </c>
      <c r="E440" s="143">
        <f t="shared" si="12"/>
        <v>-351</v>
      </c>
      <c r="F440" s="144">
        <f t="shared" si="13"/>
        <v>-89.769820971867006</v>
      </c>
    </row>
    <row r="441" spans="1:6" ht="24" customHeight="1">
      <c r="A441" s="29">
        <v>2050803</v>
      </c>
      <c r="B441" s="30" t="s">
        <v>194</v>
      </c>
      <c r="C441" s="24">
        <v>143</v>
      </c>
      <c r="D441" s="143">
        <v>534.91000000000008</v>
      </c>
      <c r="E441" s="143">
        <f t="shared" si="12"/>
        <v>391.91000000000008</v>
      </c>
      <c r="F441" s="144">
        <f t="shared" si="13"/>
        <v>274.06293706293712</v>
      </c>
    </row>
    <row r="442" spans="1:6" ht="24" hidden="1" customHeight="1">
      <c r="A442" s="29">
        <v>2050804</v>
      </c>
      <c r="B442" s="30" t="s">
        <v>195</v>
      </c>
      <c r="C442" s="24"/>
      <c r="D442" s="143">
        <v>0</v>
      </c>
      <c r="E442" s="143">
        <f t="shared" si="12"/>
        <v>0</v>
      </c>
      <c r="F442" s="144"/>
    </row>
    <row r="443" spans="1:6" ht="24" customHeight="1">
      <c r="A443" s="29">
        <v>2050899</v>
      </c>
      <c r="B443" s="30" t="s">
        <v>196</v>
      </c>
      <c r="C443" s="24">
        <v>7</v>
      </c>
      <c r="D443" s="143">
        <v>50</v>
      </c>
      <c r="E443" s="143">
        <f t="shared" si="12"/>
        <v>43</v>
      </c>
      <c r="F443" s="144">
        <f t="shared" si="13"/>
        <v>614.28571428571433</v>
      </c>
    </row>
    <row r="444" spans="1:6" s="10" customFormat="1" ht="24" customHeight="1">
      <c r="A444" s="28">
        <v>20509</v>
      </c>
      <c r="B444" s="28" t="s">
        <v>788</v>
      </c>
      <c r="C444" s="23">
        <v>5822</v>
      </c>
      <c r="D444" s="102">
        <v>12753.111710000001</v>
      </c>
      <c r="E444" s="102">
        <f t="shared" si="12"/>
        <v>6931.111710000001</v>
      </c>
      <c r="F444" s="110">
        <f t="shared" si="13"/>
        <v>119.05035571968396</v>
      </c>
    </row>
    <row r="445" spans="1:6" ht="24" customHeight="1">
      <c r="A445" s="29">
        <v>2050901</v>
      </c>
      <c r="B445" s="30" t="s">
        <v>197</v>
      </c>
      <c r="C445" s="24">
        <v>40</v>
      </c>
      <c r="D445" s="143">
        <v>0</v>
      </c>
      <c r="E445" s="143">
        <f t="shared" si="12"/>
        <v>-40</v>
      </c>
      <c r="F445" s="144">
        <f t="shared" si="13"/>
        <v>-100</v>
      </c>
    </row>
    <row r="446" spans="1:6" ht="24" customHeight="1">
      <c r="A446" s="29">
        <v>2050902</v>
      </c>
      <c r="B446" s="30" t="s">
        <v>198</v>
      </c>
      <c r="C446" s="24">
        <v>6</v>
      </c>
      <c r="D446" s="143">
        <v>0</v>
      </c>
      <c r="E446" s="143">
        <f t="shared" si="12"/>
        <v>-6</v>
      </c>
      <c r="F446" s="144">
        <f t="shared" si="13"/>
        <v>-100</v>
      </c>
    </row>
    <row r="447" spans="1:6" ht="24" customHeight="1">
      <c r="A447" s="29">
        <v>2050903</v>
      </c>
      <c r="B447" s="30" t="s">
        <v>199</v>
      </c>
      <c r="C447" s="24">
        <v>92</v>
      </c>
      <c r="D447" s="143">
        <v>0</v>
      </c>
      <c r="E447" s="143">
        <f t="shared" si="12"/>
        <v>-92</v>
      </c>
      <c r="F447" s="144">
        <f t="shared" si="13"/>
        <v>-100</v>
      </c>
    </row>
    <row r="448" spans="1:6" ht="24" customHeight="1">
      <c r="A448" s="29">
        <v>2050904</v>
      </c>
      <c r="B448" s="30" t="s">
        <v>200</v>
      </c>
      <c r="C448" s="24">
        <v>201</v>
      </c>
      <c r="D448" s="143">
        <v>0</v>
      </c>
      <c r="E448" s="143">
        <f t="shared" si="12"/>
        <v>-201</v>
      </c>
      <c r="F448" s="144">
        <f t="shared" si="13"/>
        <v>-100</v>
      </c>
    </row>
    <row r="449" spans="1:6" s="11" customFormat="1" ht="24" customHeight="1">
      <c r="A449" s="29">
        <v>2050905</v>
      </c>
      <c r="B449" s="30" t="s">
        <v>201</v>
      </c>
      <c r="C449" s="24">
        <v>843</v>
      </c>
      <c r="D449" s="143">
        <v>2255.63</v>
      </c>
      <c r="E449" s="143">
        <f t="shared" si="12"/>
        <v>1412.63</v>
      </c>
      <c r="F449" s="144">
        <f t="shared" si="13"/>
        <v>167.57176749703441</v>
      </c>
    </row>
    <row r="450" spans="1:6" s="11" customFormat="1" ht="24" customHeight="1">
      <c r="A450" s="29">
        <v>2050999</v>
      </c>
      <c r="B450" s="30" t="s">
        <v>202</v>
      </c>
      <c r="C450" s="24">
        <v>4640</v>
      </c>
      <c r="D450" s="143">
        <v>10497.48171</v>
      </c>
      <c r="E450" s="143">
        <f t="shared" si="12"/>
        <v>5857.48171</v>
      </c>
      <c r="F450" s="144">
        <f t="shared" si="13"/>
        <v>126.23882995689655</v>
      </c>
    </row>
    <row r="451" spans="1:6" s="140" customFormat="1" ht="24" customHeight="1">
      <c r="A451" s="28">
        <v>20599</v>
      </c>
      <c r="B451" s="28" t="s">
        <v>789</v>
      </c>
      <c r="C451" s="23">
        <v>282</v>
      </c>
      <c r="D451" s="102">
        <v>337.04373980980068</v>
      </c>
      <c r="E451" s="102">
        <f t="shared" si="12"/>
        <v>55.043739809800684</v>
      </c>
      <c r="F451" s="110">
        <f t="shared" si="13"/>
        <v>19.519056670142088</v>
      </c>
    </row>
    <row r="452" spans="1:6" s="11" customFormat="1" ht="24" customHeight="1">
      <c r="A452" s="29">
        <v>2059999</v>
      </c>
      <c r="B452" s="30" t="s">
        <v>203</v>
      </c>
      <c r="C452" s="24">
        <v>282</v>
      </c>
      <c r="D452" s="143">
        <v>337.04373980980068</v>
      </c>
      <c r="E452" s="143">
        <f t="shared" si="12"/>
        <v>55.043739809800684</v>
      </c>
      <c r="F452" s="144">
        <f t="shared" si="13"/>
        <v>19.519056670142088</v>
      </c>
    </row>
    <row r="453" spans="1:6" s="140" customFormat="1" ht="24" customHeight="1">
      <c r="A453" s="28">
        <v>206</v>
      </c>
      <c r="B453" s="28" t="s">
        <v>204</v>
      </c>
      <c r="C453" s="23">
        <v>6410</v>
      </c>
      <c r="D453" s="102">
        <v>27573.84</v>
      </c>
      <c r="E453" s="102">
        <f t="shared" si="12"/>
        <v>21163.84</v>
      </c>
      <c r="F453" s="110">
        <f t="shared" si="13"/>
        <v>330.16911076443057</v>
      </c>
    </row>
    <row r="454" spans="1:6" s="140" customFormat="1" ht="24" hidden="1" customHeight="1">
      <c r="A454" s="28">
        <v>20601</v>
      </c>
      <c r="B454" s="28" t="s">
        <v>790</v>
      </c>
      <c r="C454" s="23">
        <v>0</v>
      </c>
      <c r="D454" s="102">
        <v>0</v>
      </c>
      <c r="E454" s="102">
        <f t="shared" ref="E454:E517" si="14">D454-C454</f>
        <v>0</v>
      </c>
      <c r="F454" s="110"/>
    </row>
    <row r="455" spans="1:6" s="11" customFormat="1" ht="24" hidden="1" customHeight="1">
      <c r="A455" s="29">
        <v>2060101</v>
      </c>
      <c r="B455" s="30" t="s">
        <v>19</v>
      </c>
      <c r="C455" s="24"/>
      <c r="D455" s="143">
        <v>0</v>
      </c>
      <c r="E455" s="143">
        <f t="shared" si="14"/>
        <v>0</v>
      </c>
      <c r="F455" s="144"/>
    </row>
    <row r="456" spans="1:6" s="11" customFormat="1" ht="24" hidden="1" customHeight="1">
      <c r="A456" s="29">
        <v>2060102</v>
      </c>
      <c r="B456" s="30" t="s">
        <v>20</v>
      </c>
      <c r="C456" s="24"/>
      <c r="D456" s="143">
        <v>0</v>
      </c>
      <c r="E456" s="143">
        <f t="shared" si="14"/>
        <v>0</v>
      </c>
      <c r="F456" s="144"/>
    </row>
    <row r="457" spans="1:6" s="11" customFormat="1" ht="24" hidden="1" customHeight="1">
      <c r="A457" s="29">
        <v>2060103</v>
      </c>
      <c r="B457" s="30" t="s">
        <v>21</v>
      </c>
      <c r="C457" s="24"/>
      <c r="D457" s="143">
        <v>0</v>
      </c>
      <c r="E457" s="143">
        <f t="shared" si="14"/>
        <v>0</v>
      </c>
      <c r="F457" s="144"/>
    </row>
    <row r="458" spans="1:6" s="11" customFormat="1" ht="24" hidden="1" customHeight="1">
      <c r="A458" s="29">
        <v>2060199</v>
      </c>
      <c r="B458" s="30" t="s">
        <v>205</v>
      </c>
      <c r="C458" s="24"/>
      <c r="D458" s="143">
        <v>0</v>
      </c>
      <c r="E458" s="143">
        <f t="shared" si="14"/>
        <v>0</v>
      </c>
      <c r="F458" s="144"/>
    </row>
    <row r="459" spans="1:6" s="140" customFormat="1" ht="24" hidden="1" customHeight="1">
      <c r="A459" s="28">
        <v>20602</v>
      </c>
      <c r="B459" s="28" t="s">
        <v>791</v>
      </c>
      <c r="C459" s="23">
        <v>0</v>
      </c>
      <c r="D459" s="102">
        <v>0</v>
      </c>
      <c r="E459" s="102">
        <f t="shared" si="14"/>
        <v>0</v>
      </c>
      <c r="F459" s="110"/>
    </row>
    <row r="460" spans="1:6" s="11" customFormat="1" ht="24" hidden="1" customHeight="1">
      <c r="A460" s="29">
        <v>2060201</v>
      </c>
      <c r="B460" s="30" t="s">
        <v>206</v>
      </c>
      <c r="C460" s="24"/>
      <c r="D460" s="143">
        <v>0</v>
      </c>
      <c r="E460" s="143">
        <f t="shared" si="14"/>
        <v>0</v>
      </c>
      <c r="F460" s="144"/>
    </row>
    <row r="461" spans="1:6" s="11" customFormat="1" ht="24" hidden="1" customHeight="1">
      <c r="A461" s="29">
        <v>2060202</v>
      </c>
      <c r="B461" s="30" t="s">
        <v>207</v>
      </c>
      <c r="C461" s="24"/>
      <c r="D461" s="143">
        <v>0</v>
      </c>
      <c r="E461" s="143">
        <f t="shared" si="14"/>
        <v>0</v>
      </c>
      <c r="F461" s="144"/>
    </row>
    <row r="462" spans="1:6" s="11" customFormat="1" ht="24" hidden="1" customHeight="1">
      <c r="A462" s="29">
        <v>2060203</v>
      </c>
      <c r="B462" s="30" t="s">
        <v>208</v>
      </c>
      <c r="C462" s="24"/>
      <c r="D462" s="143">
        <v>0</v>
      </c>
      <c r="E462" s="143">
        <f t="shared" si="14"/>
        <v>0</v>
      </c>
      <c r="F462" s="144"/>
    </row>
    <row r="463" spans="1:6" s="11" customFormat="1" ht="24" hidden="1" customHeight="1">
      <c r="A463" s="29">
        <v>2060204</v>
      </c>
      <c r="B463" s="30" t="s">
        <v>209</v>
      </c>
      <c r="C463" s="24"/>
      <c r="D463" s="143">
        <v>0</v>
      </c>
      <c r="E463" s="143">
        <f t="shared" si="14"/>
        <v>0</v>
      </c>
      <c r="F463" s="144"/>
    </row>
    <row r="464" spans="1:6" s="11" customFormat="1" ht="24" hidden="1" customHeight="1">
      <c r="A464" s="29">
        <v>2060205</v>
      </c>
      <c r="B464" s="30" t="s">
        <v>210</v>
      </c>
      <c r="C464" s="24"/>
      <c r="D464" s="143">
        <v>0</v>
      </c>
      <c r="E464" s="143">
        <f t="shared" si="14"/>
        <v>0</v>
      </c>
      <c r="F464" s="144"/>
    </row>
    <row r="465" spans="1:6" s="11" customFormat="1" ht="24" hidden="1" customHeight="1">
      <c r="A465" s="29">
        <v>2060206</v>
      </c>
      <c r="B465" s="30" t="s">
        <v>211</v>
      </c>
      <c r="C465" s="24"/>
      <c r="D465" s="143">
        <v>0</v>
      </c>
      <c r="E465" s="143">
        <f t="shared" si="14"/>
        <v>0</v>
      </c>
      <c r="F465" s="144"/>
    </row>
    <row r="466" spans="1:6" s="11" customFormat="1" ht="24" hidden="1" customHeight="1">
      <c r="A466" s="29">
        <v>2060207</v>
      </c>
      <c r="B466" s="30" t="s">
        <v>212</v>
      </c>
      <c r="C466" s="24"/>
      <c r="D466" s="143">
        <v>0</v>
      </c>
      <c r="E466" s="143">
        <f t="shared" si="14"/>
        <v>0</v>
      </c>
      <c r="F466" s="144"/>
    </row>
    <row r="467" spans="1:6" s="11" customFormat="1" ht="24" hidden="1" customHeight="1">
      <c r="A467" s="29">
        <v>2060299</v>
      </c>
      <c r="B467" s="30" t="s">
        <v>213</v>
      </c>
      <c r="C467" s="24"/>
      <c r="D467" s="143">
        <v>0</v>
      </c>
      <c r="E467" s="143">
        <f t="shared" si="14"/>
        <v>0</v>
      </c>
      <c r="F467" s="144"/>
    </row>
    <row r="468" spans="1:6" s="140" customFormat="1" ht="0.75" hidden="1" customHeight="1">
      <c r="A468" s="28">
        <v>20603</v>
      </c>
      <c r="B468" s="28" t="s">
        <v>792</v>
      </c>
      <c r="C468" s="23">
        <v>0</v>
      </c>
      <c r="D468" s="102">
        <v>0</v>
      </c>
      <c r="E468" s="102">
        <f t="shared" si="14"/>
        <v>0</v>
      </c>
      <c r="F468" s="110"/>
    </row>
    <row r="469" spans="1:6" ht="24" hidden="1" customHeight="1">
      <c r="A469" s="29">
        <v>2060301</v>
      </c>
      <c r="B469" s="30" t="s">
        <v>206</v>
      </c>
      <c r="C469" s="24"/>
      <c r="D469" s="143">
        <v>0</v>
      </c>
      <c r="E469" s="143">
        <f t="shared" si="14"/>
        <v>0</v>
      </c>
      <c r="F469" s="144"/>
    </row>
    <row r="470" spans="1:6" s="11" customFormat="1" ht="24" hidden="1" customHeight="1">
      <c r="A470" s="29">
        <v>2060302</v>
      </c>
      <c r="B470" s="30" t="s">
        <v>214</v>
      </c>
      <c r="C470" s="24"/>
      <c r="D470" s="143">
        <v>0</v>
      </c>
      <c r="E470" s="143">
        <f t="shared" si="14"/>
        <v>0</v>
      </c>
      <c r="F470" s="144"/>
    </row>
    <row r="471" spans="1:6" s="11" customFormat="1" ht="24" hidden="1" customHeight="1">
      <c r="A471" s="29">
        <v>2060303</v>
      </c>
      <c r="B471" s="30" t="s">
        <v>215</v>
      </c>
      <c r="C471" s="24"/>
      <c r="D471" s="143">
        <v>0</v>
      </c>
      <c r="E471" s="143">
        <f t="shared" si="14"/>
        <v>0</v>
      </c>
      <c r="F471" s="144"/>
    </row>
    <row r="472" spans="1:6" s="11" customFormat="1" ht="24" hidden="1" customHeight="1">
      <c r="A472" s="29">
        <v>2060304</v>
      </c>
      <c r="B472" s="30" t="s">
        <v>216</v>
      </c>
      <c r="C472" s="24"/>
      <c r="D472" s="143">
        <v>0</v>
      </c>
      <c r="E472" s="143">
        <f t="shared" si="14"/>
        <v>0</v>
      </c>
      <c r="F472" s="144"/>
    </row>
    <row r="473" spans="1:6" s="11" customFormat="1" ht="0.75" hidden="1" customHeight="1">
      <c r="A473" s="29">
        <v>2060399</v>
      </c>
      <c r="B473" s="30" t="s">
        <v>217</v>
      </c>
      <c r="C473" s="24"/>
      <c r="D473" s="143">
        <v>0</v>
      </c>
      <c r="E473" s="143">
        <f t="shared" si="14"/>
        <v>0</v>
      </c>
      <c r="F473" s="144"/>
    </row>
    <row r="474" spans="1:6" s="140" customFormat="1" ht="22.5" customHeight="1">
      <c r="A474" s="28">
        <v>20604</v>
      </c>
      <c r="B474" s="28" t="s">
        <v>793</v>
      </c>
      <c r="C474" s="23">
        <v>2648</v>
      </c>
      <c r="D474" s="102">
        <v>27560.84</v>
      </c>
      <c r="E474" s="102">
        <f t="shared" si="14"/>
        <v>24912.84</v>
      </c>
      <c r="F474" s="110">
        <f t="shared" ref="F474:F517" si="15">E474/C474*100</f>
        <v>940.81722054380668</v>
      </c>
    </row>
    <row r="475" spans="1:6" s="11" customFormat="1" ht="0.75" hidden="1" customHeight="1">
      <c r="A475" s="29">
        <v>2060401</v>
      </c>
      <c r="B475" s="30" t="s">
        <v>206</v>
      </c>
      <c r="C475" s="24"/>
      <c r="D475" s="143">
        <v>0</v>
      </c>
      <c r="E475" s="143">
        <f t="shared" si="14"/>
        <v>0</v>
      </c>
      <c r="F475" s="144"/>
    </row>
    <row r="476" spans="1:6" s="11" customFormat="1" ht="24" customHeight="1">
      <c r="A476" s="29">
        <v>2060402</v>
      </c>
      <c r="B476" s="30" t="s">
        <v>218</v>
      </c>
      <c r="C476" s="24">
        <v>635</v>
      </c>
      <c r="D476" s="143">
        <v>27.84</v>
      </c>
      <c r="E476" s="143">
        <f t="shared" si="14"/>
        <v>-607.16</v>
      </c>
      <c r="F476" s="144">
        <f t="shared" si="15"/>
        <v>-95.615748031496068</v>
      </c>
    </row>
    <row r="477" spans="1:6" s="11" customFormat="1" ht="24" customHeight="1">
      <c r="A477" s="29">
        <v>2060403</v>
      </c>
      <c r="B477" s="30" t="s">
        <v>219</v>
      </c>
      <c r="C477" s="24">
        <v>2899</v>
      </c>
      <c r="D477" s="143">
        <v>27533</v>
      </c>
      <c r="E477" s="143">
        <f t="shared" si="14"/>
        <v>24634</v>
      </c>
      <c r="F477" s="144">
        <f t="shared" si="15"/>
        <v>849.74129010003458</v>
      </c>
    </row>
    <row r="478" spans="1:6" s="11" customFormat="1" ht="24" hidden="1" customHeight="1">
      <c r="A478" s="29">
        <v>2060404</v>
      </c>
      <c r="B478" s="30" t="s">
        <v>220</v>
      </c>
      <c r="C478" s="24"/>
      <c r="D478" s="143">
        <v>0</v>
      </c>
      <c r="E478" s="143">
        <f t="shared" si="14"/>
        <v>0</v>
      </c>
      <c r="F478" s="144"/>
    </row>
    <row r="479" spans="1:6" s="11" customFormat="1" ht="24" customHeight="1">
      <c r="A479" s="29">
        <v>2060499</v>
      </c>
      <c r="B479" s="30" t="s">
        <v>221</v>
      </c>
      <c r="C479" s="24">
        <v>-886</v>
      </c>
      <c r="D479" s="143">
        <v>0</v>
      </c>
      <c r="E479" s="143">
        <f t="shared" si="14"/>
        <v>886</v>
      </c>
      <c r="F479" s="144">
        <f t="shared" si="15"/>
        <v>-100</v>
      </c>
    </row>
    <row r="480" spans="1:6" s="140" customFormat="1" ht="24" customHeight="1">
      <c r="A480" s="28">
        <v>20605</v>
      </c>
      <c r="B480" s="28" t="s">
        <v>794</v>
      </c>
      <c r="C480" s="23">
        <v>966</v>
      </c>
      <c r="D480" s="102">
        <v>0</v>
      </c>
      <c r="E480" s="102">
        <f t="shared" si="14"/>
        <v>-966</v>
      </c>
      <c r="F480" s="110">
        <f t="shared" si="15"/>
        <v>-100</v>
      </c>
    </row>
    <row r="481" spans="1:6" s="11" customFormat="1" ht="24" hidden="1" customHeight="1">
      <c r="A481" s="29">
        <v>2060501</v>
      </c>
      <c r="B481" s="30" t="s">
        <v>206</v>
      </c>
      <c r="C481" s="24"/>
      <c r="D481" s="143">
        <v>0</v>
      </c>
      <c r="E481" s="143">
        <f t="shared" si="14"/>
        <v>0</v>
      </c>
      <c r="F481" s="144"/>
    </row>
    <row r="482" spans="1:6" s="11" customFormat="1" ht="24" hidden="1" customHeight="1">
      <c r="A482" s="29">
        <v>2060502</v>
      </c>
      <c r="B482" s="30" t="s">
        <v>222</v>
      </c>
      <c r="C482" s="24"/>
      <c r="D482" s="143">
        <v>0</v>
      </c>
      <c r="E482" s="143">
        <f t="shared" si="14"/>
        <v>0</v>
      </c>
      <c r="F482" s="144"/>
    </row>
    <row r="483" spans="1:6" s="11" customFormat="1" ht="24" hidden="1" customHeight="1">
      <c r="A483" s="29">
        <v>2060503</v>
      </c>
      <c r="B483" s="30" t="s">
        <v>223</v>
      </c>
      <c r="C483" s="24"/>
      <c r="D483" s="143">
        <v>0</v>
      </c>
      <c r="E483" s="143">
        <f t="shared" si="14"/>
        <v>0</v>
      </c>
      <c r="F483" s="144"/>
    </row>
    <row r="484" spans="1:6" s="11" customFormat="1" ht="24" customHeight="1">
      <c r="A484" s="29">
        <v>2060599</v>
      </c>
      <c r="B484" s="30" t="s">
        <v>224</v>
      </c>
      <c r="C484" s="24">
        <v>966</v>
      </c>
      <c r="D484" s="143">
        <v>0</v>
      </c>
      <c r="E484" s="143">
        <f t="shared" si="14"/>
        <v>-966</v>
      </c>
      <c r="F484" s="144">
        <f t="shared" si="15"/>
        <v>-100</v>
      </c>
    </row>
    <row r="485" spans="1:6" s="140" customFormat="1" ht="24" customHeight="1">
      <c r="A485" s="28">
        <v>20606</v>
      </c>
      <c r="B485" s="28" t="s">
        <v>795</v>
      </c>
      <c r="C485" s="23">
        <v>245</v>
      </c>
      <c r="D485" s="102">
        <v>0</v>
      </c>
      <c r="E485" s="102">
        <f t="shared" si="14"/>
        <v>-245</v>
      </c>
      <c r="F485" s="110">
        <f t="shared" si="15"/>
        <v>-100</v>
      </c>
    </row>
    <row r="486" spans="1:6" s="11" customFormat="1" ht="24" hidden="1" customHeight="1">
      <c r="A486" s="29">
        <v>2060601</v>
      </c>
      <c r="B486" s="30" t="s">
        <v>225</v>
      </c>
      <c r="C486" s="24"/>
      <c r="D486" s="143">
        <v>0</v>
      </c>
      <c r="E486" s="143">
        <f t="shared" si="14"/>
        <v>0</v>
      </c>
      <c r="F486" s="144"/>
    </row>
    <row r="487" spans="1:6" s="11" customFormat="1" ht="24" hidden="1" customHeight="1">
      <c r="A487" s="29">
        <v>2060602</v>
      </c>
      <c r="B487" s="30" t="s">
        <v>226</v>
      </c>
      <c r="C487" s="24"/>
      <c r="D487" s="143">
        <v>0</v>
      </c>
      <c r="E487" s="143">
        <f t="shared" si="14"/>
        <v>0</v>
      </c>
      <c r="F487" s="144"/>
    </row>
    <row r="488" spans="1:6" s="11" customFormat="1" ht="24" hidden="1" customHeight="1">
      <c r="A488" s="29">
        <v>2060603</v>
      </c>
      <c r="B488" s="30" t="s">
        <v>227</v>
      </c>
      <c r="C488" s="24"/>
      <c r="D488" s="143">
        <v>0</v>
      </c>
      <c r="E488" s="143">
        <f t="shared" si="14"/>
        <v>0</v>
      </c>
      <c r="F488" s="144"/>
    </row>
    <row r="489" spans="1:6" s="11" customFormat="1" ht="24" customHeight="1">
      <c r="A489" s="29">
        <v>2060699</v>
      </c>
      <c r="B489" s="30" t="s">
        <v>228</v>
      </c>
      <c r="C489" s="24">
        <v>245</v>
      </c>
      <c r="D489" s="143">
        <v>0</v>
      </c>
      <c r="E489" s="143">
        <f t="shared" si="14"/>
        <v>-245</v>
      </c>
      <c r="F489" s="144">
        <f t="shared" si="15"/>
        <v>-100</v>
      </c>
    </row>
    <row r="490" spans="1:6" s="140" customFormat="1" ht="24" customHeight="1">
      <c r="A490" s="28">
        <v>20607</v>
      </c>
      <c r="B490" s="28" t="s">
        <v>796</v>
      </c>
      <c r="C490" s="23">
        <v>2543</v>
      </c>
      <c r="D490" s="102">
        <v>0</v>
      </c>
      <c r="E490" s="102">
        <f t="shared" si="14"/>
        <v>-2543</v>
      </c>
      <c r="F490" s="110">
        <f t="shared" si="15"/>
        <v>-100</v>
      </c>
    </row>
    <row r="491" spans="1:6" s="11" customFormat="1" ht="24" hidden="1" customHeight="1">
      <c r="A491" s="29">
        <v>2060701</v>
      </c>
      <c r="B491" s="30" t="s">
        <v>206</v>
      </c>
      <c r="C491" s="24"/>
      <c r="D491" s="143">
        <v>0</v>
      </c>
      <c r="E491" s="143">
        <f t="shared" si="14"/>
        <v>0</v>
      </c>
      <c r="F491" s="144"/>
    </row>
    <row r="492" spans="1:6" s="11" customFormat="1" ht="24" hidden="1" customHeight="1">
      <c r="A492" s="29">
        <v>2060702</v>
      </c>
      <c r="B492" s="30" t="s">
        <v>229</v>
      </c>
      <c r="C492" s="24"/>
      <c r="D492" s="143">
        <v>0</v>
      </c>
      <c r="E492" s="143">
        <f t="shared" si="14"/>
        <v>0</v>
      </c>
      <c r="F492" s="144"/>
    </row>
    <row r="493" spans="1:6" s="11" customFormat="1" ht="24" hidden="1" customHeight="1">
      <c r="A493" s="29">
        <v>2060703</v>
      </c>
      <c r="B493" s="30" t="s">
        <v>230</v>
      </c>
      <c r="C493" s="24"/>
      <c r="D493" s="143">
        <v>0</v>
      </c>
      <c r="E493" s="143">
        <f t="shared" si="14"/>
        <v>0</v>
      </c>
      <c r="F493" s="144"/>
    </row>
    <row r="494" spans="1:6" s="11" customFormat="1" ht="24" hidden="1" customHeight="1">
      <c r="A494" s="29">
        <v>2060704</v>
      </c>
      <c r="B494" s="30" t="s">
        <v>231</v>
      </c>
      <c r="C494" s="24"/>
      <c r="D494" s="143">
        <v>0</v>
      </c>
      <c r="E494" s="143">
        <f t="shared" si="14"/>
        <v>0</v>
      </c>
      <c r="F494" s="144"/>
    </row>
    <row r="495" spans="1:6" s="11" customFormat="1" ht="24" customHeight="1">
      <c r="A495" s="29">
        <v>2060705</v>
      </c>
      <c r="B495" s="30" t="s">
        <v>232</v>
      </c>
      <c r="C495" s="24">
        <v>2543</v>
      </c>
      <c r="D495" s="143">
        <v>0</v>
      </c>
      <c r="E495" s="143">
        <f t="shared" si="14"/>
        <v>-2543</v>
      </c>
      <c r="F495" s="144">
        <f t="shared" si="15"/>
        <v>-100</v>
      </c>
    </row>
    <row r="496" spans="1:6" s="11" customFormat="1" ht="24" hidden="1" customHeight="1">
      <c r="A496" s="29">
        <v>2060799</v>
      </c>
      <c r="B496" s="30" t="s">
        <v>233</v>
      </c>
      <c r="C496" s="24"/>
      <c r="D496" s="143">
        <v>0</v>
      </c>
      <c r="E496" s="143">
        <f t="shared" si="14"/>
        <v>0</v>
      </c>
      <c r="F496" s="144"/>
    </row>
    <row r="497" spans="1:6" s="140" customFormat="1" ht="24" hidden="1" customHeight="1">
      <c r="A497" s="28">
        <v>20608</v>
      </c>
      <c r="B497" s="28" t="s">
        <v>797</v>
      </c>
      <c r="C497" s="23">
        <v>0</v>
      </c>
      <c r="D497" s="102">
        <v>0</v>
      </c>
      <c r="E497" s="102">
        <f t="shared" si="14"/>
        <v>0</v>
      </c>
      <c r="F497" s="110"/>
    </row>
    <row r="498" spans="1:6" s="11" customFormat="1" ht="24" hidden="1" customHeight="1">
      <c r="A498" s="29">
        <v>2060801</v>
      </c>
      <c r="B498" s="30" t="s">
        <v>234</v>
      </c>
      <c r="C498" s="24"/>
      <c r="D498" s="143">
        <v>0</v>
      </c>
      <c r="E498" s="143">
        <f t="shared" si="14"/>
        <v>0</v>
      </c>
      <c r="F498" s="144"/>
    </row>
    <row r="499" spans="1:6" s="11" customFormat="1" ht="24" hidden="1" customHeight="1">
      <c r="A499" s="29">
        <v>2060802</v>
      </c>
      <c r="B499" s="30" t="s">
        <v>235</v>
      </c>
      <c r="C499" s="24"/>
      <c r="D499" s="143">
        <v>0</v>
      </c>
      <c r="E499" s="143">
        <f t="shared" si="14"/>
        <v>0</v>
      </c>
      <c r="F499" s="144"/>
    </row>
    <row r="500" spans="1:6" s="11" customFormat="1" ht="24" hidden="1" customHeight="1">
      <c r="A500" s="29">
        <v>2060899</v>
      </c>
      <c r="B500" s="30" t="s">
        <v>236</v>
      </c>
      <c r="C500" s="24"/>
      <c r="D500" s="143">
        <v>0</v>
      </c>
      <c r="E500" s="143">
        <f t="shared" si="14"/>
        <v>0</v>
      </c>
      <c r="F500" s="144"/>
    </row>
    <row r="501" spans="1:6" s="140" customFormat="1" ht="24" hidden="1" customHeight="1">
      <c r="A501" s="28">
        <v>20609</v>
      </c>
      <c r="B501" s="28" t="s">
        <v>798</v>
      </c>
      <c r="C501" s="23">
        <v>0</v>
      </c>
      <c r="D501" s="102">
        <v>0</v>
      </c>
      <c r="E501" s="102">
        <f t="shared" si="14"/>
        <v>0</v>
      </c>
      <c r="F501" s="110"/>
    </row>
    <row r="502" spans="1:6" s="11" customFormat="1" ht="24" hidden="1" customHeight="1">
      <c r="A502" s="29">
        <v>2060901</v>
      </c>
      <c r="B502" s="30" t="s">
        <v>237</v>
      </c>
      <c r="C502" s="24"/>
      <c r="D502" s="143">
        <v>0</v>
      </c>
      <c r="E502" s="143">
        <f t="shared" si="14"/>
        <v>0</v>
      </c>
      <c r="F502" s="144"/>
    </row>
    <row r="503" spans="1:6" ht="24" hidden="1" customHeight="1">
      <c r="A503" s="29">
        <v>2060902</v>
      </c>
      <c r="B503" s="30" t="s">
        <v>238</v>
      </c>
      <c r="C503" s="64"/>
      <c r="D503" s="143">
        <v>0</v>
      </c>
      <c r="E503" s="143">
        <f t="shared" si="14"/>
        <v>0</v>
      </c>
      <c r="F503" s="144"/>
    </row>
    <row r="504" spans="1:6" s="140" customFormat="1" ht="24" customHeight="1">
      <c r="A504" s="33">
        <v>20699</v>
      </c>
      <c r="B504" s="33" t="s">
        <v>799</v>
      </c>
      <c r="C504" s="127">
        <v>8</v>
      </c>
      <c r="D504" s="102">
        <v>13</v>
      </c>
      <c r="E504" s="102">
        <f t="shared" si="14"/>
        <v>5</v>
      </c>
      <c r="F504" s="110">
        <f t="shared" si="15"/>
        <v>62.5</v>
      </c>
    </row>
    <row r="505" spans="1:6" ht="1.5" hidden="1" customHeight="1">
      <c r="A505" s="34">
        <v>2069901</v>
      </c>
      <c r="B505" s="55" t="s">
        <v>240</v>
      </c>
      <c r="C505" s="64"/>
      <c r="D505" s="143">
        <v>0</v>
      </c>
      <c r="E505" s="143">
        <f t="shared" si="14"/>
        <v>0</v>
      </c>
      <c r="F505" s="144"/>
    </row>
    <row r="506" spans="1:6" s="11" customFormat="1" ht="24" customHeight="1">
      <c r="A506" s="34">
        <v>2069999</v>
      </c>
      <c r="B506" s="55" t="s">
        <v>239</v>
      </c>
      <c r="C506" s="24">
        <v>8</v>
      </c>
      <c r="D506" s="143">
        <v>13</v>
      </c>
      <c r="E506" s="143">
        <f t="shared" si="14"/>
        <v>5</v>
      </c>
      <c r="F506" s="144">
        <f t="shared" si="15"/>
        <v>62.5</v>
      </c>
    </row>
    <row r="507" spans="1:6" s="140" customFormat="1" ht="24" customHeight="1">
      <c r="A507" s="35">
        <v>207</v>
      </c>
      <c r="B507" s="35" t="s">
        <v>800</v>
      </c>
      <c r="C507" s="23">
        <v>12040</v>
      </c>
      <c r="D507" s="102">
        <v>15500.294415206699</v>
      </c>
      <c r="E507" s="102">
        <f t="shared" si="14"/>
        <v>3460.2944152066993</v>
      </c>
      <c r="F507" s="110">
        <f t="shared" si="15"/>
        <v>28.739986837264947</v>
      </c>
    </row>
    <row r="508" spans="1:6" s="140" customFormat="1" ht="24" customHeight="1">
      <c r="A508" s="35">
        <v>20701</v>
      </c>
      <c r="B508" s="35" t="s">
        <v>801</v>
      </c>
      <c r="C508" s="23">
        <v>11158</v>
      </c>
      <c r="D508" s="102">
        <v>14353.8091672067</v>
      </c>
      <c r="E508" s="102">
        <f t="shared" si="14"/>
        <v>3195.8091672067003</v>
      </c>
      <c r="F508" s="110">
        <f t="shared" si="15"/>
        <v>28.641415730477686</v>
      </c>
    </row>
    <row r="509" spans="1:6" ht="24" customHeight="1">
      <c r="A509" s="34">
        <v>2070101</v>
      </c>
      <c r="B509" s="55" t="s">
        <v>19</v>
      </c>
      <c r="C509" s="24">
        <v>332</v>
      </c>
      <c r="D509" s="143">
        <v>328.4615492067</v>
      </c>
      <c r="E509" s="143">
        <f t="shared" si="14"/>
        <v>-3.5384507933000009</v>
      </c>
      <c r="F509" s="144">
        <f t="shared" si="15"/>
        <v>-1.0657984317168678</v>
      </c>
    </row>
    <row r="510" spans="1:6" ht="24" customHeight="1">
      <c r="A510" s="34">
        <v>2070102</v>
      </c>
      <c r="B510" s="55" t="s">
        <v>20</v>
      </c>
      <c r="C510" s="24">
        <v>30</v>
      </c>
      <c r="D510" s="143">
        <v>25.812235000000001</v>
      </c>
      <c r="E510" s="143">
        <f t="shared" si="14"/>
        <v>-4.1877649999999988</v>
      </c>
      <c r="F510" s="144">
        <f t="shared" si="15"/>
        <v>-13.959216666666663</v>
      </c>
    </row>
    <row r="511" spans="1:6" ht="24" customHeight="1">
      <c r="A511" s="34">
        <v>2070103</v>
      </c>
      <c r="B511" s="55" t="s">
        <v>21</v>
      </c>
      <c r="C511" s="24">
        <v>457</v>
      </c>
      <c r="D511" s="143">
        <v>481.45178299999998</v>
      </c>
      <c r="E511" s="143">
        <f t="shared" si="14"/>
        <v>24.451782999999978</v>
      </c>
      <c r="F511" s="144">
        <f t="shared" si="15"/>
        <v>5.3504995623632334</v>
      </c>
    </row>
    <row r="512" spans="1:6" s="11" customFormat="1" ht="24" customHeight="1">
      <c r="A512" s="34">
        <v>2070104</v>
      </c>
      <c r="B512" s="55" t="s">
        <v>241</v>
      </c>
      <c r="C512" s="24">
        <v>197</v>
      </c>
      <c r="D512" s="143">
        <v>150</v>
      </c>
      <c r="E512" s="143">
        <f t="shared" si="14"/>
        <v>-47</v>
      </c>
      <c r="F512" s="144">
        <f t="shared" si="15"/>
        <v>-23.857868020304569</v>
      </c>
    </row>
    <row r="513" spans="1:6" s="11" customFormat="1" ht="23.25" customHeight="1">
      <c r="A513" s="34">
        <v>2070105</v>
      </c>
      <c r="B513" s="55" t="s">
        <v>242</v>
      </c>
      <c r="C513" s="24"/>
      <c r="D513" s="143">
        <v>10</v>
      </c>
      <c r="E513" s="143">
        <f t="shared" si="14"/>
        <v>10</v>
      </c>
      <c r="F513" s="144"/>
    </row>
    <row r="514" spans="1:6" s="11" customFormat="1" ht="2.25" hidden="1" customHeight="1">
      <c r="A514" s="34">
        <v>2070106</v>
      </c>
      <c r="B514" s="55" t="s">
        <v>243</v>
      </c>
      <c r="C514" s="24"/>
      <c r="D514" s="143">
        <v>0</v>
      </c>
      <c r="E514" s="143">
        <f t="shared" si="14"/>
        <v>0</v>
      </c>
      <c r="F514" s="144"/>
    </row>
    <row r="515" spans="1:6" s="11" customFormat="1" ht="24" hidden="1" customHeight="1">
      <c r="A515" s="34">
        <v>2070107</v>
      </c>
      <c r="B515" s="55" t="s">
        <v>244</v>
      </c>
      <c r="C515" s="24"/>
      <c r="D515" s="143">
        <v>0</v>
      </c>
      <c r="E515" s="143">
        <f t="shared" si="14"/>
        <v>0</v>
      </c>
      <c r="F515" s="144"/>
    </row>
    <row r="516" spans="1:6" s="11" customFormat="1" ht="24" customHeight="1">
      <c r="A516" s="34">
        <v>2070108</v>
      </c>
      <c r="B516" s="55" t="s">
        <v>245</v>
      </c>
      <c r="C516" s="24">
        <v>214</v>
      </c>
      <c r="D516" s="143">
        <v>103.76</v>
      </c>
      <c r="E516" s="143">
        <f t="shared" si="14"/>
        <v>-110.24</v>
      </c>
      <c r="F516" s="144">
        <f t="shared" si="15"/>
        <v>-51.514018691588781</v>
      </c>
    </row>
    <row r="517" spans="1:6" s="11" customFormat="1" ht="24" customHeight="1">
      <c r="A517" s="34">
        <v>2070109</v>
      </c>
      <c r="B517" s="55" t="s">
        <v>246</v>
      </c>
      <c r="C517" s="24">
        <v>9053</v>
      </c>
      <c r="D517" s="143">
        <v>13109.948</v>
      </c>
      <c r="E517" s="143">
        <f t="shared" si="14"/>
        <v>4056.9480000000003</v>
      </c>
      <c r="F517" s="144">
        <f t="shared" si="15"/>
        <v>44.813299458742961</v>
      </c>
    </row>
    <row r="518" spans="1:6" s="11" customFormat="1" ht="24" hidden="1" customHeight="1">
      <c r="A518" s="34">
        <v>2070110</v>
      </c>
      <c r="B518" s="55" t="s">
        <v>247</v>
      </c>
      <c r="C518" s="24"/>
      <c r="D518" s="143">
        <v>0</v>
      </c>
      <c r="E518" s="143">
        <f t="shared" ref="E518:E581" si="16">D518-C518</f>
        <v>0</v>
      </c>
      <c r="F518" s="144"/>
    </row>
    <row r="519" spans="1:6" s="11" customFormat="1" ht="24" customHeight="1">
      <c r="A519" s="34">
        <v>2070111</v>
      </c>
      <c r="B519" s="55" t="s">
        <v>248</v>
      </c>
      <c r="C519" s="24">
        <v>7</v>
      </c>
      <c r="D519" s="143">
        <v>9</v>
      </c>
      <c r="E519" s="143">
        <f t="shared" si="16"/>
        <v>2</v>
      </c>
      <c r="F519" s="144">
        <f t="shared" ref="F519:F581" si="17">E519/C519*100</f>
        <v>28.571428571428569</v>
      </c>
    </row>
    <row r="520" spans="1:6" ht="24" hidden="1" customHeight="1">
      <c r="A520" s="34">
        <v>2070112</v>
      </c>
      <c r="B520" s="55" t="s">
        <v>249</v>
      </c>
      <c r="C520" s="24"/>
      <c r="D520" s="143">
        <v>0</v>
      </c>
      <c r="E520" s="143">
        <f t="shared" si="16"/>
        <v>0</v>
      </c>
      <c r="F520" s="144"/>
    </row>
    <row r="521" spans="1:6" s="11" customFormat="1" ht="24" customHeight="1">
      <c r="A521" s="34">
        <v>2070199</v>
      </c>
      <c r="B521" s="55" t="s">
        <v>250</v>
      </c>
      <c r="C521" s="24">
        <v>868</v>
      </c>
      <c r="D521" s="143">
        <v>135.37559999999999</v>
      </c>
      <c r="E521" s="143">
        <f t="shared" si="16"/>
        <v>-732.62440000000004</v>
      </c>
      <c r="F521" s="144">
        <f t="shared" si="17"/>
        <v>-84.403732718894005</v>
      </c>
    </row>
    <row r="522" spans="1:6" s="140" customFormat="1" ht="24" customHeight="1">
      <c r="A522" s="35">
        <v>20702</v>
      </c>
      <c r="B522" s="35" t="s">
        <v>802</v>
      </c>
      <c r="C522" s="23">
        <v>159</v>
      </c>
      <c r="D522" s="102">
        <v>71.134537999999992</v>
      </c>
      <c r="E522" s="102">
        <f t="shared" si="16"/>
        <v>-87.865462000000008</v>
      </c>
      <c r="F522" s="110">
        <f t="shared" si="17"/>
        <v>-55.261296855345918</v>
      </c>
    </row>
    <row r="523" spans="1:6" s="11" customFormat="1" ht="24" hidden="1" customHeight="1">
      <c r="A523" s="34">
        <v>2070201</v>
      </c>
      <c r="B523" s="55" t="s">
        <v>19</v>
      </c>
      <c r="C523" s="24"/>
      <c r="D523" s="143">
        <v>0</v>
      </c>
      <c r="E523" s="143">
        <f t="shared" si="16"/>
        <v>0</v>
      </c>
      <c r="F523" s="144"/>
    </row>
    <row r="524" spans="1:6" s="11" customFormat="1" ht="24" hidden="1" customHeight="1">
      <c r="A524" s="34">
        <v>2070202</v>
      </c>
      <c r="B524" s="55" t="s">
        <v>20</v>
      </c>
      <c r="C524" s="24"/>
      <c r="D524" s="143">
        <v>0</v>
      </c>
      <c r="E524" s="143">
        <f t="shared" si="16"/>
        <v>0</v>
      </c>
      <c r="F524" s="144"/>
    </row>
    <row r="525" spans="1:6" s="11" customFormat="1" ht="24" customHeight="1">
      <c r="A525" s="34">
        <v>2070203</v>
      </c>
      <c r="B525" s="55" t="s">
        <v>21</v>
      </c>
      <c r="C525" s="24">
        <v>21</v>
      </c>
      <c r="D525" s="143">
        <v>20.054538000000001</v>
      </c>
      <c r="E525" s="143">
        <f t="shared" si="16"/>
        <v>-0.94546199999999914</v>
      </c>
      <c r="F525" s="144">
        <f t="shared" si="17"/>
        <v>-4.5021999999999958</v>
      </c>
    </row>
    <row r="526" spans="1:6" s="11" customFormat="1" ht="24" customHeight="1">
      <c r="A526" s="34">
        <v>2070204</v>
      </c>
      <c r="B526" s="55" t="s">
        <v>251</v>
      </c>
      <c r="C526" s="24">
        <v>6</v>
      </c>
      <c r="D526" s="143">
        <v>0</v>
      </c>
      <c r="E526" s="143">
        <f t="shared" si="16"/>
        <v>-6</v>
      </c>
      <c r="F526" s="144">
        <f t="shared" si="17"/>
        <v>-100</v>
      </c>
    </row>
    <row r="527" spans="1:6" ht="24" customHeight="1">
      <c r="A527" s="34">
        <v>2070205</v>
      </c>
      <c r="B527" s="55" t="s">
        <v>252</v>
      </c>
      <c r="C527" s="24">
        <v>110</v>
      </c>
      <c r="D527" s="143">
        <v>51.08</v>
      </c>
      <c r="E527" s="143">
        <f t="shared" si="16"/>
        <v>-58.92</v>
      </c>
      <c r="F527" s="144">
        <f t="shared" si="17"/>
        <v>-53.56363636363637</v>
      </c>
    </row>
    <row r="528" spans="1:6" ht="24.75" hidden="1" customHeight="1">
      <c r="A528" s="34">
        <v>2070206</v>
      </c>
      <c r="B528" s="55" t="s">
        <v>253</v>
      </c>
      <c r="C528" s="24"/>
      <c r="D528" s="143">
        <v>0</v>
      </c>
      <c r="E528" s="143">
        <f t="shared" si="16"/>
        <v>0</v>
      </c>
      <c r="F528" s="144"/>
    </row>
    <row r="529" spans="1:6" ht="24" customHeight="1">
      <c r="A529" s="34">
        <v>2070299</v>
      </c>
      <c r="B529" s="55" t="s">
        <v>254</v>
      </c>
      <c r="C529" s="24">
        <v>22</v>
      </c>
      <c r="D529" s="143">
        <v>0</v>
      </c>
      <c r="E529" s="143">
        <f t="shared" si="16"/>
        <v>-22</v>
      </c>
      <c r="F529" s="144">
        <f t="shared" si="17"/>
        <v>-100</v>
      </c>
    </row>
    <row r="530" spans="1:6" s="10" customFormat="1" ht="24" customHeight="1">
      <c r="A530" s="35">
        <v>20703</v>
      </c>
      <c r="B530" s="35" t="s">
        <v>803</v>
      </c>
      <c r="C530" s="63">
        <v>387</v>
      </c>
      <c r="D530" s="102">
        <v>468.35071000000005</v>
      </c>
      <c r="E530" s="102">
        <f t="shared" si="16"/>
        <v>81.350710000000049</v>
      </c>
      <c r="F530" s="110">
        <f t="shared" si="17"/>
        <v>21.020855297157638</v>
      </c>
    </row>
    <row r="531" spans="1:6" ht="24" customHeight="1">
      <c r="A531" s="34">
        <v>2070301</v>
      </c>
      <c r="B531" s="55" t="s">
        <v>19</v>
      </c>
      <c r="C531" s="24">
        <v>172</v>
      </c>
      <c r="D531" s="143">
        <v>181.41682900000001</v>
      </c>
      <c r="E531" s="143">
        <f t="shared" si="16"/>
        <v>9.416829000000007</v>
      </c>
      <c r="F531" s="144">
        <f t="shared" si="17"/>
        <v>5.4749005813953522</v>
      </c>
    </row>
    <row r="532" spans="1:6" s="11" customFormat="1" ht="24" customHeight="1">
      <c r="A532" s="34">
        <v>2070302</v>
      </c>
      <c r="B532" s="55" t="s">
        <v>20</v>
      </c>
      <c r="C532" s="24">
        <v>11</v>
      </c>
      <c r="D532" s="143">
        <v>10.002000000000001</v>
      </c>
      <c r="E532" s="143">
        <f t="shared" si="16"/>
        <v>-0.99799999999999933</v>
      </c>
      <c r="F532" s="144">
        <f t="shared" si="17"/>
        <v>-9.072727272727267</v>
      </c>
    </row>
    <row r="533" spans="1:6" s="11" customFormat="1" ht="24" customHeight="1">
      <c r="A533" s="34">
        <v>2070303</v>
      </c>
      <c r="B533" s="55" t="s">
        <v>21</v>
      </c>
      <c r="C533" s="24">
        <v>195</v>
      </c>
      <c r="D533" s="143">
        <v>221.471881</v>
      </c>
      <c r="E533" s="143">
        <f t="shared" si="16"/>
        <v>26.471880999999996</v>
      </c>
      <c r="F533" s="144">
        <f t="shared" si="17"/>
        <v>13.575323589743588</v>
      </c>
    </row>
    <row r="534" spans="1:6" s="11" customFormat="1" ht="24" hidden="1" customHeight="1">
      <c r="A534" s="34">
        <v>2070304</v>
      </c>
      <c r="B534" s="55" t="s">
        <v>255</v>
      </c>
      <c r="C534" s="24"/>
      <c r="D534" s="143">
        <v>0</v>
      </c>
      <c r="E534" s="143">
        <f t="shared" si="16"/>
        <v>0</v>
      </c>
      <c r="F534" s="144"/>
    </row>
    <row r="535" spans="1:6" ht="24" hidden="1" customHeight="1">
      <c r="A535" s="34">
        <v>2070305</v>
      </c>
      <c r="B535" s="55" t="s">
        <v>256</v>
      </c>
      <c r="C535" s="24"/>
      <c r="D535" s="143">
        <v>0</v>
      </c>
      <c r="E535" s="143">
        <f t="shared" si="16"/>
        <v>0</v>
      </c>
      <c r="F535" s="144"/>
    </row>
    <row r="536" spans="1:6" s="11" customFormat="1" ht="24" hidden="1" customHeight="1">
      <c r="A536" s="34">
        <v>2070306</v>
      </c>
      <c r="B536" s="55" t="s">
        <v>257</v>
      </c>
      <c r="C536" s="24"/>
      <c r="D536" s="143">
        <v>0</v>
      </c>
      <c r="E536" s="143">
        <f t="shared" si="16"/>
        <v>0</v>
      </c>
      <c r="F536" s="144"/>
    </row>
    <row r="537" spans="1:6" s="11" customFormat="1" ht="24" customHeight="1">
      <c r="A537" s="34">
        <v>2070307</v>
      </c>
      <c r="B537" s="55" t="s">
        <v>258</v>
      </c>
      <c r="C537" s="24"/>
      <c r="D537" s="143">
        <v>33.46</v>
      </c>
      <c r="E537" s="143">
        <f t="shared" si="16"/>
        <v>33.46</v>
      </c>
      <c r="F537" s="144"/>
    </row>
    <row r="538" spans="1:6" s="11" customFormat="1" ht="24" customHeight="1">
      <c r="A538" s="34">
        <v>2070308</v>
      </c>
      <c r="B538" s="55" t="s">
        <v>259</v>
      </c>
      <c r="C538" s="24"/>
      <c r="D538" s="143">
        <v>20</v>
      </c>
      <c r="E538" s="143">
        <f t="shared" si="16"/>
        <v>20</v>
      </c>
      <c r="F538" s="144"/>
    </row>
    <row r="539" spans="1:6" s="11" customFormat="1" ht="0.75" customHeight="1">
      <c r="A539" s="34">
        <v>2070309</v>
      </c>
      <c r="B539" s="55" t="s">
        <v>260</v>
      </c>
      <c r="C539" s="24"/>
      <c r="D539" s="143">
        <v>0</v>
      </c>
      <c r="E539" s="143">
        <f t="shared" si="16"/>
        <v>0</v>
      </c>
      <c r="F539" s="144"/>
    </row>
    <row r="540" spans="1:6" ht="24" customHeight="1">
      <c r="A540" s="34">
        <v>2070399</v>
      </c>
      <c r="B540" s="55" t="s">
        <v>261</v>
      </c>
      <c r="C540" s="24">
        <v>9</v>
      </c>
      <c r="D540" s="143">
        <v>2</v>
      </c>
      <c r="E540" s="143">
        <f t="shared" si="16"/>
        <v>-7</v>
      </c>
      <c r="F540" s="144">
        <f t="shared" si="17"/>
        <v>-77.777777777777786</v>
      </c>
    </row>
    <row r="541" spans="1:6" s="140" customFormat="1" ht="24" customHeight="1">
      <c r="A541" s="35">
        <v>20704</v>
      </c>
      <c r="B541" s="35" t="s">
        <v>804</v>
      </c>
      <c r="C541" s="23">
        <v>24</v>
      </c>
      <c r="D541" s="102">
        <v>387</v>
      </c>
      <c r="E541" s="102">
        <f t="shared" si="16"/>
        <v>363</v>
      </c>
      <c r="F541" s="110">
        <f t="shared" si="17"/>
        <v>1512.5</v>
      </c>
    </row>
    <row r="542" spans="1:6" s="11" customFormat="1" ht="24" hidden="1" customHeight="1">
      <c r="A542" s="34">
        <v>2070401</v>
      </c>
      <c r="B542" s="55" t="s">
        <v>19</v>
      </c>
      <c r="C542" s="24"/>
      <c r="D542" s="143">
        <v>0</v>
      </c>
      <c r="E542" s="143">
        <f t="shared" si="16"/>
        <v>0</v>
      </c>
      <c r="F542" s="144"/>
    </row>
    <row r="543" spans="1:6" ht="24" hidden="1" customHeight="1">
      <c r="A543" s="34">
        <v>2070402</v>
      </c>
      <c r="B543" s="55" t="s">
        <v>20</v>
      </c>
      <c r="C543" s="24"/>
      <c r="D543" s="143">
        <v>0</v>
      </c>
      <c r="E543" s="143">
        <f t="shared" si="16"/>
        <v>0</v>
      </c>
      <c r="F543" s="144"/>
    </row>
    <row r="544" spans="1:6" s="11" customFormat="1" ht="24" hidden="1" customHeight="1">
      <c r="A544" s="34">
        <v>2070403</v>
      </c>
      <c r="B544" s="55" t="s">
        <v>21</v>
      </c>
      <c r="C544" s="24"/>
      <c r="D544" s="143">
        <v>0</v>
      </c>
      <c r="E544" s="143">
        <f t="shared" si="16"/>
        <v>0</v>
      </c>
      <c r="F544" s="144"/>
    </row>
    <row r="545" spans="1:6" ht="24" hidden="1" customHeight="1">
      <c r="A545" s="34">
        <v>2070404</v>
      </c>
      <c r="B545" s="55" t="s">
        <v>262</v>
      </c>
      <c r="C545" s="24"/>
      <c r="D545" s="143">
        <v>0</v>
      </c>
      <c r="E545" s="143">
        <f t="shared" si="16"/>
        <v>0</v>
      </c>
      <c r="F545" s="144"/>
    </row>
    <row r="546" spans="1:6" ht="24" customHeight="1">
      <c r="A546" s="34">
        <v>2070405</v>
      </c>
      <c r="B546" s="55" t="s">
        <v>263</v>
      </c>
      <c r="C546" s="24"/>
      <c r="D546" s="143">
        <v>387</v>
      </c>
      <c r="E546" s="143">
        <f t="shared" si="16"/>
        <v>387</v>
      </c>
      <c r="F546" s="144"/>
    </row>
    <row r="547" spans="1:6" s="11" customFormat="1" ht="24" customHeight="1">
      <c r="A547" s="34">
        <v>2070406</v>
      </c>
      <c r="B547" s="55" t="s">
        <v>264</v>
      </c>
      <c r="C547" s="24">
        <v>2</v>
      </c>
      <c r="D547" s="143">
        <v>0</v>
      </c>
      <c r="E547" s="143">
        <f t="shared" si="16"/>
        <v>-2</v>
      </c>
      <c r="F547" s="144">
        <f t="shared" si="17"/>
        <v>-100</v>
      </c>
    </row>
    <row r="548" spans="1:6" s="11" customFormat="1" ht="24" hidden="1" customHeight="1">
      <c r="A548" s="34">
        <v>2070407</v>
      </c>
      <c r="B548" s="55" t="s">
        <v>265</v>
      </c>
      <c r="C548" s="24"/>
      <c r="D548" s="143">
        <v>0</v>
      </c>
      <c r="E548" s="143">
        <f t="shared" si="16"/>
        <v>0</v>
      </c>
      <c r="F548" s="144"/>
    </row>
    <row r="549" spans="1:6" s="11" customFormat="1" ht="24" hidden="1" customHeight="1">
      <c r="A549" s="34">
        <v>2070408</v>
      </c>
      <c r="B549" s="55" t="s">
        <v>266</v>
      </c>
      <c r="C549" s="24"/>
      <c r="D549" s="143">
        <v>0</v>
      </c>
      <c r="E549" s="143">
        <f t="shared" si="16"/>
        <v>0</v>
      </c>
      <c r="F549" s="144"/>
    </row>
    <row r="550" spans="1:6" s="11" customFormat="1" ht="24" hidden="1" customHeight="1">
      <c r="A550" s="34">
        <v>2070409</v>
      </c>
      <c r="B550" s="55" t="s">
        <v>267</v>
      </c>
      <c r="C550" s="24"/>
      <c r="D550" s="143">
        <v>0</v>
      </c>
      <c r="E550" s="143">
        <f t="shared" si="16"/>
        <v>0</v>
      </c>
      <c r="F550" s="144"/>
    </row>
    <row r="551" spans="1:6" ht="24" customHeight="1">
      <c r="A551" s="34">
        <v>2070499</v>
      </c>
      <c r="B551" s="55" t="s">
        <v>268</v>
      </c>
      <c r="C551" s="24">
        <v>22</v>
      </c>
      <c r="D551" s="143">
        <v>0</v>
      </c>
      <c r="E551" s="143">
        <f t="shared" si="16"/>
        <v>-22</v>
      </c>
      <c r="F551" s="144">
        <f t="shared" si="17"/>
        <v>-100</v>
      </c>
    </row>
    <row r="552" spans="1:6" s="140" customFormat="1" ht="24" customHeight="1">
      <c r="A552" s="35">
        <v>20799</v>
      </c>
      <c r="B552" s="35" t="s">
        <v>805</v>
      </c>
      <c r="C552" s="23">
        <v>312</v>
      </c>
      <c r="D552" s="102">
        <v>220</v>
      </c>
      <c r="E552" s="102">
        <f t="shared" si="16"/>
        <v>-92</v>
      </c>
      <c r="F552" s="110">
        <f t="shared" si="17"/>
        <v>-29.487179487179489</v>
      </c>
    </row>
    <row r="553" spans="1:6" s="11" customFormat="1" ht="24" hidden="1" customHeight="1">
      <c r="A553" s="34">
        <v>2079902</v>
      </c>
      <c r="B553" s="55" t="s">
        <v>270</v>
      </c>
      <c r="C553" s="24"/>
      <c r="D553" s="143">
        <v>0</v>
      </c>
      <c r="E553" s="143">
        <f t="shared" si="16"/>
        <v>0</v>
      </c>
      <c r="F553" s="144"/>
    </row>
    <row r="554" spans="1:6" s="11" customFormat="1" ht="24" customHeight="1">
      <c r="A554" s="34">
        <v>2079903</v>
      </c>
      <c r="B554" s="55" t="s">
        <v>271</v>
      </c>
      <c r="C554" s="24">
        <v>57</v>
      </c>
      <c r="D554" s="143">
        <v>0</v>
      </c>
      <c r="E554" s="143">
        <f t="shared" si="16"/>
        <v>-57</v>
      </c>
      <c r="F554" s="144">
        <f t="shared" si="17"/>
        <v>-100</v>
      </c>
    </row>
    <row r="555" spans="1:6" s="11" customFormat="1" ht="24" customHeight="1">
      <c r="A555" s="34">
        <v>2079999</v>
      </c>
      <c r="B555" s="55" t="s">
        <v>269</v>
      </c>
      <c r="C555" s="24">
        <v>255</v>
      </c>
      <c r="D555" s="143">
        <v>220</v>
      </c>
      <c r="E555" s="143">
        <f t="shared" si="16"/>
        <v>-35</v>
      </c>
      <c r="F555" s="144">
        <f t="shared" si="17"/>
        <v>-13.725490196078432</v>
      </c>
    </row>
    <row r="556" spans="1:6" s="140" customFormat="1" ht="24" customHeight="1">
      <c r="A556" s="35">
        <v>208</v>
      </c>
      <c r="B556" s="35" t="s">
        <v>806</v>
      </c>
      <c r="C556" s="23">
        <v>59483</v>
      </c>
      <c r="D556" s="102">
        <v>58594.072396005598</v>
      </c>
      <c r="E556" s="102">
        <f t="shared" si="16"/>
        <v>-888.92760399440158</v>
      </c>
      <c r="F556" s="110">
        <f t="shared" si="17"/>
        <v>-1.4944229510858591</v>
      </c>
    </row>
    <row r="557" spans="1:6" s="10" customFormat="1" ht="24" customHeight="1">
      <c r="A557" s="35">
        <v>20801</v>
      </c>
      <c r="B557" s="35" t="s">
        <v>807</v>
      </c>
      <c r="C557" s="23">
        <v>3594</v>
      </c>
      <c r="D557" s="102">
        <v>3108.3344330055997</v>
      </c>
      <c r="E557" s="102">
        <f t="shared" si="16"/>
        <v>-485.66556699440025</v>
      </c>
      <c r="F557" s="110">
        <f t="shared" si="17"/>
        <v>-13.513232248035623</v>
      </c>
    </row>
    <row r="558" spans="1:6" s="11" customFormat="1" ht="24" customHeight="1">
      <c r="A558" s="34">
        <v>2080101</v>
      </c>
      <c r="B558" s="55" t="s">
        <v>19</v>
      </c>
      <c r="C558" s="24">
        <v>623</v>
      </c>
      <c r="D558" s="143">
        <v>668.87033100559995</v>
      </c>
      <c r="E558" s="143">
        <f t="shared" si="16"/>
        <v>45.870331005599951</v>
      </c>
      <c r="F558" s="144">
        <f t="shared" si="17"/>
        <v>7.3628139655858664</v>
      </c>
    </row>
    <row r="559" spans="1:6" ht="24" customHeight="1">
      <c r="A559" s="34">
        <v>2080102</v>
      </c>
      <c r="B559" s="55" t="s">
        <v>20</v>
      </c>
      <c r="C559" s="24">
        <v>113</v>
      </c>
      <c r="D559" s="143">
        <v>48.677478000000001</v>
      </c>
      <c r="E559" s="143">
        <f t="shared" si="16"/>
        <v>-64.322521999999992</v>
      </c>
      <c r="F559" s="144">
        <f t="shared" si="17"/>
        <v>-56.92258584070796</v>
      </c>
    </row>
    <row r="560" spans="1:6" ht="24" customHeight="1">
      <c r="A560" s="34">
        <v>2080103</v>
      </c>
      <c r="B560" s="55" t="s">
        <v>21</v>
      </c>
      <c r="C560" s="24"/>
      <c r="D560" s="143">
        <v>179.95999999999998</v>
      </c>
      <c r="E560" s="143">
        <f t="shared" si="16"/>
        <v>179.95999999999998</v>
      </c>
      <c r="F560" s="144"/>
    </row>
    <row r="561" spans="1:6" ht="24" customHeight="1">
      <c r="A561" s="34">
        <v>2080104</v>
      </c>
      <c r="B561" s="55" t="s">
        <v>272</v>
      </c>
      <c r="C561" s="24">
        <v>253</v>
      </c>
      <c r="D561" s="143">
        <v>168.03</v>
      </c>
      <c r="E561" s="143">
        <f t="shared" si="16"/>
        <v>-84.97</v>
      </c>
      <c r="F561" s="144">
        <f t="shared" si="17"/>
        <v>-33.584980237154149</v>
      </c>
    </row>
    <row r="562" spans="1:6" ht="24" customHeight="1">
      <c r="A562" s="34">
        <v>2080105</v>
      </c>
      <c r="B562" s="55" t="s">
        <v>273</v>
      </c>
      <c r="C562" s="24">
        <v>40</v>
      </c>
      <c r="D562" s="143">
        <v>5</v>
      </c>
      <c r="E562" s="143">
        <f t="shared" si="16"/>
        <v>-35</v>
      </c>
      <c r="F562" s="144">
        <f t="shared" si="17"/>
        <v>-87.5</v>
      </c>
    </row>
    <row r="563" spans="1:6" ht="24" customHeight="1">
      <c r="A563" s="34">
        <v>2080106</v>
      </c>
      <c r="B563" s="55" t="s">
        <v>274</v>
      </c>
      <c r="C563" s="24">
        <v>748</v>
      </c>
      <c r="D563" s="143">
        <v>391.794624</v>
      </c>
      <c r="E563" s="143">
        <f t="shared" si="16"/>
        <v>-356.205376</v>
      </c>
      <c r="F563" s="144">
        <f t="shared" si="17"/>
        <v>-47.621039572192515</v>
      </c>
    </row>
    <row r="564" spans="1:6" ht="24" customHeight="1">
      <c r="A564" s="34">
        <v>2080107</v>
      </c>
      <c r="B564" s="55" t="s">
        <v>275</v>
      </c>
      <c r="C564" s="24"/>
      <c r="D564" s="143">
        <v>17.612000000000002</v>
      </c>
      <c r="E564" s="143">
        <f t="shared" si="16"/>
        <v>17.612000000000002</v>
      </c>
      <c r="F564" s="144"/>
    </row>
    <row r="565" spans="1:6" s="11" customFormat="1" ht="24" hidden="1" customHeight="1">
      <c r="A565" s="34">
        <v>2080108</v>
      </c>
      <c r="B565" s="55" t="s">
        <v>53</v>
      </c>
      <c r="C565" s="24"/>
      <c r="D565" s="143">
        <v>0</v>
      </c>
      <c r="E565" s="143">
        <f t="shared" si="16"/>
        <v>0</v>
      </c>
      <c r="F565" s="144"/>
    </row>
    <row r="566" spans="1:6" s="11" customFormat="1" ht="24" customHeight="1">
      <c r="A566" s="34">
        <v>2080109</v>
      </c>
      <c r="B566" s="55" t="s">
        <v>276</v>
      </c>
      <c r="C566" s="24">
        <v>1536</v>
      </c>
      <c r="D566" s="143">
        <v>1287</v>
      </c>
      <c r="E566" s="143">
        <f t="shared" si="16"/>
        <v>-249</v>
      </c>
      <c r="F566" s="144">
        <f t="shared" si="17"/>
        <v>-16.2109375</v>
      </c>
    </row>
    <row r="567" spans="1:6" s="11" customFormat="1" ht="24" customHeight="1">
      <c r="A567" s="34">
        <v>2080110</v>
      </c>
      <c r="B567" s="55" t="s">
        <v>277</v>
      </c>
      <c r="C567" s="24">
        <v>2</v>
      </c>
      <c r="D567" s="143">
        <v>6</v>
      </c>
      <c r="E567" s="143">
        <f t="shared" si="16"/>
        <v>4</v>
      </c>
      <c r="F567" s="144">
        <f t="shared" si="17"/>
        <v>200</v>
      </c>
    </row>
    <row r="568" spans="1:6" s="11" customFormat="1" ht="0.75" hidden="1" customHeight="1">
      <c r="A568" s="34">
        <v>2080111</v>
      </c>
      <c r="B568" s="55" t="s">
        <v>278</v>
      </c>
      <c r="C568" s="24"/>
      <c r="D568" s="143">
        <v>0</v>
      </c>
      <c r="E568" s="143">
        <f t="shared" si="16"/>
        <v>0</v>
      </c>
      <c r="F568" s="144"/>
    </row>
    <row r="569" spans="1:6" s="11" customFormat="1" ht="24" customHeight="1">
      <c r="A569" s="34">
        <v>2080112</v>
      </c>
      <c r="B569" s="55" t="s">
        <v>279</v>
      </c>
      <c r="C569" s="24">
        <v>159</v>
      </c>
      <c r="D569" s="143">
        <v>26.32</v>
      </c>
      <c r="E569" s="143">
        <f t="shared" si="16"/>
        <v>-132.68</v>
      </c>
      <c r="F569" s="144">
        <f t="shared" si="17"/>
        <v>-83.44654088050315</v>
      </c>
    </row>
    <row r="570" spans="1:6" s="11" customFormat="1" ht="29.25" customHeight="1">
      <c r="A570" s="34">
        <v>2080199</v>
      </c>
      <c r="B570" s="55" t="s">
        <v>280</v>
      </c>
      <c r="C570" s="24">
        <v>120</v>
      </c>
      <c r="D570" s="143">
        <v>309.07000000000005</v>
      </c>
      <c r="E570" s="143">
        <f t="shared" si="16"/>
        <v>189.07000000000005</v>
      </c>
      <c r="F570" s="144">
        <f t="shared" si="17"/>
        <v>157.55833333333337</v>
      </c>
    </row>
    <row r="571" spans="1:6" s="140" customFormat="1" ht="24" customHeight="1">
      <c r="A571" s="35">
        <v>20802</v>
      </c>
      <c r="B571" s="35" t="s">
        <v>808</v>
      </c>
      <c r="C571" s="23">
        <v>751</v>
      </c>
      <c r="D571" s="102">
        <v>1192.822355</v>
      </c>
      <c r="E571" s="102">
        <f t="shared" si="16"/>
        <v>441.82235500000002</v>
      </c>
      <c r="F571" s="110">
        <f t="shared" si="17"/>
        <v>58.831205725699064</v>
      </c>
    </row>
    <row r="572" spans="1:6" s="11" customFormat="1" ht="24" customHeight="1">
      <c r="A572" s="34">
        <v>2080201</v>
      </c>
      <c r="B572" s="55" t="s">
        <v>19</v>
      </c>
      <c r="C572" s="24">
        <v>347</v>
      </c>
      <c r="D572" s="143">
        <v>369.00655499999999</v>
      </c>
      <c r="E572" s="143">
        <f t="shared" si="16"/>
        <v>22.006554999999992</v>
      </c>
      <c r="F572" s="144">
        <f t="shared" si="17"/>
        <v>6.3419466858789599</v>
      </c>
    </row>
    <row r="573" spans="1:6" s="11" customFormat="1" ht="24" customHeight="1">
      <c r="A573" s="34">
        <v>2080202</v>
      </c>
      <c r="B573" s="55" t="s">
        <v>20</v>
      </c>
      <c r="C573" s="24">
        <v>22</v>
      </c>
      <c r="D573" s="143">
        <v>20.454999999999998</v>
      </c>
      <c r="E573" s="143">
        <f t="shared" si="16"/>
        <v>-1.5450000000000017</v>
      </c>
      <c r="F573" s="144">
        <f t="shared" si="17"/>
        <v>-7.0227272727272805</v>
      </c>
    </row>
    <row r="574" spans="1:6" s="11" customFormat="1" ht="24" customHeight="1">
      <c r="A574" s="34">
        <v>2080203</v>
      </c>
      <c r="B574" s="55" t="s">
        <v>21</v>
      </c>
      <c r="C574" s="24">
        <v>22</v>
      </c>
      <c r="D574" s="143">
        <v>20.460799999999999</v>
      </c>
      <c r="E574" s="143">
        <f t="shared" si="16"/>
        <v>-1.539200000000001</v>
      </c>
      <c r="F574" s="144">
        <f t="shared" si="17"/>
        <v>-6.9963636363636406</v>
      </c>
    </row>
    <row r="575" spans="1:6" s="11" customFormat="1" ht="24" customHeight="1">
      <c r="A575" s="34">
        <v>2080204</v>
      </c>
      <c r="B575" s="55" t="s">
        <v>281</v>
      </c>
      <c r="C575" s="24">
        <v>23</v>
      </c>
      <c r="D575" s="143">
        <v>22</v>
      </c>
      <c r="E575" s="143">
        <f t="shared" si="16"/>
        <v>-1</v>
      </c>
      <c r="F575" s="144">
        <f t="shared" si="17"/>
        <v>-4.3478260869565215</v>
      </c>
    </row>
    <row r="576" spans="1:6" s="11" customFormat="1" ht="24" customHeight="1">
      <c r="A576" s="34">
        <v>2080205</v>
      </c>
      <c r="B576" s="55" t="s">
        <v>282</v>
      </c>
      <c r="C576" s="24">
        <v>60</v>
      </c>
      <c r="D576" s="143">
        <v>111.5</v>
      </c>
      <c r="E576" s="143">
        <f t="shared" si="16"/>
        <v>51.5</v>
      </c>
      <c r="F576" s="144">
        <f t="shared" si="17"/>
        <v>85.833333333333329</v>
      </c>
    </row>
    <row r="577" spans="1:6" ht="24" customHeight="1">
      <c r="A577" s="34">
        <v>2080206</v>
      </c>
      <c r="B577" s="55" t="s">
        <v>283</v>
      </c>
      <c r="C577" s="24">
        <v>9</v>
      </c>
      <c r="D577" s="143">
        <v>9</v>
      </c>
      <c r="E577" s="143">
        <f t="shared" si="16"/>
        <v>0</v>
      </c>
      <c r="F577" s="144">
        <f t="shared" si="17"/>
        <v>0</v>
      </c>
    </row>
    <row r="578" spans="1:6" s="11" customFormat="1" ht="24" customHeight="1">
      <c r="A578" s="34">
        <v>2080207</v>
      </c>
      <c r="B578" s="55" t="s">
        <v>284</v>
      </c>
      <c r="C578" s="24">
        <v>1</v>
      </c>
      <c r="D578" s="143">
        <v>83</v>
      </c>
      <c r="E578" s="143">
        <f t="shared" si="16"/>
        <v>82</v>
      </c>
      <c r="F578" s="144">
        <f t="shared" si="17"/>
        <v>8200</v>
      </c>
    </row>
    <row r="579" spans="1:6" s="11" customFormat="1" ht="23.25" customHeight="1">
      <c r="A579" s="34">
        <v>2080208</v>
      </c>
      <c r="B579" s="55" t="s">
        <v>285</v>
      </c>
      <c r="C579" s="24">
        <v>31</v>
      </c>
      <c r="D579" s="143">
        <v>19</v>
      </c>
      <c r="E579" s="143">
        <f t="shared" si="16"/>
        <v>-12</v>
      </c>
      <c r="F579" s="144">
        <f t="shared" si="17"/>
        <v>-38.70967741935484</v>
      </c>
    </row>
    <row r="580" spans="1:6" s="11" customFormat="1" ht="1.5" hidden="1" customHeight="1">
      <c r="A580" s="34">
        <v>2080209</v>
      </c>
      <c r="B580" s="55" t="s">
        <v>286</v>
      </c>
      <c r="C580" s="24"/>
      <c r="D580" s="143">
        <v>0</v>
      </c>
      <c r="E580" s="143">
        <f t="shared" si="16"/>
        <v>0</v>
      </c>
      <c r="F580" s="144"/>
    </row>
    <row r="581" spans="1:6" s="11" customFormat="1" ht="24" customHeight="1">
      <c r="A581" s="34">
        <v>2080299</v>
      </c>
      <c r="B581" s="55" t="s">
        <v>287</v>
      </c>
      <c r="C581" s="24">
        <v>236</v>
      </c>
      <c r="D581" s="143">
        <v>538.4</v>
      </c>
      <c r="E581" s="143">
        <f t="shared" si="16"/>
        <v>302.39999999999998</v>
      </c>
      <c r="F581" s="144">
        <f t="shared" si="17"/>
        <v>128.13559322033899</v>
      </c>
    </row>
    <row r="582" spans="1:6" s="140" customFormat="1" ht="24" customHeight="1">
      <c r="A582" s="35">
        <v>20805</v>
      </c>
      <c r="B582" s="35" t="s">
        <v>1085</v>
      </c>
      <c r="C582" s="23">
        <v>26959</v>
      </c>
      <c r="D582" s="102">
        <v>26787.133503999998</v>
      </c>
      <c r="E582" s="102">
        <f t="shared" ref="E582:E645" si="18">D582-C582</f>
        <v>-171.86649600000237</v>
      </c>
      <c r="F582" s="110">
        <f t="shared" ref="F582:F644" si="19">E582/C582*100</f>
        <v>-0.6375106495048124</v>
      </c>
    </row>
    <row r="583" spans="1:6" s="11" customFormat="1" ht="24" customHeight="1">
      <c r="A583" s="34">
        <v>2080501</v>
      </c>
      <c r="B583" s="55" t="s">
        <v>288</v>
      </c>
      <c r="C583" s="24">
        <v>9119</v>
      </c>
      <c r="D583" s="143">
        <v>3460.5753279999999</v>
      </c>
      <c r="E583" s="143">
        <f t="shared" si="18"/>
        <v>-5658.4246720000001</v>
      </c>
      <c r="F583" s="144">
        <f t="shared" si="19"/>
        <v>-62.050934005921697</v>
      </c>
    </row>
    <row r="584" spans="1:6" s="10" customFormat="1" ht="24" customHeight="1">
      <c r="A584" s="35">
        <v>2080502</v>
      </c>
      <c r="B584" s="36" t="s">
        <v>289</v>
      </c>
      <c r="C584" s="23">
        <v>9627</v>
      </c>
      <c r="D584" s="102">
        <v>4180.7498959999994</v>
      </c>
      <c r="E584" s="102">
        <f t="shared" si="18"/>
        <v>-5446.2501040000006</v>
      </c>
      <c r="F584" s="110">
        <f t="shared" si="19"/>
        <v>-56.572661306741466</v>
      </c>
    </row>
    <row r="585" spans="1:6" s="11" customFormat="1" ht="24.75" customHeight="1">
      <c r="A585" s="34">
        <v>208050201</v>
      </c>
      <c r="B585" s="55" t="s">
        <v>809</v>
      </c>
      <c r="C585" s="24">
        <v>7781</v>
      </c>
      <c r="D585" s="143">
        <v>3228.4636959999998</v>
      </c>
      <c r="E585" s="143">
        <f t="shared" si="18"/>
        <v>-4552.5363040000002</v>
      </c>
      <c r="F585" s="144">
        <f t="shared" si="19"/>
        <v>-58.50837044081738</v>
      </c>
    </row>
    <row r="586" spans="1:6" s="11" customFormat="1" ht="24" customHeight="1">
      <c r="A586" s="34">
        <v>208050299</v>
      </c>
      <c r="B586" s="55" t="s">
        <v>810</v>
      </c>
      <c r="C586" s="24">
        <v>1846</v>
      </c>
      <c r="D586" s="143">
        <v>952.28620000000001</v>
      </c>
      <c r="E586" s="143">
        <f t="shared" si="18"/>
        <v>-893.71379999999999</v>
      </c>
      <c r="F586" s="144">
        <f t="shared" si="19"/>
        <v>-48.41353196099675</v>
      </c>
    </row>
    <row r="587" spans="1:6" s="11" customFormat="1" ht="24" customHeight="1">
      <c r="A587" s="34">
        <v>2080503</v>
      </c>
      <c r="B587" s="55" t="s">
        <v>290</v>
      </c>
      <c r="C587" s="24">
        <v>358</v>
      </c>
      <c r="D587" s="143">
        <v>249.57000000000002</v>
      </c>
      <c r="E587" s="143">
        <f t="shared" si="18"/>
        <v>-108.42999999999998</v>
      </c>
      <c r="F587" s="144">
        <f t="shared" si="19"/>
        <v>-30.287709497206698</v>
      </c>
    </row>
    <row r="588" spans="1:6" ht="24" hidden="1" customHeight="1">
      <c r="A588" s="34">
        <v>2080504</v>
      </c>
      <c r="B588" s="55" t="s">
        <v>291</v>
      </c>
      <c r="C588" s="24"/>
      <c r="D588" s="143">
        <v>0</v>
      </c>
      <c r="E588" s="143">
        <f t="shared" si="18"/>
        <v>0</v>
      </c>
      <c r="F588" s="144"/>
    </row>
    <row r="589" spans="1:6" ht="24" customHeight="1">
      <c r="A589" s="34">
        <v>2080505</v>
      </c>
      <c r="B589" s="55" t="s">
        <v>714</v>
      </c>
      <c r="C589" s="24">
        <v>7835</v>
      </c>
      <c r="D589" s="143">
        <v>10880.73324</v>
      </c>
      <c r="E589" s="143">
        <f t="shared" si="18"/>
        <v>3045.7332399999996</v>
      </c>
      <c r="F589" s="144">
        <f t="shared" si="19"/>
        <v>38.873429993618373</v>
      </c>
    </row>
    <row r="590" spans="1:6" s="11" customFormat="1" ht="24" customHeight="1">
      <c r="A590" s="34">
        <v>2080506</v>
      </c>
      <c r="B590" s="55" t="s">
        <v>715</v>
      </c>
      <c r="C590" s="24"/>
      <c r="D590" s="143">
        <v>4949.50504</v>
      </c>
      <c r="E590" s="143">
        <f t="shared" si="18"/>
        <v>4949.50504</v>
      </c>
      <c r="F590" s="144"/>
    </row>
    <row r="591" spans="1:6" s="11" customFormat="1" ht="24" customHeight="1">
      <c r="A591" s="34">
        <v>2080507</v>
      </c>
      <c r="B591" s="55" t="s">
        <v>716</v>
      </c>
      <c r="C591" s="24"/>
      <c r="D591" s="143">
        <v>3056</v>
      </c>
      <c r="E591" s="143">
        <f t="shared" si="18"/>
        <v>3056</v>
      </c>
      <c r="F591" s="144"/>
    </row>
    <row r="592" spans="1:6" s="11" customFormat="1" ht="24" customHeight="1">
      <c r="A592" s="34">
        <v>2080599</v>
      </c>
      <c r="B592" s="55" t="s">
        <v>292</v>
      </c>
      <c r="C592" s="24">
        <v>20</v>
      </c>
      <c r="D592" s="143">
        <v>10</v>
      </c>
      <c r="E592" s="143">
        <f t="shared" si="18"/>
        <v>-10</v>
      </c>
      <c r="F592" s="144">
        <f t="shared" si="19"/>
        <v>-50</v>
      </c>
    </row>
    <row r="593" spans="1:6" s="10" customFormat="1" ht="24" customHeight="1">
      <c r="A593" s="35">
        <v>20806</v>
      </c>
      <c r="B593" s="35" t="s">
        <v>811</v>
      </c>
      <c r="C593" s="23">
        <v>0</v>
      </c>
      <c r="D593" s="102">
        <v>3</v>
      </c>
      <c r="E593" s="102">
        <f t="shared" si="18"/>
        <v>3</v>
      </c>
      <c r="F593" s="110"/>
    </row>
    <row r="594" spans="1:6" ht="24" hidden="1" customHeight="1">
      <c r="A594" s="34">
        <v>2080601</v>
      </c>
      <c r="B594" s="55" t="s">
        <v>293</v>
      </c>
      <c r="C594" s="24"/>
      <c r="D594" s="143">
        <v>0</v>
      </c>
      <c r="E594" s="143">
        <f t="shared" si="18"/>
        <v>0</v>
      </c>
      <c r="F594" s="144"/>
    </row>
    <row r="595" spans="1:6" s="11" customFormat="1" ht="24" hidden="1" customHeight="1">
      <c r="A595" s="34">
        <v>2080602</v>
      </c>
      <c r="B595" s="55" t="s">
        <v>294</v>
      </c>
      <c r="C595" s="24"/>
      <c r="D595" s="143">
        <v>0</v>
      </c>
      <c r="E595" s="143">
        <f t="shared" si="18"/>
        <v>0</v>
      </c>
      <c r="F595" s="144"/>
    </row>
    <row r="596" spans="1:6" s="11" customFormat="1" ht="24" customHeight="1">
      <c r="A596" s="34">
        <v>2080699</v>
      </c>
      <c r="B596" s="55" t="s">
        <v>295</v>
      </c>
      <c r="C596" s="24"/>
      <c r="D596" s="143">
        <v>3</v>
      </c>
      <c r="E596" s="143">
        <f t="shared" si="18"/>
        <v>3</v>
      </c>
      <c r="F596" s="144"/>
    </row>
    <row r="597" spans="1:6" s="140" customFormat="1" ht="24" customHeight="1">
      <c r="A597" s="35">
        <v>20807</v>
      </c>
      <c r="B597" s="35" t="s">
        <v>812</v>
      </c>
      <c r="C597" s="23">
        <v>1282</v>
      </c>
      <c r="D597" s="102">
        <v>700.24</v>
      </c>
      <c r="E597" s="102">
        <f t="shared" si="18"/>
        <v>-581.76</v>
      </c>
      <c r="F597" s="110">
        <f t="shared" si="19"/>
        <v>-45.379095163806554</v>
      </c>
    </row>
    <row r="598" spans="1:6" s="11" customFormat="1" ht="24" hidden="1" customHeight="1">
      <c r="A598" s="34">
        <v>2080701</v>
      </c>
      <c r="B598" s="55" t="s">
        <v>296</v>
      </c>
      <c r="C598" s="24"/>
      <c r="D598" s="143">
        <v>0</v>
      </c>
      <c r="E598" s="143">
        <f t="shared" si="18"/>
        <v>0</v>
      </c>
      <c r="F598" s="144"/>
    </row>
    <row r="599" spans="1:6" s="11" customFormat="1" ht="24" customHeight="1">
      <c r="A599" s="34">
        <v>2080702</v>
      </c>
      <c r="B599" s="55" t="s">
        <v>297</v>
      </c>
      <c r="C599" s="24">
        <v>77</v>
      </c>
      <c r="D599" s="143">
        <v>3</v>
      </c>
      <c r="E599" s="143">
        <f t="shared" si="18"/>
        <v>-74</v>
      </c>
      <c r="F599" s="144">
        <f t="shared" si="19"/>
        <v>-96.103896103896105</v>
      </c>
    </row>
    <row r="600" spans="1:6" s="11" customFormat="1" ht="24" customHeight="1">
      <c r="A600" s="34">
        <v>2080704</v>
      </c>
      <c r="B600" s="55" t="s">
        <v>298</v>
      </c>
      <c r="C600" s="24">
        <v>10</v>
      </c>
      <c r="D600" s="143">
        <v>132</v>
      </c>
      <c r="E600" s="143">
        <f t="shared" si="18"/>
        <v>122</v>
      </c>
      <c r="F600" s="144">
        <f t="shared" si="19"/>
        <v>1220</v>
      </c>
    </row>
    <row r="601" spans="1:6" s="11" customFormat="1" ht="24" hidden="1" customHeight="1">
      <c r="A601" s="34">
        <v>2080705</v>
      </c>
      <c r="B601" s="55" t="s">
        <v>299</v>
      </c>
      <c r="C601" s="24"/>
      <c r="D601" s="143">
        <v>0</v>
      </c>
      <c r="E601" s="143">
        <f t="shared" si="18"/>
        <v>0</v>
      </c>
      <c r="F601" s="144"/>
    </row>
    <row r="602" spans="1:6" ht="24" hidden="1" customHeight="1">
      <c r="A602" s="34">
        <v>2080709</v>
      </c>
      <c r="B602" s="55" t="s">
        <v>300</v>
      </c>
      <c r="C602" s="24"/>
      <c r="D602" s="143">
        <v>0</v>
      </c>
      <c r="E602" s="143">
        <f t="shared" si="18"/>
        <v>0</v>
      </c>
      <c r="F602" s="144"/>
    </row>
    <row r="603" spans="1:6" s="11" customFormat="1" ht="24" customHeight="1">
      <c r="A603" s="34">
        <v>2080711</v>
      </c>
      <c r="B603" s="55" t="s">
        <v>301</v>
      </c>
      <c r="C603" s="24"/>
      <c r="D603" s="143">
        <v>5</v>
      </c>
      <c r="E603" s="143">
        <f t="shared" si="18"/>
        <v>5</v>
      </c>
      <c r="F603" s="144"/>
    </row>
    <row r="604" spans="1:6" s="11" customFormat="1" ht="24" customHeight="1">
      <c r="A604" s="34">
        <v>2080712</v>
      </c>
      <c r="B604" s="55" t="s">
        <v>302</v>
      </c>
      <c r="C604" s="24">
        <v>140</v>
      </c>
      <c r="D604" s="143">
        <v>17.100000000000001</v>
      </c>
      <c r="E604" s="143">
        <f t="shared" si="18"/>
        <v>-122.9</v>
      </c>
      <c r="F604" s="144">
        <f t="shared" si="19"/>
        <v>-87.785714285714292</v>
      </c>
    </row>
    <row r="605" spans="1:6" s="11" customFormat="1" ht="24" hidden="1" customHeight="1">
      <c r="A605" s="34">
        <v>2080713</v>
      </c>
      <c r="B605" s="55" t="s">
        <v>303</v>
      </c>
      <c r="C605" s="24"/>
      <c r="D605" s="143">
        <v>0</v>
      </c>
      <c r="E605" s="143">
        <f t="shared" si="18"/>
        <v>0</v>
      </c>
      <c r="F605" s="144"/>
    </row>
    <row r="606" spans="1:6" ht="24" customHeight="1">
      <c r="A606" s="34">
        <v>2080799</v>
      </c>
      <c r="B606" s="55" t="s">
        <v>304</v>
      </c>
      <c r="C606" s="24">
        <v>1055</v>
      </c>
      <c r="D606" s="143">
        <v>543.14</v>
      </c>
      <c r="E606" s="143">
        <f t="shared" si="18"/>
        <v>-511.86</v>
      </c>
      <c r="F606" s="144">
        <f t="shared" si="19"/>
        <v>-48.517535545023698</v>
      </c>
    </row>
    <row r="607" spans="1:6" s="10" customFormat="1" ht="24" customHeight="1">
      <c r="A607" s="35">
        <v>20808</v>
      </c>
      <c r="B607" s="35" t="s">
        <v>813</v>
      </c>
      <c r="C607" s="23">
        <v>2931</v>
      </c>
      <c r="D607" s="102">
        <v>2954.94</v>
      </c>
      <c r="E607" s="102">
        <f t="shared" si="18"/>
        <v>23.940000000000055</v>
      </c>
      <c r="F607" s="110">
        <f t="shared" si="19"/>
        <v>0.8167860798362353</v>
      </c>
    </row>
    <row r="608" spans="1:6" s="11" customFormat="1" ht="24" customHeight="1">
      <c r="A608" s="34">
        <v>2080801</v>
      </c>
      <c r="B608" s="55" t="s">
        <v>305</v>
      </c>
      <c r="C608" s="24">
        <v>682</v>
      </c>
      <c r="D608" s="143">
        <v>808.4</v>
      </c>
      <c r="E608" s="143">
        <f t="shared" si="18"/>
        <v>126.39999999999998</v>
      </c>
      <c r="F608" s="144">
        <f t="shared" si="19"/>
        <v>18.533724340175951</v>
      </c>
    </row>
    <row r="609" spans="1:6" s="11" customFormat="1" ht="24" customHeight="1">
      <c r="A609" s="34">
        <v>2080802</v>
      </c>
      <c r="B609" s="55" t="s">
        <v>306</v>
      </c>
      <c r="C609" s="24"/>
      <c r="D609" s="143">
        <v>273.3</v>
      </c>
      <c r="E609" s="143">
        <f t="shared" si="18"/>
        <v>273.3</v>
      </c>
      <c r="F609" s="144"/>
    </row>
    <row r="610" spans="1:6" s="11" customFormat="1" ht="24" customHeight="1">
      <c r="A610" s="34">
        <v>2080803</v>
      </c>
      <c r="B610" s="55" t="s">
        <v>307</v>
      </c>
      <c r="C610" s="24">
        <v>604</v>
      </c>
      <c r="D610" s="143">
        <v>194.2</v>
      </c>
      <c r="E610" s="143">
        <f t="shared" si="18"/>
        <v>-409.8</v>
      </c>
      <c r="F610" s="144">
        <f t="shared" si="19"/>
        <v>-67.847682119205302</v>
      </c>
    </row>
    <row r="611" spans="1:6" ht="24" customHeight="1">
      <c r="A611" s="34">
        <v>2080804</v>
      </c>
      <c r="B611" s="55" t="s">
        <v>308</v>
      </c>
      <c r="C611" s="24">
        <v>14</v>
      </c>
      <c r="D611" s="143">
        <v>80</v>
      </c>
      <c r="E611" s="143">
        <f t="shared" si="18"/>
        <v>66</v>
      </c>
      <c r="F611" s="144">
        <f t="shared" si="19"/>
        <v>471.42857142857144</v>
      </c>
    </row>
    <row r="612" spans="1:6" ht="24" customHeight="1">
      <c r="A612" s="34">
        <v>2080805</v>
      </c>
      <c r="B612" s="55" t="s">
        <v>309</v>
      </c>
      <c r="C612" s="24">
        <v>411</v>
      </c>
      <c r="D612" s="143">
        <v>483</v>
      </c>
      <c r="E612" s="143">
        <f t="shared" si="18"/>
        <v>72</v>
      </c>
      <c r="F612" s="144">
        <f t="shared" si="19"/>
        <v>17.518248175182482</v>
      </c>
    </row>
    <row r="613" spans="1:6" ht="24" customHeight="1">
      <c r="A613" s="34">
        <v>2080806</v>
      </c>
      <c r="B613" s="55" t="s">
        <v>310</v>
      </c>
      <c r="C613" s="24"/>
      <c r="D613" s="143">
        <v>194.30000000000004</v>
      </c>
      <c r="E613" s="143">
        <f t="shared" si="18"/>
        <v>194.30000000000004</v>
      </c>
      <c r="F613" s="144"/>
    </row>
    <row r="614" spans="1:6" ht="24" customHeight="1">
      <c r="A614" s="34">
        <v>2080899</v>
      </c>
      <c r="B614" s="55" t="s">
        <v>311</v>
      </c>
      <c r="C614" s="24">
        <v>1220</v>
      </c>
      <c r="D614" s="143">
        <v>921.74</v>
      </c>
      <c r="E614" s="143">
        <f t="shared" si="18"/>
        <v>-298.26</v>
      </c>
      <c r="F614" s="144">
        <f t="shared" si="19"/>
        <v>-24.447540983606554</v>
      </c>
    </row>
    <row r="615" spans="1:6" s="10" customFormat="1" ht="24" customHeight="1">
      <c r="A615" s="35">
        <v>20809</v>
      </c>
      <c r="B615" s="35" t="s">
        <v>814</v>
      </c>
      <c r="C615" s="23">
        <v>368</v>
      </c>
      <c r="D615" s="102">
        <v>531.1</v>
      </c>
      <c r="E615" s="102">
        <f t="shared" si="18"/>
        <v>163.10000000000002</v>
      </c>
      <c r="F615" s="110">
        <f t="shared" si="19"/>
        <v>44.320652173913047</v>
      </c>
    </row>
    <row r="616" spans="1:6" ht="24" customHeight="1">
      <c r="A616" s="34">
        <v>2080901</v>
      </c>
      <c r="B616" s="55" t="s">
        <v>312</v>
      </c>
      <c r="C616" s="24">
        <v>261</v>
      </c>
      <c r="D616" s="143">
        <v>402.1</v>
      </c>
      <c r="E616" s="143">
        <f t="shared" si="18"/>
        <v>141.10000000000002</v>
      </c>
      <c r="F616" s="144">
        <f t="shared" si="19"/>
        <v>54.061302681992338</v>
      </c>
    </row>
    <row r="617" spans="1:6" ht="24" customHeight="1">
      <c r="A617" s="34">
        <v>2080902</v>
      </c>
      <c r="B617" s="55" t="s">
        <v>313</v>
      </c>
      <c r="C617" s="24">
        <v>26</v>
      </c>
      <c r="D617" s="143">
        <v>51</v>
      </c>
      <c r="E617" s="143">
        <f t="shared" si="18"/>
        <v>25</v>
      </c>
      <c r="F617" s="144">
        <f t="shared" si="19"/>
        <v>96.15384615384616</v>
      </c>
    </row>
    <row r="618" spans="1:6" ht="24" customHeight="1">
      <c r="A618" s="34">
        <v>2080903</v>
      </c>
      <c r="B618" s="55" t="s">
        <v>314</v>
      </c>
      <c r="C618" s="24">
        <v>1</v>
      </c>
      <c r="D618" s="143">
        <v>0</v>
      </c>
      <c r="E618" s="143">
        <f t="shared" si="18"/>
        <v>-1</v>
      </c>
      <c r="F618" s="144">
        <f t="shared" si="19"/>
        <v>-100</v>
      </c>
    </row>
    <row r="619" spans="1:6" ht="24" customHeight="1">
      <c r="A619" s="34">
        <v>2080904</v>
      </c>
      <c r="B619" s="55" t="s">
        <v>315</v>
      </c>
      <c r="C619" s="24">
        <v>45</v>
      </c>
      <c r="D619" s="143">
        <v>47</v>
      </c>
      <c r="E619" s="143">
        <f t="shared" si="18"/>
        <v>2</v>
      </c>
      <c r="F619" s="144">
        <f t="shared" si="19"/>
        <v>4.4444444444444446</v>
      </c>
    </row>
    <row r="620" spans="1:6" ht="24" customHeight="1">
      <c r="A620" s="34">
        <v>2080999</v>
      </c>
      <c r="B620" s="55" t="s">
        <v>316</v>
      </c>
      <c r="C620" s="24">
        <v>35</v>
      </c>
      <c r="D620" s="143">
        <v>31</v>
      </c>
      <c r="E620" s="143">
        <f t="shared" si="18"/>
        <v>-4</v>
      </c>
      <c r="F620" s="144">
        <f t="shared" si="19"/>
        <v>-11.428571428571429</v>
      </c>
    </row>
    <row r="621" spans="1:6" s="10" customFormat="1" ht="24" customHeight="1">
      <c r="A621" s="35">
        <v>20810</v>
      </c>
      <c r="B621" s="35" t="s">
        <v>815</v>
      </c>
      <c r="C621" s="23">
        <v>2253</v>
      </c>
      <c r="D621" s="102">
        <v>2617.2600000000002</v>
      </c>
      <c r="E621" s="102">
        <f t="shared" si="18"/>
        <v>364.26000000000022</v>
      </c>
      <c r="F621" s="110">
        <f t="shared" si="19"/>
        <v>16.167776298268986</v>
      </c>
    </row>
    <row r="622" spans="1:6" ht="24" customHeight="1">
      <c r="A622" s="34">
        <v>2081001</v>
      </c>
      <c r="B622" s="55" t="s">
        <v>317</v>
      </c>
      <c r="C622" s="24">
        <v>96</v>
      </c>
      <c r="D622" s="143">
        <v>65</v>
      </c>
      <c r="E622" s="143">
        <f t="shared" si="18"/>
        <v>-31</v>
      </c>
      <c r="F622" s="144">
        <f t="shared" si="19"/>
        <v>-32.291666666666671</v>
      </c>
    </row>
    <row r="623" spans="1:6" ht="24" customHeight="1">
      <c r="A623" s="34">
        <v>2081002</v>
      </c>
      <c r="B623" s="55" t="s">
        <v>318</v>
      </c>
      <c r="C623" s="24">
        <v>829</v>
      </c>
      <c r="D623" s="143">
        <v>963.46</v>
      </c>
      <c r="E623" s="143">
        <f t="shared" si="18"/>
        <v>134.46000000000004</v>
      </c>
      <c r="F623" s="144">
        <f t="shared" si="19"/>
        <v>16.219541616405312</v>
      </c>
    </row>
    <row r="624" spans="1:6" ht="24" hidden="1" customHeight="1">
      <c r="A624" s="34">
        <v>2081003</v>
      </c>
      <c r="B624" s="55" t="s">
        <v>319</v>
      </c>
      <c r="C624" s="24"/>
      <c r="D624" s="143">
        <v>0</v>
      </c>
      <c r="E624" s="143">
        <f t="shared" si="18"/>
        <v>0</v>
      </c>
      <c r="F624" s="144"/>
    </row>
    <row r="625" spans="1:6" ht="24" customHeight="1">
      <c r="A625" s="34">
        <v>2081004</v>
      </c>
      <c r="B625" s="55" t="s">
        <v>320</v>
      </c>
      <c r="C625" s="24">
        <v>1123</v>
      </c>
      <c r="D625" s="143">
        <v>1440.1</v>
      </c>
      <c r="E625" s="143">
        <f t="shared" si="18"/>
        <v>317.09999999999991</v>
      </c>
      <c r="F625" s="144">
        <f t="shared" si="19"/>
        <v>28.236865538735522</v>
      </c>
    </row>
    <row r="626" spans="1:6" ht="24" customHeight="1">
      <c r="A626" s="34">
        <v>2081005</v>
      </c>
      <c r="B626" s="55" t="s">
        <v>321</v>
      </c>
      <c r="C626" s="24">
        <v>205</v>
      </c>
      <c r="D626" s="143">
        <v>148.69999999999999</v>
      </c>
      <c r="E626" s="143">
        <f t="shared" si="18"/>
        <v>-56.300000000000011</v>
      </c>
      <c r="F626" s="144">
        <f t="shared" si="19"/>
        <v>-27.46341463414635</v>
      </c>
    </row>
    <row r="627" spans="1:6" ht="0.75" customHeight="1">
      <c r="A627" s="34">
        <v>2081099</v>
      </c>
      <c r="B627" s="55" t="s">
        <v>322</v>
      </c>
      <c r="C627" s="24"/>
      <c r="D627" s="143">
        <v>0</v>
      </c>
      <c r="E627" s="143">
        <f t="shared" si="18"/>
        <v>0</v>
      </c>
      <c r="F627" s="144"/>
    </row>
    <row r="628" spans="1:6" s="10" customFormat="1" ht="24" customHeight="1">
      <c r="A628" s="35">
        <v>20811</v>
      </c>
      <c r="B628" s="35" t="s">
        <v>816</v>
      </c>
      <c r="C628" s="23">
        <v>1568</v>
      </c>
      <c r="D628" s="102">
        <v>3190.7005760000002</v>
      </c>
      <c r="E628" s="102">
        <f t="shared" si="18"/>
        <v>1622.7005760000002</v>
      </c>
      <c r="F628" s="110">
        <f t="shared" si="19"/>
        <v>103.48855714285716</v>
      </c>
    </row>
    <row r="629" spans="1:6" ht="24" customHeight="1">
      <c r="A629" s="34">
        <v>2081101</v>
      </c>
      <c r="B629" s="55" t="s">
        <v>19</v>
      </c>
      <c r="C629" s="24">
        <v>105</v>
      </c>
      <c r="D629" s="143">
        <v>95.809734000000006</v>
      </c>
      <c r="E629" s="143">
        <f t="shared" si="18"/>
        <v>-9.1902659999999941</v>
      </c>
      <c r="F629" s="144">
        <f t="shared" si="19"/>
        <v>-8.7526342857142794</v>
      </c>
    </row>
    <row r="630" spans="1:6" ht="24" customHeight="1">
      <c r="A630" s="34">
        <v>2081102</v>
      </c>
      <c r="B630" s="55" t="s">
        <v>20</v>
      </c>
      <c r="C630" s="24">
        <v>13</v>
      </c>
      <c r="D630" s="143">
        <v>16.339770000000001</v>
      </c>
      <c r="E630" s="143">
        <f t="shared" si="18"/>
        <v>3.3397700000000015</v>
      </c>
      <c r="F630" s="144">
        <f t="shared" si="19"/>
        <v>25.69053846153847</v>
      </c>
    </row>
    <row r="631" spans="1:6" ht="24" customHeight="1">
      <c r="A631" s="34">
        <v>2081103</v>
      </c>
      <c r="B631" s="55" t="s">
        <v>21</v>
      </c>
      <c r="C631" s="24">
        <v>96</v>
      </c>
      <c r="D631" s="143">
        <v>88.135542000000001</v>
      </c>
      <c r="E631" s="143">
        <f t="shared" si="18"/>
        <v>-7.8644579999999991</v>
      </c>
      <c r="F631" s="144">
        <f t="shared" si="19"/>
        <v>-8.1921437499999978</v>
      </c>
    </row>
    <row r="632" spans="1:6" ht="24" customHeight="1">
      <c r="A632" s="34">
        <v>2081104</v>
      </c>
      <c r="B632" s="55" t="s">
        <v>323</v>
      </c>
      <c r="C632" s="24">
        <v>0</v>
      </c>
      <c r="D632" s="143">
        <v>74.240000000000009</v>
      </c>
      <c r="E632" s="143">
        <f t="shared" si="18"/>
        <v>74.240000000000009</v>
      </c>
      <c r="F632" s="144"/>
    </row>
    <row r="633" spans="1:6" ht="24" customHeight="1">
      <c r="A633" s="34">
        <v>2081105</v>
      </c>
      <c r="B633" s="55" t="s">
        <v>324</v>
      </c>
      <c r="C633" s="24">
        <v>255</v>
      </c>
      <c r="D633" s="143">
        <v>1197.28971</v>
      </c>
      <c r="E633" s="143">
        <f t="shared" si="18"/>
        <v>942.28971000000001</v>
      </c>
      <c r="F633" s="144">
        <f t="shared" si="19"/>
        <v>369.52537647058824</v>
      </c>
    </row>
    <row r="634" spans="1:6" ht="24" hidden="1" customHeight="1">
      <c r="A634" s="34">
        <v>2081106</v>
      </c>
      <c r="B634" s="55" t="s">
        <v>325</v>
      </c>
      <c r="C634" s="24">
        <v>0</v>
      </c>
      <c r="D634" s="143">
        <v>0</v>
      </c>
      <c r="E634" s="143">
        <f t="shared" si="18"/>
        <v>0</v>
      </c>
      <c r="F634" s="144"/>
    </row>
    <row r="635" spans="1:6" ht="24" customHeight="1">
      <c r="A635" s="34">
        <v>2081107</v>
      </c>
      <c r="B635" s="55" t="s">
        <v>326</v>
      </c>
      <c r="C635" s="24">
        <v>1007</v>
      </c>
      <c r="D635" s="143">
        <v>1093</v>
      </c>
      <c r="E635" s="143">
        <f t="shared" si="18"/>
        <v>86</v>
      </c>
      <c r="F635" s="144">
        <f t="shared" si="19"/>
        <v>8.5402184707050655</v>
      </c>
    </row>
    <row r="636" spans="1:6" ht="24" customHeight="1">
      <c r="A636" s="34">
        <v>2081199</v>
      </c>
      <c r="B636" s="55" t="s">
        <v>327</v>
      </c>
      <c r="C636" s="24">
        <v>92</v>
      </c>
      <c r="D636" s="143">
        <v>625.88581999999997</v>
      </c>
      <c r="E636" s="143">
        <f t="shared" si="18"/>
        <v>533.88581999999997</v>
      </c>
      <c r="F636" s="144">
        <f t="shared" si="19"/>
        <v>580.3106739130435</v>
      </c>
    </row>
    <row r="637" spans="1:6" s="10" customFormat="1" ht="24" customHeight="1">
      <c r="A637" s="35">
        <v>20815</v>
      </c>
      <c r="B637" s="35" t="s">
        <v>817</v>
      </c>
      <c r="C637" s="23">
        <v>699</v>
      </c>
      <c r="D637" s="102">
        <v>39</v>
      </c>
      <c r="E637" s="102">
        <f t="shared" si="18"/>
        <v>-660</v>
      </c>
      <c r="F637" s="110">
        <f t="shared" si="19"/>
        <v>-94.420600858369099</v>
      </c>
    </row>
    <row r="638" spans="1:6" ht="24" customHeight="1">
      <c r="A638" s="34">
        <v>2081501</v>
      </c>
      <c r="B638" s="55" t="s">
        <v>328</v>
      </c>
      <c r="C638" s="24">
        <v>55</v>
      </c>
      <c r="D638" s="143">
        <v>4</v>
      </c>
      <c r="E638" s="143">
        <f t="shared" si="18"/>
        <v>-51</v>
      </c>
      <c r="F638" s="144">
        <f t="shared" si="19"/>
        <v>-92.72727272727272</v>
      </c>
    </row>
    <row r="639" spans="1:6" ht="24" customHeight="1">
      <c r="A639" s="34">
        <v>2081502</v>
      </c>
      <c r="B639" s="55" t="s">
        <v>329</v>
      </c>
      <c r="C639" s="24">
        <v>95</v>
      </c>
      <c r="D639" s="143">
        <v>25</v>
      </c>
      <c r="E639" s="143">
        <f t="shared" si="18"/>
        <v>-70</v>
      </c>
      <c r="F639" s="144">
        <f t="shared" si="19"/>
        <v>-73.68421052631578</v>
      </c>
    </row>
    <row r="640" spans="1:6" ht="24" customHeight="1">
      <c r="A640" s="34">
        <v>2081503</v>
      </c>
      <c r="B640" s="55" t="s">
        <v>330</v>
      </c>
      <c r="C640" s="24">
        <v>439</v>
      </c>
      <c r="D640" s="143">
        <v>10</v>
      </c>
      <c r="E640" s="143">
        <f t="shared" si="18"/>
        <v>-429</v>
      </c>
      <c r="F640" s="144">
        <f t="shared" si="19"/>
        <v>-97.722095671981776</v>
      </c>
    </row>
    <row r="641" spans="1:6" ht="24" customHeight="1">
      <c r="A641" s="34">
        <v>2081599</v>
      </c>
      <c r="B641" s="55" t="s">
        <v>331</v>
      </c>
      <c r="C641" s="24">
        <v>110</v>
      </c>
      <c r="D641" s="143">
        <v>0</v>
      </c>
      <c r="E641" s="143">
        <f t="shared" si="18"/>
        <v>-110</v>
      </c>
      <c r="F641" s="144">
        <f t="shared" si="19"/>
        <v>-100</v>
      </c>
    </row>
    <row r="642" spans="1:6" s="10" customFormat="1" ht="24" customHeight="1">
      <c r="A642" s="35">
        <v>20816</v>
      </c>
      <c r="B642" s="35" t="s">
        <v>818</v>
      </c>
      <c r="C642" s="23">
        <v>97</v>
      </c>
      <c r="D642" s="102">
        <v>102.13897799999998</v>
      </c>
      <c r="E642" s="102">
        <f t="shared" si="18"/>
        <v>5.1389779999999803</v>
      </c>
      <c r="F642" s="110">
        <f t="shared" si="19"/>
        <v>5.297915463917505</v>
      </c>
    </row>
    <row r="643" spans="1:6" ht="24" customHeight="1">
      <c r="A643" s="34">
        <v>2081601</v>
      </c>
      <c r="B643" s="55" t="s">
        <v>19</v>
      </c>
      <c r="C643" s="24">
        <v>77</v>
      </c>
      <c r="D643" s="143">
        <v>86.077977999999987</v>
      </c>
      <c r="E643" s="143">
        <f t="shared" si="18"/>
        <v>9.0779779999999874</v>
      </c>
      <c r="F643" s="144">
        <f t="shared" si="19"/>
        <v>11.789581818181802</v>
      </c>
    </row>
    <row r="644" spans="1:6" ht="24" customHeight="1">
      <c r="A644" s="34">
        <v>2081602</v>
      </c>
      <c r="B644" s="55" t="s">
        <v>20</v>
      </c>
      <c r="C644" s="24">
        <v>5</v>
      </c>
      <c r="D644" s="143">
        <v>4.5609999999999999</v>
      </c>
      <c r="E644" s="143">
        <f t="shared" si="18"/>
        <v>-0.43900000000000006</v>
      </c>
      <c r="F644" s="144">
        <f t="shared" si="19"/>
        <v>-8.7800000000000011</v>
      </c>
    </row>
    <row r="645" spans="1:6" ht="0.75" hidden="1" customHeight="1">
      <c r="A645" s="34">
        <v>2081603</v>
      </c>
      <c r="B645" s="55" t="s">
        <v>21</v>
      </c>
      <c r="C645" s="24">
        <v>0</v>
      </c>
      <c r="D645" s="143">
        <v>0</v>
      </c>
      <c r="E645" s="143">
        <f t="shared" si="18"/>
        <v>0</v>
      </c>
      <c r="F645" s="144"/>
    </row>
    <row r="646" spans="1:6" ht="24" customHeight="1">
      <c r="A646" s="34">
        <v>2081699</v>
      </c>
      <c r="B646" s="55" t="s">
        <v>332</v>
      </c>
      <c r="C646" s="24">
        <v>15</v>
      </c>
      <c r="D646" s="143">
        <v>11.499999999999998</v>
      </c>
      <c r="E646" s="143">
        <f t="shared" ref="E646:E709" si="20">D646-C646</f>
        <v>-3.5000000000000018</v>
      </c>
      <c r="F646" s="144">
        <f t="shared" ref="F646:F709" si="21">E646/C646*100</f>
        <v>-23.333333333333346</v>
      </c>
    </row>
    <row r="647" spans="1:6" s="10" customFormat="1" ht="24" customHeight="1">
      <c r="A647" s="35">
        <v>20819</v>
      </c>
      <c r="B647" s="35" t="s">
        <v>819</v>
      </c>
      <c r="C647" s="23">
        <v>3526</v>
      </c>
      <c r="D647" s="102">
        <v>3121</v>
      </c>
      <c r="E647" s="102">
        <f t="shared" si="20"/>
        <v>-405</v>
      </c>
      <c r="F647" s="110">
        <f t="shared" si="21"/>
        <v>-11.486103233125354</v>
      </c>
    </row>
    <row r="648" spans="1:6" ht="24" customHeight="1">
      <c r="A648" s="34">
        <v>2081901</v>
      </c>
      <c r="B648" s="55" t="s">
        <v>333</v>
      </c>
      <c r="C648" s="24">
        <v>378</v>
      </c>
      <c r="D648" s="143">
        <v>428</v>
      </c>
      <c r="E648" s="143">
        <f t="shared" si="20"/>
        <v>50</v>
      </c>
      <c r="F648" s="144">
        <f t="shared" si="21"/>
        <v>13.227513227513226</v>
      </c>
    </row>
    <row r="649" spans="1:6" ht="24" customHeight="1">
      <c r="A649" s="34">
        <v>2081902</v>
      </c>
      <c r="B649" s="55" t="s">
        <v>334</v>
      </c>
      <c r="C649" s="24">
        <v>3148</v>
      </c>
      <c r="D649" s="143">
        <v>2693</v>
      </c>
      <c r="E649" s="143">
        <f t="shared" si="20"/>
        <v>-455</v>
      </c>
      <c r="F649" s="144">
        <f t="shared" si="21"/>
        <v>-14.453621346886914</v>
      </c>
    </row>
    <row r="650" spans="1:6" s="10" customFormat="1" ht="24" customHeight="1">
      <c r="A650" s="35">
        <v>20820</v>
      </c>
      <c r="B650" s="35" t="s">
        <v>820</v>
      </c>
      <c r="C650" s="23">
        <v>399</v>
      </c>
      <c r="D650" s="102">
        <v>732.2</v>
      </c>
      <c r="E650" s="102">
        <f t="shared" si="20"/>
        <v>333.20000000000005</v>
      </c>
      <c r="F650" s="110">
        <f t="shared" si="21"/>
        <v>83.508771929824576</v>
      </c>
    </row>
    <row r="651" spans="1:6" ht="24" customHeight="1">
      <c r="A651" s="34">
        <v>2082001</v>
      </c>
      <c r="B651" s="55" t="s">
        <v>335</v>
      </c>
      <c r="C651" s="24">
        <v>264</v>
      </c>
      <c r="D651" s="143">
        <v>702</v>
      </c>
      <c r="E651" s="143">
        <f t="shared" si="20"/>
        <v>438</v>
      </c>
      <c r="F651" s="144">
        <f t="shared" si="21"/>
        <v>165.90909090909091</v>
      </c>
    </row>
    <row r="652" spans="1:6" ht="24" customHeight="1">
      <c r="A652" s="34">
        <v>2082002</v>
      </c>
      <c r="B652" s="55" t="s">
        <v>336</v>
      </c>
      <c r="C652" s="24">
        <v>135</v>
      </c>
      <c r="D652" s="143">
        <v>30.2</v>
      </c>
      <c r="E652" s="143">
        <f t="shared" si="20"/>
        <v>-104.8</v>
      </c>
      <c r="F652" s="144">
        <f t="shared" si="21"/>
        <v>-77.629629629629619</v>
      </c>
    </row>
    <row r="653" spans="1:6" s="10" customFormat="1" ht="24" customHeight="1">
      <c r="A653" s="35">
        <v>20821</v>
      </c>
      <c r="B653" s="35" t="s">
        <v>821</v>
      </c>
      <c r="C653" s="23">
        <v>839</v>
      </c>
      <c r="D653" s="102">
        <v>1048.51</v>
      </c>
      <c r="E653" s="102">
        <f t="shared" si="20"/>
        <v>209.51</v>
      </c>
      <c r="F653" s="110">
        <f t="shared" si="21"/>
        <v>24.971394517282476</v>
      </c>
    </row>
    <row r="654" spans="1:6" ht="24" customHeight="1">
      <c r="A654" s="34">
        <v>2082101</v>
      </c>
      <c r="B654" s="55" t="s">
        <v>337</v>
      </c>
      <c r="C654" s="24">
        <v>30</v>
      </c>
      <c r="D654" s="143">
        <v>36.6</v>
      </c>
      <c r="E654" s="143">
        <f t="shared" si="20"/>
        <v>6.6000000000000014</v>
      </c>
      <c r="F654" s="144">
        <f t="shared" si="21"/>
        <v>22.000000000000007</v>
      </c>
    </row>
    <row r="655" spans="1:6" ht="24" customHeight="1">
      <c r="A655" s="34">
        <v>2082102</v>
      </c>
      <c r="B655" s="55" t="s">
        <v>338</v>
      </c>
      <c r="C655" s="24">
        <v>809</v>
      </c>
      <c r="D655" s="143">
        <v>1011.9100000000001</v>
      </c>
      <c r="E655" s="143">
        <f t="shared" si="20"/>
        <v>202.91000000000008</v>
      </c>
      <c r="F655" s="144">
        <f t="shared" si="21"/>
        <v>25.081582200247226</v>
      </c>
    </row>
    <row r="656" spans="1:6" s="10" customFormat="1" ht="24" customHeight="1">
      <c r="A656" s="35">
        <v>20825</v>
      </c>
      <c r="B656" s="35" t="s">
        <v>822</v>
      </c>
      <c r="C656" s="23">
        <v>84</v>
      </c>
      <c r="D656" s="102">
        <v>67</v>
      </c>
      <c r="E656" s="102">
        <f t="shared" si="20"/>
        <v>-17</v>
      </c>
      <c r="F656" s="110">
        <f t="shared" si="21"/>
        <v>-20.238095238095237</v>
      </c>
    </row>
    <row r="657" spans="1:6" ht="24" hidden="1" customHeight="1">
      <c r="A657" s="34">
        <v>2082501</v>
      </c>
      <c r="B657" s="55" t="s">
        <v>339</v>
      </c>
      <c r="C657" s="24"/>
      <c r="D657" s="143">
        <v>0</v>
      </c>
      <c r="E657" s="143">
        <f t="shared" si="20"/>
        <v>0</v>
      </c>
      <c r="F657" s="144"/>
    </row>
    <row r="658" spans="1:6" ht="24" customHeight="1">
      <c r="A658" s="34">
        <v>2082502</v>
      </c>
      <c r="B658" s="55" t="s">
        <v>340</v>
      </c>
      <c r="C658" s="24">
        <v>84</v>
      </c>
      <c r="D658" s="143">
        <v>67</v>
      </c>
      <c r="E658" s="143">
        <f t="shared" si="20"/>
        <v>-17</v>
      </c>
      <c r="F658" s="144">
        <f t="shared" si="21"/>
        <v>-20.238095238095237</v>
      </c>
    </row>
    <row r="659" spans="1:6" s="10" customFormat="1" ht="24" customHeight="1">
      <c r="A659" s="35">
        <v>20826</v>
      </c>
      <c r="B659" s="35" t="s">
        <v>823</v>
      </c>
      <c r="C659" s="23">
        <v>12114</v>
      </c>
      <c r="D659" s="102">
        <v>10073.151435</v>
      </c>
      <c r="E659" s="102">
        <f t="shared" si="20"/>
        <v>-2040.8485650000002</v>
      </c>
      <c r="F659" s="110">
        <f t="shared" si="21"/>
        <v>-16.847024640911346</v>
      </c>
    </row>
    <row r="660" spans="1:6" ht="28.5" hidden="1" customHeight="1">
      <c r="A660" s="34">
        <v>2082601</v>
      </c>
      <c r="B660" s="55" t="s">
        <v>341</v>
      </c>
      <c r="C660" s="24">
        <v>0</v>
      </c>
      <c r="D660" s="143">
        <v>0</v>
      </c>
      <c r="E660" s="143">
        <f t="shared" si="20"/>
        <v>0</v>
      </c>
      <c r="F660" s="144"/>
    </row>
    <row r="661" spans="1:6" ht="28.5" customHeight="1">
      <c r="A661" s="34">
        <v>2082602</v>
      </c>
      <c r="B661" s="55" t="s">
        <v>342</v>
      </c>
      <c r="C661" s="24">
        <v>12075</v>
      </c>
      <c r="D661" s="143">
        <v>9708.3514350000005</v>
      </c>
      <c r="E661" s="143">
        <f t="shared" si="20"/>
        <v>-2366.6485649999995</v>
      </c>
      <c r="F661" s="144">
        <f t="shared" si="21"/>
        <v>-19.599574037267075</v>
      </c>
    </row>
    <row r="662" spans="1:6" ht="28.5" customHeight="1">
      <c r="A662" s="34">
        <v>2082699</v>
      </c>
      <c r="B662" s="55" t="s">
        <v>343</v>
      </c>
      <c r="C662" s="24">
        <v>39</v>
      </c>
      <c r="D662" s="143">
        <v>364.8</v>
      </c>
      <c r="E662" s="143">
        <f t="shared" si="20"/>
        <v>325.8</v>
      </c>
      <c r="F662" s="144">
        <f t="shared" si="21"/>
        <v>835.38461538461547</v>
      </c>
    </row>
    <row r="663" spans="1:6" s="10" customFormat="1" ht="24" hidden="1" customHeight="1">
      <c r="A663" s="35">
        <v>20827</v>
      </c>
      <c r="B663" s="35" t="s">
        <v>824</v>
      </c>
      <c r="C663" s="23">
        <v>0</v>
      </c>
      <c r="D663" s="102">
        <v>0</v>
      </c>
      <c r="E663" s="102">
        <f t="shared" si="20"/>
        <v>0</v>
      </c>
      <c r="F663" s="110"/>
    </row>
    <row r="664" spans="1:6" ht="24" hidden="1" customHeight="1">
      <c r="A664" s="34">
        <v>2082701</v>
      </c>
      <c r="B664" s="55" t="s">
        <v>345</v>
      </c>
      <c r="C664" s="24"/>
      <c r="D664" s="143">
        <v>0</v>
      </c>
      <c r="E664" s="143">
        <f t="shared" si="20"/>
        <v>0</v>
      </c>
      <c r="F664" s="144"/>
    </row>
    <row r="665" spans="1:6" ht="24" hidden="1" customHeight="1">
      <c r="A665" s="34">
        <v>2082702</v>
      </c>
      <c r="B665" s="55" t="s">
        <v>346</v>
      </c>
      <c r="C665" s="24"/>
      <c r="D665" s="143">
        <v>0</v>
      </c>
      <c r="E665" s="143">
        <f t="shared" si="20"/>
        <v>0</v>
      </c>
      <c r="F665" s="144"/>
    </row>
    <row r="666" spans="1:6" ht="24" hidden="1" customHeight="1">
      <c r="A666" s="34">
        <v>2082703</v>
      </c>
      <c r="B666" s="55" t="s">
        <v>347</v>
      </c>
      <c r="C666" s="24"/>
      <c r="D666" s="143">
        <v>0</v>
      </c>
      <c r="E666" s="143">
        <f t="shared" si="20"/>
        <v>0</v>
      </c>
      <c r="F666" s="144"/>
    </row>
    <row r="667" spans="1:6" ht="24" hidden="1" customHeight="1">
      <c r="A667" s="34">
        <v>2082799</v>
      </c>
      <c r="B667" s="55" t="s">
        <v>344</v>
      </c>
      <c r="C667" s="24"/>
      <c r="D667" s="143">
        <v>0</v>
      </c>
      <c r="E667" s="143">
        <f t="shared" si="20"/>
        <v>0</v>
      </c>
      <c r="F667" s="144"/>
    </row>
    <row r="668" spans="1:6" s="10" customFormat="1" ht="24" customHeight="1">
      <c r="A668" s="35">
        <v>20899</v>
      </c>
      <c r="B668" s="35" t="s">
        <v>825</v>
      </c>
      <c r="C668" s="23">
        <v>2019</v>
      </c>
      <c r="D668" s="102">
        <v>2325.541115</v>
      </c>
      <c r="E668" s="102">
        <f t="shared" si="20"/>
        <v>306.54111499999999</v>
      </c>
      <c r="F668" s="110">
        <f t="shared" si="21"/>
        <v>15.182818969787023</v>
      </c>
    </row>
    <row r="669" spans="1:6" ht="24" customHeight="1">
      <c r="A669" s="34">
        <v>2089901</v>
      </c>
      <c r="B669" s="55" t="s">
        <v>348</v>
      </c>
      <c r="C669" s="24">
        <v>2019</v>
      </c>
      <c r="D669" s="143">
        <v>2325.541115</v>
      </c>
      <c r="E669" s="143">
        <f t="shared" si="20"/>
        <v>306.54111499999999</v>
      </c>
      <c r="F669" s="144">
        <f t="shared" si="21"/>
        <v>15.182818969787023</v>
      </c>
    </row>
    <row r="670" spans="1:6" s="10" customFormat="1" ht="24" customHeight="1">
      <c r="A670" s="35">
        <v>210</v>
      </c>
      <c r="B670" s="35" t="s">
        <v>826</v>
      </c>
      <c r="C670" s="23">
        <v>34178</v>
      </c>
      <c r="D670" s="102">
        <v>33420.213810227098</v>
      </c>
      <c r="E670" s="102">
        <f t="shared" si="20"/>
        <v>-757.78618977290171</v>
      </c>
      <c r="F670" s="110">
        <f t="shared" si="21"/>
        <v>-2.2171753460498032</v>
      </c>
    </row>
    <row r="671" spans="1:6" s="10" customFormat="1" ht="24" customHeight="1">
      <c r="A671" s="35">
        <v>21001</v>
      </c>
      <c r="B671" s="35" t="s">
        <v>827</v>
      </c>
      <c r="C671" s="23">
        <v>766</v>
      </c>
      <c r="D671" s="102">
        <v>1083.2898459999999</v>
      </c>
      <c r="E671" s="102">
        <f t="shared" si="20"/>
        <v>317.2898459999999</v>
      </c>
      <c r="F671" s="110">
        <f t="shared" si="21"/>
        <v>41.421650913838107</v>
      </c>
    </row>
    <row r="672" spans="1:6" ht="24" customHeight="1">
      <c r="A672" s="34">
        <v>2100101</v>
      </c>
      <c r="B672" s="55" t="s">
        <v>19</v>
      </c>
      <c r="C672" s="24">
        <v>473</v>
      </c>
      <c r="D672" s="143">
        <v>493.88097599999998</v>
      </c>
      <c r="E672" s="143">
        <f t="shared" si="20"/>
        <v>20.880975999999976</v>
      </c>
      <c r="F672" s="144">
        <f t="shared" si="21"/>
        <v>4.4145826638477752</v>
      </c>
    </row>
    <row r="673" spans="1:6" ht="24" customHeight="1">
      <c r="A673" s="34">
        <v>2100102</v>
      </c>
      <c r="B673" s="55" t="s">
        <v>20</v>
      </c>
      <c r="C673" s="24">
        <v>36</v>
      </c>
      <c r="D673" s="143">
        <v>156.61083200000002</v>
      </c>
      <c r="E673" s="143">
        <f t="shared" si="20"/>
        <v>120.61083200000002</v>
      </c>
      <c r="F673" s="144">
        <f t="shared" si="21"/>
        <v>335.03008888888894</v>
      </c>
    </row>
    <row r="674" spans="1:6" ht="24" customHeight="1">
      <c r="A674" s="34">
        <v>2100103</v>
      </c>
      <c r="B674" s="55" t="s">
        <v>21</v>
      </c>
      <c r="C674" s="24">
        <v>47</v>
      </c>
      <c r="D674" s="143">
        <v>2.6980379999999999</v>
      </c>
      <c r="E674" s="143">
        <f t="shared" si="20"/>
        <v>-44.301962000000003</v>
      </c>
      <c r="F674" s="144">
        <f t="shared" si="21"/>
        <v>-94.259493617021278</v>
      </c>
    </row>
    <row r="675" spans="1:6" ht="30.75" customHeight="1">
      <c r="A675" s="34">
        <v>2100199</v>
      </c>
      <c r="B675" s="55" t="s">
        <v>349</v>
      </c>
      <c r="C675" s="24">
        <v>210</v>
      </c>
      <c r="D675" s="143">
        <v>430.1</v>
      </c>
      <c r="E675" s="143">
        <f t="shared" si="20"/>
        <v>220.10000000000002</v>
      </c>
      <c r="F675" s="144">
        <f t="shared" si="21"/>
        <v>104.80952380952382</v>
      </c>
    </row>
    <row r="676" spans="1:6" s="10" customFormat="1" ht="24" customHeight="1">
      <c r="A676" s="35">
        <v>21002</v>
      </c>
      <c r="B676" s="35" t="s">
        <v>828</v>
      </c>
      <c r="C676" s="23">
        <v>794</v>
      </c>
      <c r="D676" s="102">
        <v>697</v>
      </c>
      <c r="E676" s="102">
        <f t="shared" si="20"/>
        <v>-97</v>
      </c>
      <c r="F676" s="110">
        <f t="shared" si="21"/>
        <v>-12.216624685138539</v>
      </c>
    </row>
    <row r="677" spans="1:6" ht="24" customHeight="1">
      <c r="A677" s="34">
        <v>2100201</v>
      </c>
      <c r="B677" s="55" t="s">
        <v>350</v>
      </c>
      <c r="C677" s="24">
        <v>340</v>
      </c>
      <c r="D677" s="143">
        <v>0</v>
      </c>
      <c r="E677" s="143">
        <f t="shared" si="20"/>
        <v>-340</v>
      </c>
      <c r="F677" s="144">
        <f t="shared" si="21"/>
        <v>-100</v>
      </c>
    </row>
    <row r="678" spans="1:6" ht="24" customHeight="1">
      <c r="A678" s="34">
        <v>2100202</v>
      </c>
      <c r="B678" s="55" t="s">
        <v>351</v>
      </c>
      <c r="C678" s="24">
        <v>12</v>
      </c>
      <c r="D678" s="143">
        <v>0</v>
      </c>
      <c r="E678" s="143">
        <f t="shared" si="20"/>
        <v>-12</v>
      </c>
      <c r="F678" s="144">
        <f t="shared" si="21"/>
        <v>-100</v>
      </c>
    </row>
    <row r="679" spans="1:6" ht="24" hidden="1" customHeight="1">
      <c r="A679" s="34">
        <v>2100203</v>
      </c>
      <c r="B679" s="55" t="s">
        <v>352</v>
      </c>
      <c r="C679" s="24">
        <v>0</v>
      </c>
      <c r="D679" s="143">
        <v>0</v>
      </c>
      <c r="E679" s="143">
        <f t="shared" si="20"/>
        <v>0</v>
      </c>
      <c r="F679" s="144"/>
    </row>
    <row r="680" spans="1:6" ht="24" hidden="1" customHeight="1">
      <c r="A680" s="34">
        <v>2100204</v>
      </c>
      <c r="B680" s="55" t="s">
        <v>353</v>
      </c>
      <c r="C680" s="24">
        <v>0</v>
      </c>
      <c r="D680" s="143">
        <v>0</v>
      </c>
      <c r="E680" s="143">
        <f t="shared" si="20"/>
        <v>0</v>
      </c>
      <c r="F680" s="144"/>
    </row>
    <row r="681" spans="1:6" ht="24" hidden="1" customHeight="1">
      <c r="A681" s="34">
        <v>2100205</v>
      </c>
      <c r="B681" s="55" t="s">
        <v>354</v>
      </c>
      <c r="C681" s="24">
        <v>0</v>
      </c>
      <c r="D681" s="143">
        <v>0</v>
      </c>
      <c r="E681" s="143">
        <f t="shared" si="20"/>
        <v>0</v>
      </c>
      <c r="F681" s="144"/>
    </row>
    <row r="682" spans="1:6" ht="24" hidden="1" customHeight="1">
      <c r="A682" s="34">
        <v>2100206</v>
      </c>
      <c r="B682" s="55" t="s">
        <v>355</v>
      </c>
      <c r="C682" s="24">
        <v>0</v>
      </c>
      <c r="D682" s="143">
        <v>0</v>
      </c>
      <c r="E682" s="143">
        <f t="shared" si="20"/>
        <v>0</v>
      </c>
      <c r="F682" s="144"/>
    </row>
    <row r="683" spans="1:6" ht="24" hidden="1" customHeight="1">
      <c r="A683" s="34">
        <v>2100207</v>
      </c>
      <c r="B683" s="55" t="s">
        <v>356</v>
      </c>
      <c r="C683" s="24">
        <v>0</v>
      </c>
      <c r="D683" s="143">
        <v>0</v>
      </c>
      <c r="E683" s="143">
        <f t="shared" si="20"/>
        <v>0</v>
      </c>
      <c r="F683" s="144"/>
    </row>
    <row r="684" spans="1:6" ht="24" customHeight="1">
      <c r="A684" s="34">
        <v>2100208</v>
      </c>
      <c r="B684" s="55" t="s">
        <v>357</v>
      </c>
      <c r="C684" s="24">
        <v>9</v>
      </c>
      <c r="D684" s="143">
        <v>271</v>
      </c>
      <c r="E684" s="143">
        <f t="shared" si="20"/>
        <v>262</v>
      </c>
      <c r="F684" s="144">
        <f t="shared" si="21"/>
        <v>2911.1111111111109</v>
      </c>
    </row>
    <row r="685" spans="1:6" ht="24" hidden="1" customHeight="1">
      <c r="A685" s="34">
        <v>2100209</v>
      </c>
      <c r="B685" s="55" t="s">
        <v>358</v>
      </c>
      <c r="C685" s="24">
        <v>0</v>
      </c>
      <c r="D685" s="143">
        <v>0</v>
      </c>
      <c r="E685" s="143">
        <f t="shared" si="20"/>
        <v>0</v>
      </c>
      <c r="F685" s="144"/>
    </row>
    <row r="686" spans="1:6" ht="24" hidden="1" customHeight="1">
      <c r="A686" s="34">
        <v>2100210</v>
      </c>
      <c r="B686" s="55" t="s">
        <v>359</v>
      </c>
      <c r="C686" s="24">
        <v>0</v>
      </c>
      <c r="D686" s="143">
        <v>0</v>
      </c>
      <c r="E686" s="143">
        <f t="shared" si="20"/>
        <v>0</v>
      </c>
      <c r="F686" s="144"/>
    </row>
    <row r="687" spans="1:6" ht="24" hidden="1" customHeight="1">
      <c r="A687" s="34">
        <v>2100211</v>
      </c>
      <c r="B687" s="55" t="s">
        <v>360</v>
      </c>
      <c r="C687" s="24">
        <v>0</v>
      </c>
      <c r="D687" s="143">
        <v>0</v>
      </c>
      <c r="E687" s="143">
        <f t="shared" si="20"/>
        <v>0</v>
      </c>
      <c r="F687" s="144"/>
    </row>
    <row r="688" spans="1:6" ht="24" customHeight="1">
      <c r="A688" s="34">
        <v>2100299</v>
      </c>
      <c r="B688" s="55" t="s">
        <v>361</v>
      </c>
      <c r="C688" s="24">
        <v>433</v>
      </c>
      <c r="D688" s="143">
        <v>426</v>
      </c>
      <c r="E688" s="143">
        <f t="shared" si="20"/>
        <v>-7</v>
      </c>
      <c r="F688" s="144">
        <f t="shared" si="21"/>
        <v>-1.6166281755196306</v>
      </c>
    </row>
    <row r="689" spans="1:6" s="10" customFormat="1" ht="24" customHeight="1">
      <c r="A689" s="35">
        <v>21003</v>
      </c>
      <c r="B689" s="35" t="s">
        <v>829</v>
      </c>
      <c r="C689" s="23">
        <v>6918</v>
      </c>
      <c r="D689" s="102">
        <v>6906.6901000000007</v>
      </c>
      <c r="E689" s="102">
        <f t="shared" si="20"/>
        <v>-11.309899999999288</v>
      </c>
      <c r="F689" s="110">
        <f t="shared" si="21"/>
        <v>-0.16348511130383478</v>
      </c>
    </row>
    <row r="690" spans="1:6" ht="24" customHeight="1">
      <c r="A690" s="34">
        <v>2100301</v>
      </c>
      <c r="B690" s="55" t="s">
        <v>362</v>
      </c>
      <c r="C690" s="24">
        <v>103</v>
      </c>
      <c r="D690" s="143">
        <v>370.08</v>
      </c>
      <c r="E690" s="143">
        <f t="shared" si="20"/>
        <v>267.08</v>
      </c>
      <c r="F690" s="144">
        <f t="shared" si="21"/>
        <v>259.30097087378641</v>
      </c>
    </row>
    <row r="691" spans="1:6" ht="24" customHeight="1">
      <c r="A691" s="34">
        <v>2100302</v>
      </c>
      <c r="B691" s="55" t="s">
        <v>363</v>
      </c>
      <c r="C691" s="24">
        <v>5828</v>
      </c>
      <c r="D691" s="143">
        <v>5692.1931000000004</v>
      </c>
      <c r="E691" s="143">
        <f t="shared" si="20"/>
        <v>-135.80689999999959</v>
      </c>
      <c r="F691" s="144">
        <f t="shared" si="21"/>
        <v>-2.3302487989018461</v>
      </c>
    </row>
    <row r="692" spans="1:6" ht="24" customHeight="1">
      <c r="A692" s="34">
        <v>2100399</v>
      </c>
      <c r="B692" s="55" t="s">
        <v>364</v>
      </c>
      <c r="C692" s="24">
        <v>987</v>
      </c>
      <c r="D692" s="143">
        <v>844.41700000000003</v>
      </c>
      <c r="E692" s="143">
        <f t="shared" si="20"/>
        <v>-142.58299999999997</v>
      </c>
      <c r="F692" s="144">
        <f t="shared" si="21"/>
        <v>-14.44609929078014</v>
      </c>
    </row>
    <row r="693" spans="1:6" s="10" customFormat="1" ht="24" customHeight="1">
      <c r="A693" s="35">
        <v>21004</v>
      </c>
      <c r="B693" s="35" t="s">
        <v>830</v>
      </c>
      <c r="C693" s="23">
        <v>3417</v>
      </c>
      <c r="D693" s="102">
        <v>811.17000000000007</v>
      </c>
      <c r="E693" s="102">
        <f t="shared" si="20"/>
        <v>-2605.83</v>
      </c>
      <c r="F693" s="110">
        <f t="shared" si="21"/>
        <v>-76.260755048287962</v>
      </c>
    </row>
    <row r="694" spans="1:6" ht="24" customHeight="1">
      <c r="A694" s="34">
        <v>2100401</v>
      </c>
      <c r="B694" s="55" t="s">
        <v>365</v>
      </c>
      <c r="C694" s="24">
        <v>486</v>
      </c>
      <c r="D694" s="143">
        <v>36.299999999999997</v>
      </c>
      <c r="E694" s="143">
        <f t="shared" si="20"/>
        <v>-449.7</v>
      </c>
      <c r="F694" s="144">
        <f t="shared" si="21"/>
        <v>-92.53086419753086</v>
      </c>
    </row>
    <row r="695" spans="1:6" ht="24" customHeight="1">
      <c r="A695" s="34">
        <v>2100402</v>
      </c>
      <c r="B695" s="55" t="s">
        <v>366</v>
      </c>
      <c r="C695" s="24">
        <v>329</v>
      </c>
      <c r="D695" s="143">
        <v>29.3</v>
      </c>
      <c r="E695" s="143">
        <f t="shared" si="20"/>
        <v>-299.7</v>
      </c>
      <c r="F695" s="144">
        <f t="shared" si="21"/>
        <v>-91.094224924012153</v>
      </c>
    </row>
    <row r="696" spans="1:6" ht="24" hidden="1" customHeight="1">
      <c r="A696" s="34">
        <v>2100403</v>
      </c>
      <c r="B696" s="55" t="s">
        <v>367</v>
      </c>
      <c r="C696" s="24">
        <v>0</v>
      </c>
      <c r="D696" s="143">
        <v>0</v>
      </c>
      <c r="E696" s="143">
        <f t="shared" si="20"/>
        <v>0</v>
      </c>
      <c r="F696" s="144"/>
    </row>
    <row r="697" spans="1:6" ht="24" hidden="1" customHeight="1">
      <c r="A697" s="34">
        <v>2100404</v>
      </c>
      <c r="B697" s="55" t="s">
        <v>368</v>
      </c>
      <c r="C697" s="24">
        <v>0</v>
      </c>
      <c r="D697" s="143">
        <v>0</v>
      </c>
      <c r="E697" s="143">
        <f t="shared" si="20"/>
        <v>0</v>
      </c>
      <c r="F697" s="144"/>
    </row>
    <row r="698" spans="1:6" ht="24" hidden="1" customHeight="1">
      <c r="A698" s="34">
        <v>2100405</v>
      </c>
      <c r="B698" s="55" t="s">
        <v>369</v>
      </c>
      <c r="C698" s="24">
        <v>0</v>
      </c>
      <c r="D698" s="143">
        <v>0</v>
      </c>
      <c r="E698" s="143">
        <f t="shared" si="20"/>
        <v>0</v>
      </c>
      <c r="F698" s="144"/>
    </row>
    <row r="699" spans="1:6" ht="24" hidden="1" customHeight="1">
      <c r="A699" s="34">
        <v>2100406</v>
      </c>
      <c r="B699" s="55" t="s">
        <v>370</v>
      </c>
      <c r="C699" s="24">
        <v>0</v>
      </c>
      <c r="D699" s="143">
        <v>0</v>
      </c>
      <c r="E699" s="143">
        <f t="shared" si="20"/>
        <v>0</v>
      </c>
      <c r="F699" s="144"/>
    </row>
    <row r="700" spans="1:6" ht="24" customHeight="1">
      <c r="A700" s="34">
        <v>2100407</v>
      </c>
      <c r="B700" s="55" t="s">
        <v>371</v>
      </c>
      <c r="C700" s="24">
        <v>224</v>
      </c>
      <c r="D700" s="143">
        <v>180</v>
      </c>
      <c r="E700" s="143">
        <f t="shared" si="20"/>
        <v>-44</v>
      </c>
      <c r="F700" s="144">
        <f t="shared" si="21"/>
        <v>-19.642857142857142</v>
      </c>
    </row>
    <row r="701" spans="1:6" ht="24" customHeight="1">
      <c r="A701" s="34">
        <v>2100408</v>
      </c>
      <c r="B701" s="55" t="s">
        <v>372</v>
      </c>
      <c r="C701" s="24">
        <v>435</v>
      </c>
      <c r="D701" s="143">
        <v>21.85</v>
      </c>
      <c r="E701" s="143">
        <f t="shared" si="20"/>
        <v>-413.15</v>
      </c>
      <c r="F701" s="144">
        <f t="shared" si="21"/>
        <v>-94.977011494252878</v>
      </c>
    </row>
    <row r="702" spans="1:6" ht="24" customHeight="1">
      <c r="A702" s="34">
        <v>2100409</v>
      </c>
      <c r="B702" s="55" t="s">
        <v>373</v>
      </c>
      <c r="C702" s="24">
        <v>306</v>
      </c>
      <c r="D702" s="143">
        <v>473.72</v>
      </c>
      <c r="E702" s="143">
        <f t="shared" si="20"/>
        <v>167.72000000000003</v>
      </c>
      <c r="F702" s="144">
        <f t="shared" si="21"/>
        <v>54.810457516339881</v>
      </c>
    </row>
    <row r="703" spans="1:6" ht="24" customHeight="1">
      <c r="A703" s="34">
        <v>2100410</v>
      </c>
      <c r="B703" s="55" t="s">
        <v>374</v>
      </c>
      <c r="C703" s="24">
        <v>15</v>
      </c>
      <c r="D703" s="143">
        <v>65</v>
      </c>
      <c r="E703" s="143">
        <f t="shared" si="20"/>
        <v>50</v>
      </c>
      <c r="F703" s="144">
        <f t="shared" si="21"/>
        <v>333.33333333333337</v>
      </c>
    </row>
    <row r="704" spans="1:6" ht="24" customHeight="1">
      <c r="A704" s="34">
        <v>2100499</v>
      </c>
      <c r="B704" s="55" t="s">
        <v>375</v>
      </c>
      <c r="C704" s="24">
        <v>1622</v>
      </c>
      <c r="D704" s="143">
        <v>5</v>
      </c>
      <c r="E704" s="143">
        <f t="shared" si="20"/>
        <v>-1617</v>
      </c>
      <c r="F704" s="144">
        <f t="shared" si="21"/>
        <v>-99.691738594328001</v>
      </c>
    </row>
    <row r="705" spans="1:6" s="10" customFormat="1" ht="24" customHeight="1">
      <c r="A705" s="35">
        <v>21006</v>
      </c>
      <c r="B705" s="35" t="s">
        <v>831</v>
      </c>
      <c r="C705" s="23">
        <v>15</v>
      </c>
      <c r="D705" s="102">
        <v>0</v>
      </c>
      <c r="E705" s="102">
        <f t="shared" si="20"/>
        <v>-15</v>
      </c>
      <c r="F705" s="110">
        <f t="shared" si="21"/>
        <v>-100</v>
      </c>
    </row>
    <row r="706" spans="1:6" ht="24" customHeight="1">
      <c r="A706" s="34">
        <v>2100601</v>
      </c>
      <c r="B706" s="55" t="s">
        <v>376</v>
      </c>
      <c r="C706" s="24">
        <v>15</v>
      </c>
      <c r="D706" s="143">
        <v>0</v>
      </c>
      <c r="E706" s="143">
        <f t="shared" si="20"/>
        <v>-15</v>
      </c>
      <c r="F706" s="144">
        <f t="shared" si="21"/>
        <v>-100</v>
      </c>
    </row>
    <row r="707" spans="1:6" ht="24" hidden="1" customHeight="1">
      <c r="A707" s="34">
        <v>2100699</v>
      </c>
      <c r="B707" s="55" t="s">
        <v>377</v>
      </c>
      <c r="C707" s="24"/>
      <c r="D707" s="143">
        <v>0</v>
      </c>
      <c r="E707" s="143">
        <f t="shared" si="20"/>
        <v>0</v>
      </c>
      <c r="F707" s="144"/>
    </row>
    <row r="708" spans="1:6" s="10" customFormat="1" ht="24" customHeight="1">
      <c r="A708" s="35">
        <v>21007</v>
      </c>
      <c r="B708" s="36" t="s">
        <v>378</v>
      </c>
      <c r="C708" s="23">
        <v>5018</v>
      </c>
      <c r="D708" s="102">
        <v>5425.7366250000005</v>
      </c>
      <c r="E708" s="102">
        <f t="shared" si="20"/>
        <v>407.73662500000046</v>
      </c>
      <c r="F708" s="110">
        <f t="shared" si="21"/>
        <v>8.1254807692307782</v>
      </c>
    </row>
    <row r="709" spans="1:6" ht="24" customHeight="1">
      <c r="A709" s="34">
        <v>2100716</v>
      </c>
      <c r="B709" s="55" t="s">
        <v>379</v>
      </c>
      <c r="C709" s="24">
        <v>275</v>
      </c>
      <c r="D709" s="143">
        <v>3</v>
      </c>
      <c r="E709" s="143">
        <f t="shared" si="20"/>
        <v>-272</v>
      </c>
      <c r="F709" s="144">
        <f t="shared" si="21"/>
        <v>-98.909090909090907</v>
      </c>
    </row>
    <row r="710" spans="1:6" ht="24" customHeight="1">
      <c r="A710" s="34">
        <v>2100717</v>
      </c>
      <c r="B710" s="55" t="s">
        <v>380</v>
      </c>
      <c r="C710" s="24">
        <v>3663</v>
      </c>
      <c r="D710" s="143">
        <v>3969.5906249999998</v>
      </c>
      <c r="E710" s="143">
        <f t="shared" ref="E710:E773" si="22">D710-C710</f>
        <v>306.59062499999982</v>
      </c>
      <c r="F710" s="144">
        <f t="shared" ref="F710:F766" si="23">E710/C710*100</f>
        <v>8.369932432432428</v>
      </c>
    </row>
    <row r="711" spans="1:6" ht="24" customHeight="1">
      <c r="A711" s="34">
        <v>2100799</v>
      </c>
      <c r="B711" s="55" t="s">
        <v>381</v>
      </c>
      <c r="C711" s="24">
        <v>1080</v>
      </c>
      <c r="D711" s="143">
        <v>1453.1460000000002</v>
      </c>
      <c r="E711" s="143">
        <f t="shared" si="22"/>
        <v>373.14600000000019</v>
      </c>
      <c r="F711" s="144">
        <f t="shared" si="23"/>
        <v>34.550555555555576</v>
      </c>
    </row>
    <row r="712" spans="1:6" s="10" customFormat="1" ht="24" customHeight="1">
      <c r="A712" s="35">
        <v>21010</v>
      </c>
      <c r="B712" s="35" t="s">
        <v>832</v>
      </c>
      <c r="C712" s="23">
        <v>1178</v>
      </c>
      <c r="D712" s="102">
        <v>1687.7054952271001</v>
      </c>
      <c r="E712" s="102">
        <f t="shared" si="22"/>
        <v>509.70549522710007</v>
      </c>
      <c r="F712" s="110">
        <f t="shared" si="23"/>
        <v>43.268717761213928</v>
      </c>
    </row>
    <row r="713" spans="1:6" ht="24" customHeight="1">
      <c r="A713" s="34">
        <v>2101001</v>
      </c>
      <c r="B713" s="55" t="s">
        <v>19</v>
      </c>
      <c r="C713" s="24">
        <v>822</v>
      </c>
      <c r="D713" s="143">
        <v>866.06027122710009</v>
      </c>
      <c r="E713" s="143">
        <f t="shared" si="22"/>
        <v>44.060271227100088</v>
      </c>
      <c r="F713" s="144">
        <f t="shared" si="23"/>
        <v>5.360130319598551</v>
      </c>
    </row>
    <row r="714" spans="1:6" ht="24" customHeight="1">
      <c r="A714" s="34">
        <v>2101002</v>
      </c>
      <c r="B714" s="55" t="s">
        <v>20</v>
      </c>
      <c r="C714" s="24">
        <v>119</v>
      </c>
      <c r="D714" s="143">
        <v>112.645224</v>
      </c>
      <c r="E714" s="143">
        <f t="shared" si="22"/>
        <v>-6.3547760000000011</v>
      </c>
      <c r="F714" s="144">
        <f t="shared" si="23"/>
        <v>-5.3401478991596649</v>
      </c>
    </row>
    <row r="715" spans="1:6" ht="24" hidden="1" customHeight="1">
      <c r="A715" s="34">
        <v>2101003</v>
      </c>
      <c r="B715" s="55" t="s">
        <v>21</v>
      </c>
      <c r="C715" s="24">
        <v>0</v>
      </c>
      <c r="D715" s="143">
        <v>0</v>
      </c>
      <c r="E715" s="143">
        <f t="shared" si="22"/>
        <v>0</v>
      </c>
      <c r="F715" s="144"/>
    </row>
    <row r="716" spans="1:6" ht="24" customHeight="1">
      <c r="A716" s="34">
        <v>2101012</v>
      </c>
      <c r="B716" s="55" t="s">
        <v>382</v>
      </c>
      <c r="C716" s="24">
        <v>7</v>
      </c>
      <c r="D716" s="143">
        <v>8</v>
      </c>
      <c r="E716" s="143">
        <f t="shared" si="22"/>
        <v>1</v>
      </c>
      <c r="F716" s="144">
        <f t="shared" si="23"/>
        <v>14.285714285714285</v>
      </c>
    </row>
    <row r="717" spans="1:6" ht="24" customHeight="1">
      <c r="A717" s="34">
        <v>2101014</v>
      </c>
      <c r="B717" s="55" t="s">
        <v>383</v>
      </c>
      <c r="C717" s="24">
        <v>0</v>
      </c>
      <c r="D717" s="143">
        <v>8</v>
      </c>
      <c r="E717" s="143">
        <f t="shared" si="22"/>
        <v>8</v>
      </c>
      <c r="F717" s="144"/>
    </row>
    <row r="718" spans="1:6" ht="24" customHeight="1">
      <c r="A718" s="34">
        <v>2101015</v>
      </c>
      <c r="B718" s="55" t="s">
        <v>384</v>
      </c>
      <c r="C718" s="24">
        <v>1</v>
      </c>
      <c r="D718" s="143">
        <v>2</v>
      </c>
      <c r="E718" s="143">
        <f t="shared" si="22"/>
        <v>1</v>
      </c>
      <c r="F718" s="144">
        <f t="shared" si="23"/>
        <v>100</v>
      </c>
    </row>
    <row r="719" spans="1:6" ht="24" customHeight="1">
      <c r="A719" s="34">
        <v>2101016</v>
      </c>
      <c r="B719" s="55" t="s">
        <v>385</v>
      </c>
      <c r="C719" s="24">
        <v>179</v>
      </c>
      <c r="D719" s="143">
        <v>577</v>
      </c>
      <c r="E719" s="143">
        <f t="shared" si="22"/>
        <v>398</v>
      </c>
      <c r="F719" s="144">
        <f t="shared" si="23"/>
        <v>222.34636871508383</v>
      </c>
    </row>
    <row r="720" spans="1:6" ht="24" hidden="1" customHeight="1">
      <c r="A720" s="34">
        <v>2101050</v>
      </c>
      <c r="B720" s="55" t="s">
        <v>27</v>
      </c>
      <c r="C720" s="24">
        <v>0</v>
      </c>
      <c r="D720" s="143">
        <v>0</v>
      </c>
      <c r="E720" s="143">
        <f t="shared" si="22"/>
        <v>0</v>
      </c>
      <c r="F720" s="144"/>
    </row>
    <row r="721" spans="1:6" ht="24" customHeight="1">
      <c r="A721" s="34">
        <v>2101099</v>
      </c>
      <c r="B721" s="55" t="s">
        <v>386</v>
      </c>
      <c r="C721" s="24">
        <v>50</v>
      </c>
      <c r="D721" s="143">
        <v>114</v>
      </c>
      <c r="E721" s="143">
        <f t="shared" si="22"/>
        <v>64</v>
      </c>
      <c r="F721" s="144">
        <f t="shared" si="23"/>
        <v>128</v>
      </c>
    </row>
    <row r="722" spans="1:6" s="10" customFormat="1" ht="24" customHeight="1">
      <c r="A722" s="35">
        <v>21011</v>
      </c>
      <c r="B722" s="35" t="s">
        <v>833</v>
      </c>
      <c r="C722" s="23">
        <v>4243</v>
      </c>
      <c r="D722" s="102">
        <v>5001.6137739999995</v>
      </c>
      <c r="E722" s="102">
        <f t="shared" si="22"/>
        <v>758.61377399999947</v>
      </c>
      <c r="F722" s="110">
        <f t="shared" si="23"/>
        <v>17.87918392646711</v>
      </c>
    </row>
    <row r="723" spans="1:6" ht="24" customHeight="1">
      <c r="A723" s="34">
        <v>2101101</v>
      </c>
      <c r="B723" s="55" t="s">
        <v>387</v>
      </c>
      <c r="C723" s="24">
        <v>1589</v>
      </c>
      <c r="D723" s="143">
        <v>2210.057272</v>
      </c>
      <c r="E723" s="143">
        <f t="shared" si="22"/>
        <v>621.05727200000001</v>
      </c>
      <c r="F723" s="144">
        <f t="shared" si="23"/>
        <v>39.084787413467595</v>
      </c>
    </row>
    <row r="724" spans="1:6" ht="24" customHeight="1">
      <c r="A724" s="34">
        <v>2101102</v>
      </c>
      <c r="B724" s="55" t="s">
        <v>388</v>
      </c>
      <c r="C724" s="24">
        <v>2387</v>
      </c>
      <c r="D724" s="143">
        <v>2591.5565019999999</v>
      </c>
      <c r="E724" s="143">
        <f t="shared" si="22"/>
        <v>204.55650199999991</v>
      </c>
      <c r="F724" s="144">
        <f t="shared" si="23"/>
        <v>8.5696062840385387</v>
      </c>
    </row>
    <row r="725" spans="1:6" ht="24" customHeight="1">
      <c r="A725" s="34">
        <v>2101103</v>
      </c>
      <c r="B725" s="55" t="s">
        <v>389</v>
      </c>
      <c r="C725" s="24">
        <v>200</v>
      </c>
      <c r="D725" s="143">
        <v>200</v>
      </c>
      <c r="E725" s="143">
        <f t="shared" si="22"/>
        <v>0</v>
      </c>
      <c r="F725" s="144">
        <f t="shared" si="23"/>
        <v>0</v>
      </c>
    </row>
    <row r="726" spans="1:6" ht="24" customHeight="1">
      <c r="A726" s="34">
        <v>2101199</v>
      </c>
      <c r="B726" s="55" t="s">
        <v>390</v>
      </c>
      <c r="C726" s="24">
        <v>67</v>
      </c>
      <c r="D726" s="143">
        <v>0</v>
      </c>
      <c r="E726" s="143">
        <f t="shared" si="22"/>
        <v>-67</v>
      </c>
      <c r="F726" s="144">
        <f t="shared" si="23"/>
        <v>-100</v>
      </c>
    </row>
    <row r="727" spans="1:6" s="10" customFormat="1" ht="25.5" customHeight="1">
      <c r="A727" s="35">
        <v>21012</v>
      </c>
      <c r="B727" s="35" t="s">
        <v>834</v>
      </c>
      <c r="C727" s="23">
        <v>10513</v>
      </c>
      <c r="D727" s="102">
        <v>9912.5179700000008</v>
      </c>
      <c r="E727" s="102">
        <f t="shared" si="22"/>
        <v>-600.48202999999921</v>
      </c>
      <c r="F727" s="110">
        <f t="shared" si="23"/>
        <v>-5.7118047179682225</v>
      </c>
    </row>
    <row r="728" spans="1:6" ht="0.75" hidden="1" customHeight="1">
      <c r="A728" s="34">
        <v>2101201</v>
      </c>
      <c r="B728" s="55" t="s">
        <v>1073</v>
      </c>
      <c r="C728" s="24"/>
      <c r="D728" s="143">
        <v>0</v>
      </c>
      <c r="E728" s="143">
        <f t="shared" si="22"/>
        <v>0</v>
      </c>
      <c r="F728" s="144"/>
    </row>
    <row r="729" spans="1:6" ht="32.25" customHeight="1">
      <c r="A729" s="34">
        <v>2101202</v>
      </c>
      <c r="B729" s="55" t="s">
        <v>391</v>
      </c>
      <c r="C729" s="24">
        <v>10513</v>
      </c>
      <c r="D729" s="143">
        <v>9912.5179700000008</v>
      </c>
      <c r="E729" s="143">
        <f t="shared" si="22"/>
        <v>-600.48202999999921</v>
      </c>
      <c r="F729" s="144">
        <f t="shared" si="23"/>
        <v>-5.7118047179682225</v>
      </c>
    </row>
    <row r="730" spans="1:6" ht="24" hidden="1" customHeight="1">
      <c r="A730" s="34">
        <v>2101203</v>
      </c>
      <c r="B730" s="55" t="s">
        <v>392</v>
      </c>
      <c r="C730" s="24"/>
      <c r="D730" s="143">
        <v>0</v>
      </c>
      <c r="E730" s="143">
        <f t="shared" si="22"/>
        <v>0</v>
      </c>
      <c r="F730" s="144"/>
    </row>
    <row r="731" spans="1:6" ht="31.5" hidden="1" customHeight="1">
      <c r="A731" s="34">
        <v>2101204</v>
      </c>
      <c r="B731" s="55" t="s">
        <v>393</v>
      </c>
      <c r="C731" s="24"/>
      <c r="D731" s="143">
        <v>0</v>
      </c>
      <c r="E731" s="143">
        <f t="shared" si="22"/>
        <v>0</v>
      </c>
      <c r="F731" s="144"/>
    </row>
    <row r="732" spans="1:6" ht="24" hidden="1" customHeight="1">
      <c r="A732" s="34">
        <v>2101299</v>
      </c>
      <c r="B732" s="55" t="s">
        <v>394</v>
      </c>
      <c r="C732" s="24"/>
      <c r="D732" s="143">
        <v>0</v>
      </c>
      <c r="E732" s="143">
        <f t="shared" si="22"/>
        <v>0</v>
      </c>
      <c r="F732" s="144"/>
    </row>
    <row r="733" spans="1:6" s="10" customFormat="1" ht="24" customHeight="1">
      <c r="A733" s="35">
        <v>21013</v>
      </c>
      <c r="B733" s="35" t="s">
        <v>835</v>
      </c>
      <c r="C733" s="23">
        <v>963</v>
      </c>
      <c r="D733" s="102">
        <v>1018.8</v>
      </c>
      <c r="E733" s="102">
        <f t="shared" si="22"/>
        <v>55.799999999999955</v>
      </c>
      <c r="F733" s="110">
        <f t="shared" si="23"/>
        <v>5.7943925233644809</v>
      </c>
    </row>
    <row r="734" spans="1:6" ht="24" customHeight="1">
      <c r="A734" s="34">
        <v>2101301</v>
      </c>
      <c r="B734" s="55" t="s">
        <v>717</v>
      </c>
      <c r="C734" s="24">
        <v>621</v>
      </c>
      <c r="D734" s="143">
        <v>974</v>
      </c>
      <c r="E734" s="143">
        <f t="shared" si="22"/>
        <v>353</v>
      </c>
      <c r="F734" s="144">
        <f t="shared" si="23"/>
        <v>56.843800322061192</v>
      </c>
    </row>
    <row r="735" spans="1:6" ht="24" customHeight="1">
      <c r="A735" s="34">
        <v>2101302</v>
      </c>
      <c r="B735" s="55" t="s">
        <v>718</v>
      </c>
      <c r="C735" s="24">
        <v>50</v>
      </c>
      <c r="D735" s="143">
        <v>0</v>
      </c>
      <c r="E735" s="143">
        <f t="shared" si="22"/>
        <v>-50</v>
      </c>
      <c r="F735" s="144">
        <f t="shared" si="23"/>
        <v>-100</v>
      </c>
    </row>
    <row r="736" spans="1:6" ht="24" customHeight="1">
      <c r="A736" s="34">
        <v>2101399</v>
      </c>
      <c r="B736" s="55" t="s">
        <v>719</v>
      </c>
      <c r="C736" s="24">
        <v>292</v>
      </c>
      <c r="D736" s="143">
        <v>44.8</v>
      </c>
      <c r="E736" s="143">
        <f t="shared" si="22"/>
        <v>-247.2</v>
      </c>
      <c r="F736" s="144">
        <f t="shared" si="23"/>
        <v>-84.657534246575338</v>
      </c>
    </row>
    <row r="737" spans="1:6" s="10" customFormat="1" ht="24" customHeight="1">
      <c r="A737" s="35">
        <v>21014</v>
      </c>
      <c r="B737" s="35" t="s">
        <v>836</v>
      </c>
      <c r="C737" s="23">
        <v>14</v>
      </c>
      <c r="D737" s="102">
        <v>64</v>
      </c>
      <c r="E737" s="102">
        <f t="shared" si="22"/>
        <v>50</v>
      </c>
      <c r="F737" s="110">
        <f t="shared" si="23"/>
        <v>357.14285714285717</v>
      </c>
    </row>
    <row r="738" spans="1:6" ht="24" customHeight="1">
      <c r="A738" s="34">
        <v>2101401</v>
      </c>
      <c r="B738" s="55" t="s">
        <v>720</v>
      </c>
      <c r="C738" s="24">
        <v>14</v>
      </c>
      <c r="D738" s="143">
        <v>64</v>
      </c>
      <c r="E738" s="143">
        <f t="shared" si="22"/>
        <v>50</v>
      </c>
      <c r="F738" s="144">
        <f t="shared" si="23"/>
        <v>357.14285714285717</v>
      </c>
    </row>
    <row r="739" spans="1:6" ht="24" hidden="1" customHeight="1">
      <c r="A739" s="34">
        <v>2101499</v>
      </c>
      <c r="B739" s="55" t="s">
        <v>721</v>
      </c>
      <c r="C739" s="24"/>
      <c r="D739" s="143">
        <v>0</v>
      </c>
      <c r="E739" s="143">
        <f t="shared" si="22"/>
        <v>0</v>
      </c>
      <c r="F739" s="144"/>
    </row>
    <row r="740" spans="1:6" s="10" customFormat="1" ht="24" customHeight="1">
      <c r="A740" s="35">
        <v>21099</v>
      </c>
      <c r="B740" s="35" t="s">
        <v>837</v>
      </c>
      <c r="C740" s="23">
        <v>339</v>
      </c>
      <c r="D740" s="102">
        <v>811.68999999999994</v>
      </c>
      <c r="E740" s="102">
        <f t="shared" si="22"/>
        <v>472.68999999999994</v>
      </c>
      <c r="F740" s="110">
        <f t="shared" si="23"/>
        <v>139.43657817109144</v>
      </c>
    </row>
    <row r="741" spans="1:6" ht="24" customHeight="1">
      <c r="A741" s="34">
        <v>2109901</v>
      </c>
      <c r="B741" s="55" t="s">
        <v>395</v>
      </c>
      <c r="C741" s="24">
        <v>339</v>
      </c>
      <c r="D741" s="143">
        <v>811.68999999999994</v>
      </c>
      <c r="E741" s="143">
        <f t="shared" si="22"/>
        <v>472.68999999999994</v>
      </c>
      <c r="F741" s="144">
        <f t="shared" si="23"/>
        <v>139.43657817109144</v>
      </c>
    </row>
    <row r="742" spans="1:6" s="10" customFormat="1" ht="24" customHeight="1">
      <c r="A742" s="35">
        <v>211</v>
      </c>
      <c r="B742" s="35" t="s">
        <v>396</v>
      </c>
      <c r="C742" s="23">
        <v>10269</v>
      </c>
      <c r="D742" s="102">
        <v>3754.9474500000006</v>
      </c>
      <c r="E742" s="102">
        <f t="shared" si="22"/>
        <v>-6514.0525499999994</v>
      </c>
      <c r="F742" s="110">
        <f t="shared" si="23"/>
        <v>-63.434146947122407</v>
      </c>
    </row>
    <row r="743" spans="1:6" s="10" customFormat="1" ht="24" customHeight="1">
      <c r="A743" s="35">
        <v>21101</v>
      </c>
      <c r="B743" s="35" t="s">
        <v>838</v>
      </c>
      <c r="C743" s="23">
        <v>533</v>
      </c>
      <c r="D743" s="102">
        <v>596.73053300000004</v>
      </c>
      <c r="E743" s="102">
        <f t="shared" si="22"/>
        <v>63.730533000000037</v>
      </c>
      <c r="F743" s="110">
        <f t="shared" si="23"/>
        <v>11.956948030018768</v>
      </c>
    </row>
    <row r="744" spans="1:6" ht="24" customHeight="1">
      <c r="A744" s="34">
        <v>2110101</v>
      </c>
      <c r="B744" s="55" t="s">
        <v>19</v>
      </c>
      <c r="C744" s="24">
        <v>319</v>
      </c>
      <c r="D744" s="143">
        <v>329.82522</v>
      </c>
      <c r="E744" s="143">
        <f t="shared" si="22"/>
        <v>10.825220000000002</v>
      </c>
      <c r="F744" s="144">
        <f t="shared" si="23"/>
        <v>3.3934858934169281</v>
      </c>
    </row>
    <row r="745" spans="1:6" ht="24" customHeight="1">
      <c r="A745" s="34">
        <v>2110102</v>
      </c>
      <c r="B745" s="55" t="s">
        <v>20</v>
      </c>
      <c r="C745" s="24">
        <v>27</v>
      </c>
      <c r="D745" s="143">
        <v>23.68</v>
      </c>
      <c r="E745" s="143">
        <f t="shared" si="22"/>
        <v>-3.3200000000000003</v>
      </c>
      <c r="F745" s="144">
        <f t="shared" si="23"/>
        <v>-12.296296296296298</v>
      </c>
    </row>
    <row r="746" spans="1:6" ht="24" customHeight="1">
      <c r="A746" s="34">
        <v>2110103</v>
      </c>
      <c r="B746" s="55" t="s">
        <v>21</v>
      </c>
      <c r="C746" s="24">
        <v>117</v>
      </c>
      <c r="D746" s="143">
        <v>108.225313</v>
      </c>
      <c r="E746" s="143">
        <f t="shared" si="22"/>
        <v>-8.7746870000000001</v>
      </c>
      <c r="F746" s="144">
        <f t="shared" si="23"/>
        <v>-7.4997324786324784</v>
      </c>
    </row>
    <row r="747" spans="1:6" ht="24" customHeight="1">
      <c r="A747" s="34">
        <v>2110104</v>
      </c>
      <c r="B747" s="55" t="s">
        <v>397</v>
      </c>
      <c r="C747" s="24">
        <v>12</v>
      </c>
      <c r="D747" s="143">
        <v>15</v>
      </c>
      <c r="E747" s="143">
        <f t="shared" si="22"/>
        <v>3</v>
      </c>
      <c r="F747" s="144">
        <f t="shared" si="23"/>
        <v>25</v>
      </c>
    </row>
    <row r="748" spans="1:6" ht="24" customHeight="1">
      <c r="A748" s="34">
        <v>2110105</v>
      </c>
      <c r="B748" s="55" t="s">
        <v>398</v>
      </c>
      <c r="C748" s="24">
        <v>0</v>
      </c>
      <c r="D748" s="143">
        <v>20</v>
      </c>
      <c r="E748" s="143">
        <f t="shared" si="22"/>
        <v>20</v>
      </c>
      <c r="F748" s="144"/>
    </row>
    <row r="749" spans="1:6" ht="24" hidden="1" customHeight="1">
      <c r="A749" s="34">
        <v>2110106</v>
      </c>
      <c r="B749" s="55" t="s">
        <v>399</v>
      </c>
      <c r="C749" s="24">
        <v>0</v>
      </c>
      <c r="D749" s="143">
        <v>0</v>
      </c>
      <c r="E749" s="143">
        <f t="shared" si="22"/>
        <v>0</v>
      </c>
      <c r="F749" s="144"/>
    </row>
    <row r="750" spans="1:6" ht="24" hidden="1" customHeight="1">
      <c r="A750" s="34">
        <v>2110107</v>
      </c>
      <c r="B750" s="55" t="s">
        <v>400</v>
      </c>
      <c r="C750" s="24">
        <v>0</v>
      </c>
      <c r="D750" s="143">
        <v>0</v>
      </c>
      <c r="E750" s="143">
        <f t="shared" si="22"/>
        <v>0</v>
      </c>
      <c r="F750" s="144"/>
    </row>
    <row r="751" spans="1:6" ht="24" customHeight="1">
      <c r="A751" s="34">
        <v>2110199</v>
      </c>
      <c r="B751" s="55" t="s">
        <v>839</v>
      </c>
      <c r="C751" s="24">
        <v>58</v>
      </c>
      <c r="D751" s="143">
        <v>100</v>
      </c>
      <c r="E751" s="143">
        <f t="shared" si="22"/>
        <v>42</v>
      </c>
      <c r="F751" s="144">
        <f t="shared" si="23"/>
        <v>72.41379310344827</v>
      </c>
    </row>
    <row r="752" spans="1:6" s="10" customFormat="1" ht="24" customHeight="1">
      <c r="A752" s="35">
        <v>21102</v>
      </c>
      <c r="B752" s="35" t="s">
        <v>840</v>
      </c>
      <c r="C752" s="23">
        <v>393</v>
      </c>
      <c r="D752" s="102">
        <v>486.67</v>
      </c>
      <c r="E752" s="102">
        <f t="shared" si="22"/>
        <v>93.670000000000016</v>
      </c>
      <c r="F752" s="110">
        <f t="shared" si="23"/>
        <v>23.83460559796438</v>
      </c>
    </row>
    <row r="753" spans="1:6" ht="24" customHeight="1">
      <c r="A753" s="34">
        <v>2110203</v>
      </c>
      <c r="B753" s="55" t="s">
        <v>841</v>
      </c>
      <c r="C753" s="24"/>
      <c r="D753" s="143">
        <v>150</v>
      </c>
      <c r="E753" s="143">
        <f t="shared" si="22"/>
        <v>150</v>
      </c>
      <c r="F753" s="144"/>
    </row>
    <row r="754" spans="1:6" ht="24" hidden="1" customHeight="1">
      <c r="A754" s="34">
        <v>2110204</v>
      </c>
      <c r="B754" s="55" t="s">
        <v>401</v>
      </c>
      <c r="C754" s="24"/>
      <c r="D754" s="143">
        <v>0</v>
      </c>
      <c r="E754" s="143">
        <f t="shared" si="22"/>
        <v>0</v>
      </c>
      <c r="F754" s="144"/>
    </row>
    <row r="755" spans="1:6" ht="24" customHeight="1">
      <c r="A755" s="34">
        <v>2110299</v>
      </c>
      <c r="B755" s="55" t="s">
        <v>402</v>
      </c>
      <c r="C755" s="24">
        <v>393</v>
      </c>
      <c r="D755" s="143">
        <v>336.67</v>
      </c>
      <c r="E755" s="143">
        <f t="shared" si="22"/>
        <v>-56.329999999999984</v>
      </c>
      <c r="F755" s="144">
        <f t="shared" si="23"/>
        <v>-14.333333333333329</v>
      </c>
    </row>
    <row r="756" spans="1:6" s="10" customFormat="1" ht="24" customHeight="1">
      <c r="A756" s="35">
        <v>21103</v>
      </c>
      <c r="B756" s="35" t="s">
        <v>842</v>
      </c>
      <c r="C756" s="23">
        <v>2813</v>
      </c>
      <c r="D756" s="102">
        <v>2233.6669170000005</v>
      </c>
      <c r="E756" s="102">
        <f t="shared" si="22"/>
        <v>-579.33308299999953</v>
      </c>
      <c r="F756" s="110">
        <f t="shared" si="23"/>
        <v>-20.594848311411287</v>
      </c>
    </row>
    <row r="757" spans="1:6" ht="24" customHeight="1">
      <c r="A757" s="34">
        <v>2110301</v>
      </c>
      <c r="B757" s="55" t="s">
        <v>403</v>
      </c>
      <c r="C757" s="24">
        <v>-143</v>
      </c>
      <c r="D757" s="143">
        <v>100</v>
      </c>
      <c r="E757" s="143">
        <f t="shared" si="22"/>
        <v>243</v>
      </c>
      <c r="F757" s="144">
        <f t="shared" si="23"/>
        <v>-169.93006993006995</v>
      </c>
    </row>
    <row r="758" spans="1:6" ht="24" customHeight="1">
      <c r="A758" s="34">
        <v>2110302</v>
      </c>
      <c r="B758" s="55" t="s">
        <v>404</v>
      </c>
      <c r="C758" s="24">
        <v>632</v>
      </c>
      <c r="D758" s="143">
        <v>1047.7556400000001</v>
      </c>
      <c r="E758" s="143">
        <f t="shared" si="22"/>
        <v>415.75564000000008</v>
      </c>
      <c r="F758" s="144">
        <f t="shared" si="23"/>
        <v>65.784120253164573</v>
      </c>
    </row>
    <row r="759" spans="1:6" ht="24" hidden="1" customHeight="1">
      <c r="A759" s="34">
        <v>2110303</v>
      </c>
      <c r="B759" s="55" t="s">
        <v>405</v>
      </c>
      <c r="C759" s="24"/>
      <c r="D759" s="143">
        <v>0</v>
      </c>
      <c r="E759" s="143">
        <f t="shared" si="22"/>
        <v>0</v>
      </c>
      <c r="F759" s="144"/>
    </row>
    <row r="760" spans="1:6" ht="24" customHeight="1">
      <c r="A760" s="34">
        <v>2110304</v>
      </c>
      <c r="B760" s="55" t="s">
        <v>406</v>
      </c>
      <c r="C760" s="24">
        <v>572</v>
      </c>
      <c r="D760" s="143">
        <v>716.711277</v>
      </c>
      <c r="E760" s="143">
        <f t="shared" si="22"/>
        <v>144.711277</v>
      </c>
      <c r="F760" s="144">
        <f t="shared" si="23"/>
        <v>25.299174300699299</v>
      </c>
    </row>
    <row r="761" spans="1:6" ht="24" hidden="1" customHeight="1">
      <c r="A761" s="34">
        <v>2110305</v>
      </c>
      <c r="B761" s="55" t="s">
        <v>407</v>
      </c>
      <c r="C761" s="24"/>
      <c r="D761" s="143">
        <v>0</v>
      </c>
      <c r="E761" s="143">
        <f t="shared" si="22"/>
        <v>0</v>
      </c>
      <c r="F761" s="144"/>
    </row>
    <row r="762" spans="1:6" ht="24" hidden="1" customHeight="1">
      <c r="A762" s="34">
        <v>2110306</v>
      </c>
      <c r="B762" s="55" t="s">
        <v>408</v>
      </c>
      <c r="C762" s="24"/>
      <c r="D762" s="143">
        <v>0</v>
      </c>
      <c r="E762" s="143">
        <f t="shared" si="22"/>
        <v>0</v>
      </c>
      <c r="F762" s="144"/>
    </row>
    <row r="763" spans="1:6" ht="24" customHeight="1">
      <c r="A763" s="34">
        <v>2110399</v>
      </c>
      <c r="B763" s="55" t="s">
        <v>409</v>
      </c>
      <c r="C763" s="24">
        <v>1752</v>
      </c>
      <c r="D763" s="143">
        <v>369.2</v>
      </c>
      <c r="E763" s="143">
        <f t="shared" si="22"/>
        <v>-1382.8</v>
      </c>
      <c r="F763" s="144">
        <f t="shared" si="23"/>
        <v>-78.926940639269404</v>
      </c>
    </row>
    <row r="764" spans="1:6" s="10" customFormat="1" ht="24" customHeight="1">
      <c r="A764" s="35">
        <v>21104</v>
      </c>
      <c r="B764" s="35" t="s">
        <v>843</v>
      </c>
      <c r="C764" s="23">
        <v>95</v>
      </c>
      <c r="D764" s="102">
        <v>0</v>
      </c>
      <c r="E764" s="102">
        <f t="shared" si="22"/>
        <v>-95</v>
      </c>
      <c r="F764" s="110">
        <f t="shared" si="23"/>
        <v>-100</v>
      </c>
    </row>
    <row r="765" spans="1:6" ht="24" hidden="1" customHeight="1">
      <c r="A765" s="34">
        <v>2110401</v>
      </c>
      <c r="B765" s="55" t="s">
        <v>410</v>
      </c>
      <c r="C765" s="24"/>
      <c r="D765" s="143">
        <v>0</v>
      </c>
      <c r="E765" s="143">
        <f t="shared" si="22"/>
        <v>0</v>
      </c>
      <c r="F765" s="144"/>
    </row>
    <row r="766" spans="1:6" ht="24" customHeight="1">
      <c r="A766" s="34">
        <v>2110402</v>
      </c>
      <c r="B766" s="55" t="s">
        <v>411</v>
      </c>
      <c r="C766" s="24">
        <v>95</v>
      </c>
      <c r="D766" s="143">
        <v>0</v>
      </c>
      <c r="E766" s="143">
        <f t="shared" si="22"/>
        <v>-95</v>
      </c>
      <c r="F766" s="144">
        <f t="shared" si="23"/>
        <v>-100</v>
      </c>
    </row>
    <row r="767" spans="1:6" ht="24" hidden="1" customHeight="1">
      <c r="A767" s="34">
        <v>2110403</v>
      </c>
      <c r="B767" s="55" t="s">
        <v>412</v>
      </c>
      <c r="C767" s="24"/>
      <c r="D767" s="143">
        <v>0</v>
      </c>
      <c r="E767" s="143">
        <f t="shared" si="22"/>
        <v>0</v>
      </c>
      <c r="F767" s="144"/>
    </row>
    <row r="768" spans="1:6" ht="24" hidden="1" customHeight="1">
      <c r="A768" s="34">
        <v>2110404</v>
      </c>
      <c r="B768" s="55" t="s">
        <v>413</v>
      </c>
      <c r="C768" s="24"/>
      <c r="D768" s="143">
        <v>0</v>
      </c>
      <c r="E768" s="143">
        <f t="shared" si="22"/>
        <v>0</v>
      </c>
      <c r="F768" s="144"/>
    </row>
    <row r="769" spans="1:6" ht="24" hidden="1" customHeight="1">
      <c r="A769" s="34">
        <v>2110499</v>
      </c>
      <c r="B769" s="55" t="s">
        <v>414</v>
      </c>
      <c r="C769" s="24"/>
      <c r="D769" s="143">
        <v>0</v>
      </c>
      <c r="E769" s="143">
        <f t="shared" si="22"/>
        <v>0</v>
      </c>
      <c r="F769" s="144"/>
    </row>
    <row r="770" spans="1:6" s="10" customFormat="1" ht="24" hidden="1" customHeight="1">
      <c r="A770" s="35">
        <v>21105</v>
      </c>
      <c r="B770" s="35" t="s">
        <v>844</v>
      </c>
      <c r="C770" s="23">
        <v>0</v>
      </c>
      <c r="D770" s="102">
        <v>0</v>
      </c>
      <c r="E770" s="102">
        <f t="shared" si="22"/>
        <v>0</v>
      </c>
      <c r="F770" s="110"/>
    </row>
    <row r="771" spans="1:6" ht="24" hidden="1" customHeight="1">
      <c r="A771" s="34">
        <v>2110501</v>
      </c>
      <c r="B771" s="55" t="s">
        <v>415</v>
      </c>
      <c r="C771" s="24"/>
      <c r="D771" s="143">
        <v>0</v>
      </c>
      <c r="E771" s="143">
        <f t="shared" si="22"/>
        <v>0</v>
      </c>
      <c r="F771" s="144"/>
    </row>
    <row r="772" spans="1:6" ht="24" hidden="1" customHeight="1">
      <c r="A772" s="34">
        <v>2110502</v>
      </c>
      <c r="B772" s="55" t="s">
        <v>416</v>
      </c>
      <c r="C772" s="24"/>
      <c r="D772" s="143">
        <v>0</v>
      </c>
      <c r="E772" s="143">
        <f t="shared" si="22"/>
        <v>0</v>
      </c>
      <c r="F772" s="144"/>
    </row>
    <row r="773" spans="1:6" ht="24" hidden="1" customHeight="1">
      <c r="A773" s="34">
        <v>2110503</v>
      </c>
      <c r="B773" s="55" t="s">
        <v>417</v>
      </c>
      <c r="C773" s="24"/>
      <c r="D773" s="143">
        <v>0</v>
      </c>
      <c r="E773" s="143">
        <f t="shared" si="22"/>
        <v>0</v>
      </c>
      <c r="F773" s="144"/>
    </row>
    <row r="774" spans="1:6" ht="24" hidden="1" customHeight="1">
      <c r="A774" s="34">
        <v>2110506</v>
      </c>
      <c r="B774" s="55" t="s">
        <v>418</v>
      </c>
      <c r="C774" s="24"/>
      <c r="D774" s="143">
        <v>0</v>
      </c>
      <c r="E774" s="143">
        <f t="shared" ref="E774:E837" si="24">D774-C774</f>
        <v>0</v>
      </c>
      <c r="F774" s="144"/>
    </row>
    <row r="775" spans="1:6" ht="24" hidden="1" customHeight="1">
      <c r="A775" s="34">
        <v>2110599</v>
      </c>
      <c r="B775" s="55" t="s">
        <v>419</v>
      </c>
      <c r="C775" s="24"/>
      <c r="D775" s="143">
        <v>0</v>
      </c>
      <c r="E775" s="143">
        <f t="shared" si="24"/>
        <v>0</v>
      </c>
      <c r="F775" s="144"/>
    </row>
    <row r="776" spans="1:6" s="10" customFormat="1" ht="24" customHeight="1">
      <c r="A776" s="35">
        <v>21110</v>
      </c>
      <c r="B776" s="35" t="s">
        <v>845</v>
      </c>
      <c r="C776" s="23">
        <v>21</v>
      </c>
      <c r="D776" s="102">
        <v>30</v>
      </c>
      <c r="E776" s="102">
        <f t="shared" si="24"/>
        <v>9</v>
      </c>
      <c r="F776" s="110">
        <f t="shared" ref="F776:F837" si="25">E776/C776*100</f>
        <v>42.857142857142854</v>
      </c>
    </row>
    <row r="777" spans="1:6" ht="24" customHeight="1">
      <c r="A777" s="34">
        <v>2111001</v>
      </c>
      <c r="B777" s="55" t="s">
        <v>420</v>
      </c>
      <c r="C777" s="24">
        <v>21</v>
      </c>
      <c r="D777" s="143">
        <v>30</v>
      </c>
      <c r="E777" s="143">
        <f t="shared" si="24"/>
        <v>9</v>
      </c>
      <c r="F777" s="144">
        <f t="shared" si="25"/>
        <v>42.857142857142854</v>
      </c>
    </row>
    <row r="778" spans="1:6" s="10" customFormat="1" ht="24" customHeight="1">
      <c r="A778" s="35">
        <v>21111</v>
      </c>
      <c r="B778" s="35" t="s">
        <v>846</v>
      </c>
      <c r="C778" s="23">
        <v>1058</v>
      </c>
      <c r="D778" s="102">
        <v>407.88</v>
      </c>
      <c r="E778" s="102">
        <f t="shared" si="24"/>
        <v>-650.12</v>
      </c>
      <c r="F778" s="110">
        <f t="shared" si="25"/>
        <v>-61.448015122873343</v>
      </c>
    </row>
    <row r="779" spans="1:6" ht="24" customHeight="1">
      <c r="A779" s="34">
        <v>2111101</v>
      </c>
      <c r="B779" s="55" t="s">
        <v>421</v>
      </c>
      <c r="C779" s="24">
        <v>12</v>
      </c>
      <c r="D779" s="143">
        <v>27.880000000000003</v>
      </c>
      <c r="E779" s="143">
        <f t="shared" si="24"/>
        <v>15.880000000000003</v>
      </c>
      <c r="F779" s="144">
        <f t="shared" si="25"/>
        <v>132.33333333333334</v>
      </c>
    </row>
    <row r="780" spans="1:6" ht="24" customHeight="1">
      <c r="A780" s="34">
        <v>2111102</v>
      </c>
      <c r="B780" s="55" t="s">
        <v>422</v>
      </c>
      <c r="C780" s="24">
        <v>180</v>
      </c>
      <c r="D780" s="143">
        <v>260</v>
      </c>
      <c r="E780" s="143">
        <f t="shared" si="24"/>
        <v>80</v>
      </c>
      <c r="F780" s="144">
        <f t="shared" si="25"/>
        <v>44.444444444444443</v>
      </c>
    </row>
    <row r="781" spans="1:6" ht="24" customHeight="1">
      <c r="A781" s="34">
        <v>2111103</v>
      </c>
      <c r="B781" s="55" t="s">
        <v>423</v>
      </c>
      <c r="C781" s="24">
        <v>-89</v>
      </c>
      <c r="D781" s="143">
        <v>0</v>
      </c>
      <c r="E781" s="143">
        <f t="shared" si="24"/>
        <v>89</v>
      </c>
      <c r="F781" s="144">
        <f t="shared" si="25"/>
        <v>-100</v>
      </c>
    </row>
    <row r="782" spans="1:6" ht="24" customHeight="1">
      <c r="A782" s="34">
        <v>2111104</v>
      </c>
      <c r="B782" s="55" t="s">
        <v>424</v>
      </c>
      <c r="C782" s="24">
        <v>800</v>
      </c>
      <c r="D782" s="143">
        <v>0</v>
      </c>
      <c r="E782" s="143">
        <f t="shared" si="24"/>
        <v>-800</v>
      </c>
      <c r="F782" s="144">
        <f t="shared" si="25"/>
        <v>-100</v>
      </c>
    </row>
    <row r="783" spans="1:6" ht="24" customHeight="1">
      <c r="A783" s="34">
        <v>2111199</v>
      </c>
      <c r="B783" s="55" t="s">
        <v>425</v>
      </c>
      <c r="C783" s="24">
        <v>155</v>
      </c>
      <c r="D783" s="143">
        <v>120</v>
      </c>
      <c r="E783" s="143">
        <f t="shared" si="24"/>
        <v>-35</v>
      </c>
      <c r="F783" s="144">
        <f t="shared" si="25"/>
        <v>-22.58064516129032</v>
      </c>
    </row>
    <row r="784" spans="1:6" s="10" customFormat="1" ht="24" hidden="1" customHeight="1">
      <c r="A784" s="35">
        <v>21112</v>
      </c>
      <c r="B784" s="35" t="s">
        <v>847</v>
      </c>
      <c r="C784" s="23">
        <v>0</v>
      </c>
      <c r="D784" s="102">
        <v>0</v>
      </c>
      <c r="E784" s="102">
        <f t="shared" si="24"/>
        <v>0</v>
      </c>
      <c r="F784" s="110"/>
    </row>
    <row r="785" spans="1:6" ht="24" hidden="1" customHeight="1">
      <c r="A785" s="34">
        <v>2111201</v>
      </c>
      <c r="B785" s="55" t="s">
        <v>426</v>
      </c>
      <c r="C785" s="24"/>
      <c r="D785" s="143">
        <v>0</v>
      </c>
      <c r="E785" s="143">
        <f t="shared" si="24"/>
        <v>0</v>
      </c>
      <c r="F785" s="144"/>
    </row>
    <row r="786" spans="1:6" s="10" customFormat="1" ht="24" hidden="1" customHeight="1">
      <c r="A786" s="35">
        <v>21113</v>
      </c>
      <c r="B786" s="35" t="s">
        <v>848</v>
      </c>
      <c r="C786" s="23">
        <v>0</v>
      </c>
      <c r="D786" s="102">
        <v>0</v>
      </c>
      <c r="E786" s="102">
        <f t="shared" si="24"/>
        <v>0</v>
      </c>
      <c r="F786" s="110"/>
    </row>
    <row r="787" spans="1:6" ht="24" hidden="1" customHeight="1">
      <c r="A787" s="34">
        <v>2111301</v>
      </c>
      <c r="B787" s="55" t="s">
        <v>427</v>
      </c>
      <c r="C787" s="24"/>
      <c r="D787" s="143">
        <v>0</v>
      </c>
      <c r="E787" s="143">
        <f t="shared" si="24"/>
        <v>0</v>
      </c>
      <c r="F787" s="144"/>
    </row>
    <row r="788" spans="1:6" s="10" customFormat="1" ht="24" customHeight="1">
      <c r="A788" s="35">
        <v>21199</v>
      </c>
      <c r="B788" s="35" t="s">
        <v>849</v>
      </c>
      <c r="C788" s="23">
        <v>5356</v>
      </c>
      <c r="D788" s="102">
        <v>0</v>
      </c>
      <c r="E788" s="102">
        <f t="shared" si="24"/>
        <v>-5356</v>
      </c>
      <c r="F788" s="110">
        <f t="shared" si="25"/>
        <v>-100</v>
      </c>
    </row>
    <row r="789" spans="1:6" ht="24" customHeight="1">
      <c r="A789" s="34">
        <v>2119901</v>
      </c>
      <c r="B789" s="55" t="s">
        <v>428</v>
      </c>
      <c r="C789" s="24">
        <v>5356</v>
      </c>
      <c r="D789" s="143">
        <v>0</v>
      </c>
      <c r="E789" s="143">
        <f t="shared" si="24"/>
        <v>-5356</v>
      </c>
      <c r="F789" s="144">
        <f t="shared" si="25"/>
        <v>-100</v>
      </c>
    </row>
    <row r="790" spans="1:6" s="10" customFormat="1" ht="24" customHeight="1">
      <c r="A790" s="35">
        <v>212</v>
      </c>
      <c r="B790" s="35" t="s">
        <v>850</v>
      </c>
      <c r="C790" s="23">
        <v>24746</v>
      </c>
      <c r="D790" s="102">
        <v>21077.187243999997</v>
      </c>
      <c r="E790" s="102">
        <f t="shared" si="24"/>
        <v>-3668.812756000003</v>
      </c>
      <c r="F790" s="110">
        <f t="shared" si="25"/>
        <v>-14.825881984967278</v>
      </c>
    </row>
    <row r="791" spans="1:6" s="10" customFormat="1" ht="24" customHeight="1">
      <c r="A791" s="35">
        <v>21201</v>
      </c>
      <c r="B791" s="35" t="s">
        <v>851</v>
      </c>
      <c r="C791" s="23">
        <v>6615</v>
      </c>
      <c r="D791" s="102">
        <v>8241.1968219999999</v>
      </c>
      <c r="E791" s="102">
        <f t="shared" si="24"/>
        <v>1626.1968219999999</v>
      </c>
      <c r="F791" s="110">
        <f t="shared" si="25"/>
        <v>24.583474255479967</v>
      </c>
    </row>
    <row r="792" spans="1:6" ht="24" customHeight="1">
      <c r="A792" s="34">
        <v>2120101</v>
      </c>
      <c r="B792" s="55" t="s">
        <v>19</v>
      </c>
      <c r="C792" s="24">
        <v>950</v>
      </c>
      <c r="D792" s="143">
        <v>1061.120244</v>
      </c>
      <c r="E792" s="143">
        <f t="shared" si="24"/>
        <v>111.12024399999996</v>
      </c>
      <c r="F792" s="144">
        <f t="shared" si="25"/>
        <v>11.696867789473679</v>
      </c>
    </row>
    <row r="793" spans="1:6" ht="24" customHeight="1">
      <c r="A793" s="34">
        <v>2120102</v>
      </c>
      <c r="B793" s="55" t="s">
        <v>20</v>
      </c>
      <c r="C793" s="24">
        <v>63</v>
      </c>
      <c r="D793" s="143">
        <v>48.62</v>
      </c>
      <c r="E793" s="143">
        <f t="shared" si="24"/>
        <v>-14.380000000000003</v>
      </c>
      <c r="F793" s="144">
        <f t="shared" si="25"/>
        <v>-22.82539682539683</v>
      </c>
    </row>
    <row r="794" spans="1:6" ht="24" customHeight="1">
      <c r="A794" s="34">
        <v>2120103</v>
      </c>
      <c r="B794" s="55" t="s">
        <v>21</v>
      </c>
      <c r="C794" s="24">
        <v>785</v>
      </c>
      <c r="D794" s="143">
        <v>1688.447678</v>
      </c>
      <c r="E794" s="143">
        <f t="shared" si="24"/>
        <v>903.447678</v>
      </c>
      <c r="F794" s="144">
        <f t="shared" si="25"/>
        <v>115.08887617834395</v>
      </c>
    </row>
    <row r="795" spans="1:6" ht="24" customHeight="1">
      <c r="A795" s="34">
        <v>2120104</v>
      </c>
      <c r="B795" s="55" t="s">
        <v>429</v>
      </c>
      <c r="C795" s="24">
        <v>697</v>
      </c>
      <c r="D795" s="143">
        <v>676.09199999999998</v>
      </c>
      <c r="E795" s="143">
        <f t="shared" si="24"/>
        <v>-20.908000000000015</v>
      </c>
      <c r="F795" s="144">
        <f t="shared" si="25"/>
        <v>-2.999713055954091</v>
      </c>
    </row>
    <row r="796" spans="1:6" ht="24" hidden="1" customHeight="1">
      <c r="A796" s="34">
        <v>2120105</v>
      </c>
      <c r="B796" s="55" t="s">
        <v>430</v>
      </c>
      <c r="C796" s="24">
        <v>0</v>
      </c>
      <c r="D796" s="143">
        <v>0</v>
      </c>
      <c r="E796" s="143">
        <f t="shared" si="24"/>
        <v>0</v>
      </c>
      <c r="F796" s="144"/>
    </row>
    <row r="797" spans="1:6" ht="24" customHeight="1">
      <c r="A797" s="34">
        <v>2120106</v>
      </c>
      <c r="B797" s="55" t="s">
        <v>431</v>
      </c>
      <c r="C797" s="24">
        <v>2448</v>
      </c>
      <c r="D797" s="143">
        <v>2678</v>
      </c>
      <c r="E797" s="143">
        <f t="shared" si="24"/>
        <v>230</v>
      </c>
      <c r="F797" s="144">
        <f t="shared" si="25"/>
        <v>9.3954248366013076</v>
      </c>
    </row>
    <row r="798" spans="1:6" ht="24" hidden="1" customHeight="1">
      <c r="A798" s="34">
        <v>2120107</v>
      </c>
      <c r="B798" s="55" t="s">
        <v>432</v>
      </c>
      <c r="C798" s="24">
        <v>0</v>
      </c>
      <c r="D798" s="143">
        <v>0</v>
      </c>
      <c r="E798" s="143">
        <f t="shared" si="24"/>
        <v>0</v>
      </c>
      <c r="F798" s="144"/>
    </row>
    <row r="799" spans="1:6" ht="24" hidden="1" customHeight="1">
      <c r="A799" s="34">
        <v>2120108</v>
      </c>
      <c r="B799" s="55" t="s">
        <v>433</v>
      </c>
      <c r="C799" s="24">
        <v>0</v>
      </c>
      <c r="D799" s="143">
        <v>0</v>
      </c>
      <c r="E799" s="143">
        <f t="shared" si="24"/>
        <v>0</v>
      </c>
      <c r="F799" s="144"/>
    </row>
    <row r="800" spans="1:6" ht="24" hidden="1" customHeight="1">
      <c r="A800" s="34">
        <v>2120109</v>
      </c>
      <c r="B800" s="55" t="s">
        <v>434</v>
      </c>
      <c r="C800" s="24">
        <v>0</v>
      </c>
      <c r="D800" s="143">
        <v>0</v>
      </c>
      <c r="E800" s="143">
        <f t="shared" si="24"/>
        <v>0</v>
      </c>
      <c r="F800" s="144"/>
    </row>
    <row r="801" spans="1:6" ht="24" hidden="1" customHeight="1">
      <c r="A801" s="34">
        <v>2120110</v>
      </c>
      <c r="B801" s="55" t="s">
        <v>435</v>
      </c>
      <c r="C801" s="24">
        <v>0</v>
      </c>
      <c r="D801" s="143">
        <v>0</v>
      </c>
      <c r="E801" s="143">
        <f t="shared" si="24"/>
        <v>0</v>
      </c>
      <c r="F801" s="144"/>
    </row>
    <row r="802" spans="1:6" ht="24" customHeight="1">
      <c r="A802" s="34">
        <v>2120199</v>
      </c>
      <c r="B802" s="55" t="s">
        <v>436</v>
      </c>
      <c r="C802" s="24">
        <v>1672</v>
      </c>
      <c r="D802" s="143">
        <v>2088.9169000000002</v>
      </c>
      <c r="E802" s="143">
        <f t="shared" si="24"/>
        <v>416.91690000000017</v>
      </c>
      <c r="F802" s="144">
        <f t="shared" si="25"/>
        <v>24.935221291866039</v>
      </c>
    </row>
    <row r="803" spans="1:6" s="10" customFormat="1" ht="24" customHeight="1">
      <c r="A803" s="35">
        <v>21202</v>
      </c>
      <c r="B803" s="35" t="s">
        <v>852</v>
      </c>
      <c r="C803" s="23">
        <v>265</v>
      </c>
      <c r="D803" s="102">
        <v>149.5</v>
      </c>
      <c r="E803" s="102">
        <f t="shared" si="24"/>
        <v>-115.5</v>
      </c>
      <c r="F803" s="110">
        <f t="shared" si="25"/>
        <v>-43.584905660377359</v>
      </c>
    </row>
    <row r="804" spans="1:6" ht="24" customHeight="1">
      <c r="A804" s="34">
        <v>2120201</v>
      </c>
      <c r="B804" s="55" t="s">
        <v>437</v>
      </c>
      <c r="C804" s="24">
        <v>265</v>
      </c>
      <c r="D804" s="143">
        <v>149.5</v>
      </c>
      <c r="E804" s="143">
        <f t="shared" si="24"/>
        <v>-115.5</v>
      </c>
      <c r="F804" s="144">
        <f t="shared" si="25"/>
        <v>-43.584905660377359</v>
      </c>
    </row>
    <row r="805" spans="1:6" s="10" customFormat="1" ht="24" customHeight="1">
      <c r="A805" s="35">
        <v>21203</v>
      </c>
      <c r="B805" s="35" t="s">
        <v>853</v>
      </c>
      <c r="C805" s="23">
        <v>4313</v>
      </c>
      <c r="D805" s="102">
        <v>386.23370000000006</v>
      </c>
      <c r="E805" s="102">
        <f t="shared" si="24"/>
        <v>-3926.7662999999998</v>
      </c>
      <c r="F805" s="110">
        <f t="shared" si="25"/>
        <v>-91.044894504984924</v>
      </c>
    </row>
    <row r="806" spans="1:6" ht="24" customHeight="1">
      <c r="A806" s="34">
        <v>2120303</v>
      </c>
      <c r="B806" s="55" t="s">
        <v>438</v>
      </c>
      <c r="C806" s="24">
        <v>74</v>
      </c>
      <c r="D806" s="143">
        <v>0</v>
      </c>
      <c r="E806" s="143">
        <f t="shared" si="24"/>
        <v>-74</v>
      </c>
      <c r="F806" s="144">
        <f t="shared" si="25"/>
        <v>-100</v>
      </c>
    </row>
    <row r="807" spans="1:6" ht="24" customHeight="1">
      <c r="A807" s="34">
        <v>2120399</v>
      </c>
      <c r="B807" s="55" t="s">
        <v>439</v>
      </c>
      <c r="C807" s="24">
        <v>4239</v>
      </c>
      <c r="D807" s="143">
        <v>386.23370000000006</v>
      </c>
      <c r="E807" s="143">
        <f t="shared" si="24"/>
        <v>-3852.7662999999998</v>
      </c>
      <c r="F807" s="144">
        <f t="shared" si="25"/>
        <v>-90.888565699457416</v>
      </c>
    </row>
    <row r="808" spans="1:6" s="10" customFormat="1" ht="24" customHeight="1">
      <c r="A808" s="35">
        <v>21205</v>
      </c>
      <c r="B808" s="35" t="s">
        <v>854</v>
      </c>
      <c r="C808" s="23">
        <v>4470</v>
      </c>
      <c r="D808" s="102">
        <v>6505.6527239999996</v>
      </c>
      <c r="E808" s="102">
        <f t="shared" si="24"/>
        <v>2035.6527239999996</v>
      </c>
      <c r="F808" s="110">
        <f t="shared" si="25"/>
        <v>45.540329395973146</v>
      </c>
    </row>
    <row r="809" spans="1:6" ht="24" customHeight="1">
      <c r="A809" s="34">
        <v>2120501</v>
      </c>
      <c r="B809" s="55" t="s">
        <v>440</v>
      </c>
      <c r="C809" s="24">
        <v>4470</v>
      </c>
      <c r="D809" s="143">
        <v>6505.6527239999996</v>
      </c>
      <c r="E809" s="143">
        <f t="shared" si="24"/>
        <v>2035.6527239999996</v>
      </c>
      <c r="F809" s="144">
        <f t="shared" si="25"/>
        <v>45.540329395973146</v>
      </c>
    </row>
    <row r="810" spans="1:6" s="10" customFormat="1" ht="24" customHeight="1">
      <c r="A810" s="35">
        <v>21206</v>
      </c>
      <c r="B810" s="35" t="s">
        <v>855</v>
      </c>
      <c r="C810" s="23">
        <v>489</v>
      </c>
      <c r="D810" s="102">
        <v>8.4</v>
      </c>
      <c r="E810" s="102">
        <f t="shared" si="24"/>
        <v>-480.6</v>
      </c>
      <c r="F810" s="110">
        <f t="shared" si="25"/>
        <v>-98.282208588957062</v>
      </c>
    </row>
    <row r="811" spans="1:6" ht="24" customHeight="1">
      <c r="A811" s="34">
        <v>2120601</v>
      </c>
      <c r="B811" s="55" t="s">
        <v>441</v>
      </c>
      <c r="C811" s="24">
        <v>489</v>
      </c>
      <c r="D811" s="143">
        <v>8.4</v>
      </c>
      <c r="E811" s="143">
        <f t="shared" si="24"/>
        <v>-480.6</v>
      </c>
      <c r="F811" s="144">
        <f t="shared" si="25"/>
        <v>-98.282208588957062</v>
      </c>
    </row>
    <row r="812" spans="1:6" s="10" customFormat="1" ht="24" customHeight="1">
      <c r="A812" s="35">
        <v>21299</v>
      </c>
      <c r="B812" s="35" t="s">
        <v>856</v>
      </c>
      <c r="C812" s="23">
        <v>8594</v>
      </c>
      <c r="D812" s="102">
        <v>5786.203998</v>
      </c>
      <c r="E812" s="102">
        <f t="shared" si="24"/>
        <v>-2807.796002</v>
      </c>
      <c r="F812" s="110">
        <f t="shared" si="25"/>
        <v>-32.671584849895275</v>
      </c>
    </row>
    <row r="813" spans="1:6" ht="24" customHeight="1">
      <c r="A813" s="34">
        <v>2129999</v>
      </c>
      <c r="B813" s="55" t="s">
        <v>443</v>
      </c>
      <c r="C813" s="24">
        <v>8594</v>
      </c>
      <c r="D813" s="143">
        <v>5786.203998</v>
      </c>
      <c r="E813" s="143">
        <f t="shared" si="24"/>
        <v>-2807.796002</v>
      </c>
      <c r="F813" s="144">
        <f t="shared" si="25"/>
        <v>-32.671584849895275</v>
      </c>
    </row>
    <row r="814" spans="1:6" s="10" customFormat="1" ht="24" customHeight="1">
      <c r="A814" s="35">
        <v>213</v>
      </c>
      <c r="B814" s="35" t="s">
        <v>857</v>
      </c>
      <c r="C814" s="23">
        <v>24132</v>
      </c>
      <c r="D814" s="102">
        <v>20210.852294664302</v>
      </c>
      <c r="E814" s="102">
        <f t="shared" si="24"/>
        <v>-3921.1477053356975</v>
      </c>
      <c r="F814" s="110">
        <f t="shared" si="25"/>
        <v>-16.248747328591488</v>
      </c>
    </row>
    <row r="815" spans="1:6" s="10" customFormat="1" ht="24" customHeight="1">
      <c r="A815" s="35">
        <v>21301</v>
      </c>
      <c r="B815" s="35" t="s">
        <v>858</v>
      </c>
      <c r="C815" s="23">
        <v>6763</v>
      </c>
      <c r="D815" s="102">
        <v>7545.6813945670001</v>
      </c>
      <c r="E815" s="102">
        <f t="shared" si="24"/>
        <v>782.6813945670001</v>
      </c>
      <c r="F815" s="110">
        <f t="shared" si="25"/>
        <v>11.57299119572675</v>
      </c>
    </row>
    <row r="816" spans="1:6" ht="24" customHeight="1">
      <c r="A816" s="34">
        <v>2130101</v>
      </c>
      <c r="B816" s="55" t="s">
        <v>19</v>
      </c>
      <c r="C816" s="24">
        <v>1347</v>
      </c>
      <c r="D816" s="143">
        <v>1456.5849733401001</v>
      </c>
      <c r="E816" s="143">
        <f t="shared" si="24"/>
        <v>109.58497334010008</v>
      </c>
      <c r="F816" s="144">
        <f t="shared" si="25"/>
        <v>8.1354842865701613</v>
      </c>
    </row>
    <row r="817" spans="1:6" ht="24" customHeight="1">
      <c r="A817" s="34">
        <v>2130102</v>
      </c>
      <c r="B817" s="55" t="s">
        <v>20</v>
      </c>
      <c r="C817" s="24">
        <v>119</v>
      </c>
      <c r="D817" s="143">
        <v>266.5086</v>
      </c>
      <c r="E817" s="143">
        <f t="shared" si="24"/>
        <v>147.5086</v>
      </c>
      <c r="F817" s="144">
        <f t="shared" si="25"/>
        <v>123.95680672268907</v>
      </c>
    </row>
    <row r="818" spans="1:6" ht="24" customHeight="1">
      <c r="A818" s="34">
        <v>2130103</v>
      </c>
      <c r="B818" s="55" t="s">
        <v>21</v>
      </c>
      <c r="C818" s="24">
        <v>1800</v>
      </c>
      <c r="D818" s="143">
        <v>1883.716167</v>
      </c>
      <c r="E818" s="143">
        <f t="shared" si="24"/>
        <v>83.716167000000041</v>
      </c>
      <c r="F818" s="144">
        <f t="shared" si="25"/>
        <v>4.6508981666666696</v>
      </c>
    </row>
    <row r="819" spans="1:6" ht="24" customHeight="1">
      <c r="A819" s="34">
        <v>2130104</v>
      </c>
      <c r="B819" s="55" t="s">
        <v>27</v>
      </c>
      <c r="C819" s="24">
        <v>591</v>
      </c>
      <c r="D819" s="143">
        <v>734.78884522689998</v>
      </c>
      <c r="E819" s="143">
        <f t="shared" si="24"/>
        <v>143.78884522689998</v>
      </c>
      <c r="F819" s="144">
        <f t="shared" si="25"/>
        <v>24.329753845499148</v>
      </c>
    </row>
    <row r="820" spans="1:6" ht="24" hidden="1" customHeight="1">
      <c r="A820" s="34">
        <v>2130105</v>
      </c>
      <c r="B820" s="55" t="s">
        <v>444</v>
      </c>
      <c r="C820" s="24"/>
      <c r="D820" s="143">
        <v>0</v>
      </c>
      <c r="E820" s="143">
        <f t="shared" si="24"/>
        <v>0</v>
      </c>
      <c r="F820" s="144"/>
    </row>
    <row r="821" spans="1:6" ht="24" customHeight="1">
      <c r="A821" s="34">
        <v>2130106</v>
      </c>
      <c r="B821" s="55" t="s">
        <v>445</v>
      </c>
      <c r="C821" s="24">
        <v>207</v>
      </c>
      <c r="D821" s="143">
        <v>50.6</v>
      </c>
      <c r="E821" s="143">
        <f t="shared" si="24"/>
        <v>-156.4</v>
      </c>
      <c r="F821" s="144">
        <f t="shared" si="25"/>
        <v>-75.555555555555557</v>
      </c>
    </row>
    <row r="822" spans="1:6" ht="24" customHeight="1">
      <c r="A822" s="34">
        <v>2130108</v>
      </c>
      <c r="B822" s="55" t="s">
        <v>446</v>
      </c>
      <c r="C822" s="24">
        <v>125</v>
      </c>
      <c r="D822" s="143">
        <v>331.31</v>
      </c>
      <c r="E822" s="143">
        <f t="shared" si="24"/>
        <v>206.31</v>
      </c>
      <c r="F822" s="144">
        <f t="shared" si="25"/>
        <v>165.048</v>
      </c>
    </row>
    <row r="823" spans="1:6" ht="24" customHeight="1">
      <c r="A823" s="34">
        <v>2130109</v>
      </c>
      <c r="B823" s="55" t="s">
        <v>447</v>
      </c>
      <c r="C823" s="24">
        <v>206</v>
      </c>
      <c r="D823" s="143">
        <v>248.63319999999999</v>
      </c>
      <c r="E823" s="143">
        <f t="shared" si="24"/>
        <v>42.633199999999988</v>
      </c>
      <c r="F823" s="144">
        <f t="shared" si="25"/>
        <v>20.6957281553398</v>
      </c>
    </row>
    <row r="824" spans="1:6" ht="24" customHeight="1">
      <c r="A824" s="34">
        <v>2130110</v>
      </c>
      <c r="B824" s="55" t="s">
        <v>448</v>
      </c>
      <c r="C824" s="24">
        <v>9</v>
      </c>
      <c r="D824" s="143">
        <v>10.5</v>
      </c>
      <c r="E824" s="143">
        <f t="shared" si="24"/>
        <v>1.5</v>
      </c>
      <c r="F824" s="144">
        <f t="shared" si="25"/>
        <v>16.666666666666664</v>
      </c>
    </row>
    <row r="825" spans="1:6" ht="24" customHeight="1">
      <c r="A825" s="34">
        <v>2130111</v>
      </c>
      <c r="B825" s="55" t="s">
        <v>449</v>
      </c>
      <c r="C825" s="24">
        <v>11</v>
      </c>
      <c r="D825" s="143">
        <v>10</v>
      </c>
      <c r="E825" s="143">
        <f t="shared" si="24"/>
        <v>-1</v>
      </c>
      <c r="F825" s="144">
        <f t="shared" si="25"/>
        <v>-9.0909090909090917</v>
      </c>
    </row>
    <row r="826" spans="1:6" ht="24" customHeight="1">
      <c r="A826" s="34">
        <v>2130112</v>
      </c>
      <c r="B826" s="55" t="s">
        <v>450</v>
      </c>
      <c r="C826" s="24">
        <v>285</v>
      </c>
      <c r="D826" s="143">
        <v>125</v>
      </c>
      <c r="E826" s="143">
        <f t="shared" si="24"/>
        <v>-160</v>
      </c>
      <c r="F826" s="144">
        <f t="shared" si="25"/>
        <v>-56.140350877192979</v>
      </c>
    </row>
    <row r="827" spans="1:6" ht="24" customHeight="1">
      <c r="A827" s="34">
        <v>2130114</v>
      </c>
      <c r="B827" s="55" t="s">
        <v>451</v>
      </c>
      <c r="C827" s="24">
        <v>5</v>
      </c>
      <c r="D827" s="143">
        <v>300</v>
      </c>
      <c r="E827" s="143">
        <f t="shared" si="24"/>
        <v>295</v>
      </c>
      <c r="F827" s="144">
        <f t="shared" si="25"/>
        <v>5900</v>
      </c>
    </row>
    <row r="828" spans="1:6" ht="24" customHeight="1">
      <c r="A828" s="34">
        <v>2130119</v>
      </c>
      <c r="B828" s="55" t="s">
        <v>452</v>
      </c>
      <c r="C828" s="24">
        <v>6</v>
      </c>
      <c r="D828" s="143">
        <v>100</v>
      </c>
      <c r="E828" s="143">
        <f t="shared" si="24"/>
        <v>94</v>
      </c>
      <c r="F828" s="144">
        <f t="shared" si="25"/>
        <v>1566.6666666666665</v>
      </c>
    </row>
    <row r="829" spans="1:6" ht="24" hidden="1" customHeight="1">
      <c r="A829" s="34">
        <v>2130120</v>
      </c>
      <c r="B829" s="55" t="s">
        <v>453</v>
      </c>
      <c r="C829" s="24"/>
      <c r="D829" s="143">
        <v>0</v>
      </c>
      <c r="E829" s="143">
        <f t="shared" si="24"/>
        <v>0</v>
      </c>
      <c r="F829" s="144"/>
    </row>
    <row r="830" spans="1:6" ht="24" hidden="1" customHeight="1">
      <c r="A830" s="34">
        <v>2130121</v>
      </c>
      <c r="B830" s="55" t="s">
        <v>454</v>
      </c>
      <c r="C830" s="24"/>
      <c r="D830" s="143">
        <v>0</v>
      </c>
      <c r="E830" s="143">
        <f t="shared" si="24"/>
        <v>0</v>
      </c>
      <c r="F830" s="144"/>
    </row>
    <row r="831" spans="1:6" ht="24" customHeight="1">
      <c r="A831" s="34">
        <v>2130122</v>
      </c>
      <c r="B831" s="55" t="s">
        <v>455</v>
      </c>
      <c r="C831" s="24">
        <v>-239</v>
      </c>
      <c r="D831" s="143">
        <v>111</v>
      </c>
      <c r="E831" s="143">
        <f t="shared" si="24"/>
        <v>350</v>
      </c>
      <c r="F831" s="144">
        <f t="shared" si="25"/>
        <v>-146.44351464435147</v>
      </c>
    </row>
    <row r="832" spans="1:6" ht="24" customHeight="1">
      <c r="A832" s="34">
        <v>2130124</v>
      </c>
      <c r="B832" s="55" t="s">
        <v>456</v>
      </c>
      <c r="C832" s="24"/>
      <c r="D832" s="143">
        <v>46</v>
      </c>
      <c r="E832" s="143">
        <f t="shared" si="24"/>
        <v>46</v>
      </c>
      <c r="F832" s="144"/>
    </row>
    <row r="833" spans="1:6" ht="0.75" hidden="1" customHeight="1">
      <c r="A833" s="34">
        <v>2130125</v>
      </c>
      <c r="B833" s="55" t="s">
        <v>457</v>
      </c>
      <c r="C833" s="24"/>
      <c r="D833" s="143">
        <v>0</v>
      </c>
      <c r="E833" s="143">
        <f t="shared" si="24"/>
        <v>0</v>
      </c>
      <c r="F833" s="144"/>
    </row>
    <row r="834" spans="1:6" ht="24" customHeight="1">
      <c r="A834" s="34">
        <v>2130126</v>
      </c>
      <c r="B834" s="55" t="s">
        <v>458</v>
      </c>
      <c r="C834" s="24">
        <v>157</v>
      </c>
      <c r="D834" s="143">
        <v>105</v>
      </c>
      <c r="E834" s="143">
        <f t="shared" si="24"/>
        <v>-52</v>
      </c>
      <c r="F834" s="144">
        <f t="shared" si="25"/>
        <v>-33.121019108280251</v>
      </c>
    </row>
    <row r="835" spans="1:6" ht="24" customHeight="1">
      <c r="A835" s="34">
        <v>2130135</v>
      </c>
      <c r="B835" s="55" t="s">
        <v>459</v>
      </c>
      <c r="C835" s="24">
        <v>20</v>
      </c>
      <c r="D835" s="143">
        <v>11</v>
      </c>
      <c r="E835" s="143">
        <f t="shared" si="24"/>
        <v>-9</v>
      </c>
      <c r="F835" s="144">
        <f t="shared" si="25"/>
        <v>-45</v>
      </c>
    </row>
    <row r="836" spans="1:6" ht="24" hidden="1" customHeight="1">
      <c r="A836" s="34">
        <v>2130142</v>
      </c>
      <c r="B836" s="55" t="s">
        <v>460</v>
      </c>
      <c r="C836" s="24"/>
      <c r="D836" s="143">
        <v>0</v>
      </c>
      <c r="E836" s="143">
        <f t="shared" si="24"/>
        <v>0</v>
      </c>
      <c r="F836" s="144"/>
    </row>
    <row r="837" spans="1:6" ht="24" customHeight="1">
      <c r="A837" s="34">
        <v>2130148</v>
      </c>
      <c r="B837" s="55" t="s">
        <v>461</v>
      </c>
      <c r="C837" s="24">
        <v>15</v>
      </c>
      <c r="D837" s="143">
        <v>3</v>
      </c>
      <c r="E837" s="143">
        <f t="shared" si="24"/>
        <v>-12</v>
      </c>
      <c r="F837" s="144">
        <f t="shared" si="25"/>
        <v>-80</v>
      </c>
    </row>
    <row r="838" spans="1:6" ht="24" customHeight="1">
      <c r="A838" s="34">
        <v>2130152</v>
      </c>
      <c r="B838" s="55" t="s">
        <v>462</v>
      </c>
      <c r="C838" s="24">
        <v>169</v>
      </c>
      <c r="D838" s="143">
        <v>134.19999999999999</v>
      </c>
      <c r="E838" s="143">
        <f t="shared" ref="E838:E901" si="26">D838-C838</f>
        <v>-34.800000000000011</v>
      </c>
      <c r="F838" s="144">
        <f t="shared" ref="F838:F900" si="27">E838/C838*100</f>
        <v>-20.591715976331368</v>
      </c>
    </row>
    <row r="839" spans="1:6" ht="24" customHeight="1">
      <c r="A839" s="34">
        <v>2130199</v>
      </c>
      <c r="B839" s="55" t="s">
        <v>463</v>
      </c>
      <c r="C839" s="24">
        <v>1930</v>
      </c>
      <c r="D839" s="143">
        <v>1617.8396089999999</v>
      </c>
      <c r="E839" s="143">
        <f t="shared" si="26"/>
        <v>-312.16039100000012</v>
      </c>
      <c r="F839" s="144">
        <f t="shared" si="27"/>
        <v>-16.17411352331607</v>
      </c>
    </row>
    <row r="840" spans="1:6" s="10" customFormat="1" ht="24" customHeight="1">
      <c r="A840" s="35">
        <v>21302</v>
      </c>
      <c r="B840" s="35" t="s">
        <v>859</v>
      </c>
      <c r="C840" s="23">
        <v>1820</v>
      </c>
      <c r="D840" s="102">
        <v>798.26183800000001</v>
      </c>
      <c r="E840" s="102">
        <f t="shared" si="26"/>
        <v>-1021.738162</v>
      </c>
      <c r="F840" s="110">
        <f t="shared" si="27"/>
        <v>-56.139459450549445</v>
      </c>
    </row>
    <row r="841" spans="1:6" ht="24" customHeight="1">
      <c r="A841" s="34">
        <v>2130201</v>
      </c>
      <c r="B841" s="55" t="s">
        <v>19</v>
      </c>
      <c r="C841" s="24">
        <v>147</v>
      </c>
      <c r="D841" s="143">
        <v>154.931838</v>
      </c>
      <c r="E841" s="143">
        <f t="shared" si="26"/>
        <v>7.9318379999999991</v>
      </c>
      <c r="F841" s="144">
        <f t="shared" si="27"/>
        <v>5.395808163265305</v>
      </c>
    </row>
    <row r="842" spans="1:6" ht="24" hidden="1" customHeight="1">
      <c r="A842" s="34">
        <v>2130202</v>
      </c>
      <c r="B842" s="55" t="s">
        <v>20</v>
      </c>
      <c r="C842" s="24">
        <v>0</v>
      </c>
      <c r="D842" s="143">
        <v>0</v>
      </c>
      <c r="E842" s="143">
        <f t="shared" si="26"/>
        <v>0</v>
      </c>
      <c r="F842" s="144"/>
    </row>
    <row r="843" spans="1:6" ht="24" hidden="1" customHeight="1">
      <c r="A843" s="34">
        <v>2130203</v>
      </c>
      <c r="B843" s="55" t="s">
        <v>21</v>
      </c>
      <c r="C843" s="24">
        <v>0</v>
      </c>
      <c r="D843" s="143">
        <v>0</v>
      </c>
      <c r="E843" s="143">
        <f t="shared" si="26"/>
        <v>0</v>
      </c>
      <c r="F843" s="144"/>
    </row>
    <row r="844" spans="1:6" ht="24" customHeight="1">
      <c r="A844" s="34">
        <v>2130204</v>
      </c>
      <c r="B844" s="55" t="s">
        <v>464</v>
      </c>
      <c r="C844" s="24">
        <v>6</v>
      </c>
      <c r="D844" s="143">
        <v>0</v>
      </c>
      <c r="E844" s="143">
        <f t="shared" si="26"/>
        <v>-6</v>
      </c>
      <c r="F844" s="144">
        <f t="shared" si="27"/>
        <v>-100</v>
      </c>
    </row>
    <row r="845" spans="1:6" ht="24" customHeight="1">
      <c r="A845" s="34">
        <v>2130205</v>
      </c>
      <c r="B845" s="55" t="s">
        <v>465</v>
      </c>
      <c r="C845" s="24">
        <v>320</v>
      </c>
      <c r="D845" s="143">
        <v>114</v>
      </c>
      <c r="E845" s="143">
        <f t="shared" si="26"/>
        <v>-206</v>
      </c>
      <c r="F845" s="144">
        <f t="shared" si="27"/>
        <v>-64.375</v>
      </c>
    </row>
    <row r="846" spans="1:6" ht="24" hidden="1" customHeight="1">
      <c r="A846" s="34">
        <v>2130206</v>
      </c>
      <c r="B846" s="55" t="s">
        <v>466</v>
      </c>
      <c r="C846" s="24">
        <v>0</v>
      </c>
      <c r="D846" s="143">
        <v>0</v>
      </c>
      <c r="E846" s="143">
        <f t="shared" si="26"/>
        <v>0</v>
      </c>
      <c r="F846" s="144"/>
    </row>
    <row r="847" spans="1:6" ht="24" hidden="1" customHeight="1">
      <c r="A847" s="34">
        <v>2130207</v>
      </c>
      <c r="B847" s="55" t="s">
        <v>467</v>
      </c>
      <c r="C847" s="24">
        <v>0</v>
      </c>
      <c r="D847" s="143">
        <v>0</v>
      </c>
      <c r="E847" s="143">
        <f t="shared" si="26"/>
        <v>0</v>
      </c>
      <c r="F847" s="144"/>
    </row>
    <row r="848" spans="1:6" ht="24" hidden="1" customHeight="1">
      <c r="A848" s="34">
        <v>2130208</v>
      </c>
      <c r="B848" s="55" t="s">
        <v>468</v>
      </c>
      <c r="C848" s="24">
        <v>0</v>
      </c>
      <c r="D848" s="143">
        <v>0</v>
      </c>
      <c r="E848" s="143">
        <f t="shared" si="26"/>
        <v>0</v>
      </c>
      <c r="F848" s="144"/>
    </row>
    <row r="849" spans="1:6" ht="24" customHeight="1">
      <c r="A849" s="34">
        <v>2130209</v>
      </c>
      <c r="B849" s="55" t="s">
        <v>469</v>
      </c>
      <c r="C849" s="24">
        <v>511</v>
      </c>
      <c r="D849" s="143">
        <v>109</v>
      </c>
      <c r="E849" s="143">
        <f t="shared" si="26"/>
        <v>-402</v>
      </c>
      <c r="F849" s="144">
        <f t="shared" si="27"/>
        <v>-78.669275929549897</v>
      </c>
    </row>
    <row r="850" spans="1:6" ht="24" hidden="1" customHeight="1">
      <c r="A850" s="34">
        <v>2130210</v>
      </c>
      <c r="B850" s="55" t="s">
        <v>470</v>
      </c>
      <c r="C850" s="24">
        <v>0</v>
      </c>
      <c r="D850" s="143">
        <v>0</v>
      </c>
      <c r="E850" s="143">
        <f t="shared" si="26"/>
        <v>0</v>
      </c>
      <c r="F850" s="144"/>
    </row>
    <row r="851" spans="1:6" ht="24" hidden="1" customHeight="1">
      <c r="A851" s="34">
        <v>2130211</v>
      </c>
      <c r="B851" s="55" t="s">
        <v>471</v>
      </c>
      <c r="C851" s="24">
        <v>0</v>
      </c>
      <c r="D851" s="143">
        <v>0</v>
      </c>
      <c r="E851" s="143">
        <f t="shared" si="26"/>
        <v>0</v>
      </c>
      <c r="F851" s="144"/>
    </row>
    <row r="852" spans="1:6" ht="24" hidden="1" customHeight="1">
      <c r="A852" s="34">
        <v>2130212</v>
      </c>
      <c r="B852" s="55" t="s">
        <v>472</v>
      </c>
      <c r="C852" s="24">
        <v>0</v>
      </c>
      <c r="D852" s="143">
        <v>0</v>
      </c>
      <c r="E852" s="143">
        <f t="shared" si="26"/>
        <v>0</v>
      </c>
      <c r="F852" s="144"/>
    </row>
    <row r="853" spans="1:6" ht="24" customHeight="1">
      <c r="A853" s="34">
        <v>2130213</v>
      </c>
      <c r="B853" s="55" t="s">
        <v>473</v>
      </c>
      <c r="C853" s="24">
        <v>53</v>
      </c>
      <c r="D853" s="143">
        <v>33</v>
      </c>
      <c r="E853" s="143">
        <f t="shared" si="26"/>
        <v>-20</v>
      </c>
      <c r="F853" s="144">
        <f t="shared" si="27"/>
        <v>-37.735849056603776</v>
      </c>
    </row>
    <row r="854" spans="1:6" ht="24" hidden="1" customHeight="1">
      <c r="A854" s="34">
        <v>2130216</v>
      </c>
      <c r="B854" s="55" t="s">
        <v>474</v>
      </c>
      <c r="C854" s="24">
        <v>0</v>
      </c>
      <c r="D854" s="143">
        <v>0</v>
      </c>
      <c r="E854" s="143">
        <f t="shared" si="26"/>
        <v>0</v>
      </c>
      <c r="F854" s="144"/>
    </row>
    <row r="855" spans="1:6" ht="24" hidden="1" customHeight="1">
      <c r="A855" s="34">
        <v>2130217</v>
      </c>
      <c r="B855" s="55" t="s">
        <v>475</v>
      </c>
      <c r="C855" s="24">
        <v>0</v>
      </c>
      <c r="D855" s="143">
        <v>0</v>
      </c>
      <c r="E855" s="143">
        <f t="shared" si="26"/>
        <v>0</v>
      </c>
      <c r="F855" s="144"/>
    </row>
    <row r="856" spans="1:6" ht="24" hidden="1" customHeight="1">
      <c r="A856" s="34">
        <v>2130218</v>
      </c>
      <c r="B856" s="55" t="s">
        <v>476</v>
      </c>
      <c r="C856" s="24">
        <v>0</v>
      </c>
      <c r="D856" s="143">
        <v>0</v>
      </c>
      <c r="E856" s="143">
        <f t="shared" si="26"/>
        <v>0</v>
      </c>
      <c r="F856" s="144"/>
    </row>
    <row r="857" spans="1:6" ht="24" hidden="1" customHeight="1">
      <c r="A857" s="34">
        <v>2130219</v>
      </c>
      <c r="B857" s="55" t="s">
        <v>477</v>
      </c>
      <c r="C857" s="24">
        <v>0</v>
      </c>
      <c r="D857" s="143">
        <v>0</v>
      </c>
      <c r="E857" s="143">
        <f t="shared" si="26"/>
        <v>0</v>
      </c>
      <c r="F857" s="144"/>
    </row>
    <row r="858" spans="1:6" ht="24" hidden="1" customHeight="1">
      <c r="A858" s="34">
        <v>2130220</v>
      </c>
      <c r="B858" s="55" t="s">
        <v>478</v>
      </c>
      <c r="C858" s="24">
        <v>0</v>
      </c>
      <c r="D858" s="143">
        <v>0</v>
      </c>
      <c r="E858" s="143">
        <f t="shared" si="26"/>
        <v>0</v>
      </c>
      <c r="F858" s="144"/>
    </row>
    <row r="859" spans="1:6" ht="24" hidden="1" customHeight="1">
      <c r="A859" s="34">
        <v>2130221</v>
      </c>
      <c r="B859" s="55" t="s">
        <v>479</v>
      </c>
      <c r="C859" s="24">
        <v>0</v>
      </c>
      <c r="D859" s="143">
        <v>0</v>
      </c>
      <c r="E859" s="143">
        <f t="shared" si="26"/>
        <v>0</v>
      </c>
      <c r="F859" s="144"/>
    </row>
    <row r="860" spans="1:6" ht="24" hidden="1" customHeight="1">
      <c r="A860" s="34">
        <v>2130223</v>
      </c>
      <c r="B860" s="55" t="s">
        <v>480</v>
      </c>
      <c r="C860" s="24">
        <v>0</v>
      </c>
      <c r="D860" s="143">
        <v>0</v>
      </c>
      <c r="E860" s="143">
        <f t="shared" si="26"/>
        <v>0</v>
      </c>
      <c r="F860" s="144"/>
    </row>
    <row r="861" spans="1:6" ht="24" hidden="1" customHeight="1">
      <c r="A861" s="34">
        <v>2130224</v>
      </c>
      <c r="B861" s="55" t="s">
        <v>481</v>
      </c>
      <c r="C861" s="24">
        <v>0</v>
      </c>
      <c r="D861" s="143">
        <v>0</v>
      </c>
      <c r="E861" s="143">
        <f t="shared" si="26"/>
        <v>0</v>
      </c>
      <c r="F861" s="144"/>
    </row>
    <row r="862" spans="1:6" ht="24" hidden="1" customHeight="1">
      <c r="A862" s="34">
        <v>2130225</v>
      </c>
      <c r="B862" s="55" t="s">
        <v>482</v>
      </c>
      <c r="C862" s="24">
        <v>0</v>
      </c>
      <c r="D862" s="143">
        <v>0</v>
      </c>
      <c r="E862" s="143">
        <f t="shared" si="26"/>
        <v>0</v>
      </c>
      <c r="F862" s="144"/>
    </row>
    <row r="863" spans="1:6" ht="24" hidden="1" customHeight="1">
      <c r="A863" s="34">
        <v>2130226</v>
      </c>
      <c r="B863" s="55" t="s">
        <v>483</v>
      </c>
      <c r="C863" s="24">
        <v>0</v>
      </c>
      <c r="D863" s="143">
        <v>0</v>
      </c>
      <c r="E863" s="143">
        <f t="shared" si="26"/>
        <v>0</v>
      </c>
      <c r="F863" s="144"/>
    </row>
    <row r="864" spans="1:6" ht="24" hidden="1" customHeight="1">
      <c r="A864" s="34">
        <v>2130227</v>
      </c>
      <c r="B864" s="55" t="s">
        <v>484</v>
      </c>
      <c r="C864" s="24">
        <v>0</v>
      </c>
      <c r="D864" s="143">
        <v>0</v>
      </c>
      <c r="E864" s="143">
        <f t="shared" si="26"/>
        <v>0</v>
      </c>
      <c r="F864" s="144"/>
    </row>
    <row r="865" spans="1:6" ht="24" customHeight="1">
      <c r="A865" s="34">
        <v>2130232</v>
      </c>
      <c r="B865" s="55" t="s">
        <v>485</v>
      </c>
      <c r="C865" s="24">
        <v>4</v>
      </c>
      <c r="D865" s="143">
        <v>0</v>
      </c>
      <c r="E865" s="143">
        <f t="shared" si="26"/>
        <v>-4</v>
      </c>
      <c r="F865" s="144">
        <f t="shared" si="27"/>
        <v>-100</v>
      </c>
    </row>
    <row r="866" spans="1:6" ht="24" customHeight="1">
      <c r="A866" s="34">
        <v>2130234</v>
      </c>
      <c r="B866" s="55" t="s">
        <v>486</v>
      </c>
      <c r="C866" s="24">
        <v>0</v>
      </c>
      <c r="D866" s="143">
        <v>50</v>
      </c>
      <c r="E866" s="143">
        <f t="shared" si="26"/>
        <v>50</v>
      </c>
      <c r="F866" s="144"/>
    </row>
    <row r="867" spans="1:6" ht="24" customHeight="1">
      <c r="A867" s="34">
        <v>2130299</v>
      </c>
      <c r="B867" s="55" t="s">
        <v>487</v>
      </c>
      <c r="C867" s="24">
        <v>779</v>
      </c>
      <c r="D867" s="143">
        <v>337.33</v>
      </c>
      <c r="E867" s="143">
        <f t="shared" si="26"/>
        <v>-441.67</v>
      </c>
      <c r="F867" s="144">
        <f t="shared" si="27"/>
        <v>-56.697047496790766</v>
      </c>
    </row>
    <row r="868" spans="1:6" s="10" customFormat="1" ht="24" customHeight="1">
      <c r="A868" s="35">
        <v>21303</v>
      </c>
      <c r="B868" s="35" t="s">
        <v>860</v>
      </c>
      <c r="C868" s="23">
        <v>5618</v>
      </c>
      <c r="D868" s="102">
        <v>7119.0905120973002</v>
      </c>
      <c r="E868" s="102">
        <f t="shared" si="26"/>
        <v>1501.0905120973002</v>
      </c>
      <c r="F868" s="110">
        <f t="shared" si="27"/>
        <v>26.719304238114994</v>
      </c>
    </row>
    <row r="869" spans="1:6" ht="24" customHeight="1">
      <c r="A869" s="34">
        <v>2130301</v>
      </c>
      <c r="B869" s="55" t="s">
        <v>19</v>
      </c>
      <c r="C869" s="24">
        <v>598</v>
      </c>
      <c r="D869" s="143">
        <v>637.93745709730001</v>
      </c>
      <c r="E869" s="143">
        <f t="shared" si="26"/>
        <v>39.937457097300012</v>
      </c>
      <c r="F869" s="144">
        <f t="shared" si="27"/>
        <v>6.6785045313210727</v>
      </c>
    </row>
    <row r="870" spans="1:6" ht="24" customHeight="1">
      <c r="A870" s="34">
        <v>2130302</v>
      </c>
      <c r="B870" s="55" t="s">
        <v>20</v>
      </c>
      <c r="C870" s="24">
        <v>41</v>
      </c>
      <c r="D870" s="143">
        <v>39.497999999999998</v>
      </c>
      <c r="E870" s="143">
        <f t="shared" si="26"/>
        <v>-1.5020000000000024</v>
      </c>
      <c r="F870" s="144">
        <f t="shared" si="27"/>
        <v>-3.6634146341463474</v>
      </c>
    </row>
    <row r="871" spans="1:6" ht="24" customHeight="1">
      <c r="A871" s="34">
        <v>2130303</v>
      </c>
      <c r="B871" s="55" t="s">
        <v>21</v>
      </c>
      <c r="C871" s="24">
        <v>699</v>
      </c>
      <c r="D871" s="143">
        <v>666.88672999999994</v>
      </c>
      <c r="E871" s="143">
        <f t="shared" si="26"/>
        <v>-32.113270000000057</v>
      </c>
      <c r="F871" s="144">
        <f t="shared" si="27"/>
        <v>-4.5941731044349146</v>
      </c>
    </row>
    <row r="872" spans="1:6" ht="24" customHeight="1">
      <c r="A872" s="34">
        <v>2130304</v>
      </c>
      <c r="B872" s="55" t="s">
        <v>488</v>
      </c>
      <c r="C872" s="24">
        <v>29</v>
      </c>
      <c r="D872" s="143">
        <v>28.2</v>
      </c>
      <c r="E872" s="143">
        <f t="shared" si="26"/>
        <v>-0.80000000000000071</v>
      </c>
      <c r="F872" s="144">
        <f t="shared" si="27"/>
        <v>-2.7586206896551748</v>
      </c>
    </row>
    <row r="873" spans="1:6" ht="24" customHeight="1">
      <c r="A873" s="34">
        <v>2130305</v>
      </c>
      <c r="B873" s="55" t="s">
        <v>489</v>
      </c>
      <c r="C873" s="24">
        <v>2913</v>
      </c>
      <c r="D873" s="143">
        <v>2614.42</v>
      </c>
      <c r="E873" s="143">
        <f t="shared" si="26"/>
        <v>-298.57999999999993</v>
      </c>
      <c r="F873" s="144">
        <f t="shared" si="27"/>
        <v>-10.249914177823548</v>
      </c>
    </row>
    <row r="874" spans="1:6" ht="24" customHeight="1">
      <c r="A874" s="34">
        <v>2130306</v>
      </c>
      <c r="B874" s="55" t="s">
        <v>490</v>
      </c>
      <c r="C874" s="24">
        <v>884</v>
      </c>
      <c r="D874" s="143">
        <v>1091.03</v>
      </c>
      <c r="E874" s="143">
        <f t="shared" si="26"/>
        <v>207.02999999999997</v>
      </c>
      <c r="F874" s="144">
        <f t="shared" si="27"/>
        <v>23.41968325791855</v>
      </c>
    </row>
    <row r="875" spans="1:6" ht="24" hidden="1" customHeight="1">
      <c r="A875" s="34">
        <v>2130307</v>
      </c>
      <c r="B875" s="55" t="s">
        <v>491</v>
      </c>
      <c r="C875" s="24">
        <v>0</v>
      </c>
      <c r="D875" s="143">
        <v>0</v>
      </c>
      <c r="E875" s="143">
        <f t="shared" si="26"/>
        <v>0</v>
      </c>
      <c r="F875" s="144"/>
    </row>
    <row r="876" spans="1:6" ht="24" customHeight="1">
      <c r="A876" s="34">
        <v>2130308</v>
      </c>
      <c r="B876" s="55" t="s">
        <v>492</v>
      </c>
      <c r="C876" s="24">
        <v>0</v>
      </c>
      <c r="D876" s="143">
        <v>397</v>
      </c>
      <c r="E876" s="143">
        <f t="shared" si="26"/>
        <v>397</v>
      </c>
      <c r="F876" s="144"/>
    </row>
    <row r="877" spans="1:6" ht="24" customHeight="1">
      <c r="A877" s="34">
        <v>2130309</v>
      </c>
      <c r="B877" s="55" t="s">
        <v>493</v>
      </c>
      <c r="C877" s="24">
        <v>28</v>
      </c>
      <c r="D877" s="143">
        <v>27</v>
      </c>
      <c r="E877" s="143">
        <f t="shared" si="26"/>
        <v>-1</v>
      </c>
      <c r="F877" s="144">
        <f t="shared" si="27"/>
        <v>-3.5714285714285712</v>
      </c>
    </row>
    <row r="878" spans="1:6" ht="34.5" hidden="1" customHeight="1">
      <c r="A878" s="34">
        <v>2130310</v>
      </c>
      <c r="B878" s="55" t="s">
        <v>494</v>
      </c>
      <c r="C878" s="24">
        <v>0</v>
      </c>
      <c r="D878" s="143">
        <v>0</v>
      </c>
      <c r="E878" s="143">
        <f t="shared" si="26"/>
        <v>0</v>
      </c>
      <c r="F878" s="144"/>
    </row>
    <row r="879" spans="1:6" ht="24" hidden="1" customHeight="1">
      <c r="A879" s="34">
        <v>2130311</v>
      </c>
      <c r="B879" s="55" t="s">
        <v>495</v>
      </c>
      <c r="C879" s="24">
        <v>0</v>
      </c>
      <c r="D879" s="143">
        <v>0</v>
      </c>
      <c r="E879" s="143">
        <f t="shared" si="26"/>
        <v>0</v>
      </c>
      <c r="F879" s="144"/>
    </row>
    <row r="880" spans="1:6" ht="24" customHeight="1">
      <c r="A880" s="34">
        <v>2130312</v>
      </c>
      <c r="B880" s="55" t="s">
        <v>496</v>
      </c>
      <c r="C880" s="24">
        <v>0</v>
      </c>
      <c r="D880" s="143">
        <v>783.98832500000003</v>
      </c>
      <c r="E880" s="143">
        <f t="shared" si="26"/>
        <v>783.98832500000003</v>
      </c>
      <c r="F880" s="144"/>
    </row>
    <row r="881" spans="1:6" ht="24" hidden="1" customHeight="1">
      <c r="A881" s="34">
        <v>2130313</v>
      </c>
      <c r="B881" s="55" t="s">
        <v>497</v>
      </c>
      <c r="C881" s="24">
        <v>0</v>
      </c>
      <c r="D881" s="143">
        <v>0</v>
      </c>
      <c r="E881" s="143">
        <f t="shared" si="26"/>
        <v>0</v>
      </c>
      <c r="F881" s="144"/>
    </row>
    <row r="882" spans="1:6" ht="24" customHeight="1">
      <c r="A882" s="34">
        <v>2130314</v>
      </c>
      <c r="B882" s="55" t="s">
        <v>498</v>
      </c>
      <c r="C882" s="24">
        <v>88</v>
      </c>
      <c r="D882" s="143">
        <v>730.5</v>
      </c>
      <c r="E882" s="143">
        <f t="shared" si="26"/>
        <v>642.5</v>
      </c>
      <c r="F882" s="144">
        <f t="shared" si="27"/>
        <v>730.11363636363637</v>
      </c>
    </row>
    <row r="883" spans="1:6" ht="24" hidden="1" customHeight="1">
      <c r="A883" s="34">
        <v>2130315</v>
      </c>
      <c r="B883" s="55" t="s">
        <v>499</v>
      </c>
      <c r="C883" s="24">
        <v>0</v>
      </c>
      <c r="D883" s="143">
        <v>0</v>
      </c>
      <c r="E883" s="143">
        <f t="shared" si="26"/>
        <v>0</v>
      </c>
      <c r="F883" s="144"/>
    </row>
    <row r="884" spans="1:6" ht="24" hidden="1" customHeight="1">
      <c r="A884" s="34">
        <v>2130316</v>
      </c>
      <c r="B884" s="55" t="s">
        <v>500</v>
      </c>
      <c r="C884" s="24">
        <v>0</v>
      </c>
      <c r="D884" s="143">
        <v>0</v>
      </c>
      <c r="E884" s="143">
        <f t="shared" si="26"/>
        <v>0</v>
      </c>
      <c r="F884" s="144"/>
    </row>
    <row r="885" spans="1:6" ht="24" hidden="1" customHeight="1">
      <c r="A885" s="34">
        <v>2130317</v>
      </c>
      <c r="B885" s="55" t="s">
        <v>501</v>
      </c>
      <c r="C885" s="24">
        <v>0</v>
      </c>
      <c r="D885" s="143">
        <v>0</v>
      </c>
      <c r="E885" s="143">
        <f t="shared" si="26"/>
        <v>0</v>
      </c>
      <c r="F885" s="144"/>
    </row>
    <row r="886" spans="1:6" ht="24" hidden="1" customHeight="1">
      <c r="A886" s="34">
        <v>2130318</v>
      </c>
      <c r="B886" s="55" t="s">
        <v>502</v>
      </c>
      <c r="C886" s="24">
        <v>0</v>
      </c>
      <c r="D886" s="143">
        <v>0</v>
      </c>
      <c r="E886" s="143">
        <f t="shared" si="26"/>
        <v>0</v>
      </c>
      <c r="F886" s="144"/>
    </row>
    <row r="887" spans="1:6" ht="24" hidden="1" customHeight="1">
      <c r="A887" s="34">
        <v>2130319</v>
      </c>
      <c r="B887" s="55" t="s">
        <v>722</v>
      </c>
      <c r="C887" s="24">
        <v>0</v>
      </c>
      <c r="D887" s="143">
        <v>0</v>
      </c>
      <c r="E887" s="143">
        <f t="shared" si="26"/>
        <v>0</v>
      </c>
      <c r="F887" s="144"/>
    </row>
    <row r="888" spans="1:6" ht="24" customHeight="1">
      <c r="A888" s="34">
        <v>2130321</v>
      </c>
      <c r="B888" s="55" t="s">
        <v>503</v>
      </c>
      <c r="C888" s="24">
        <v>51</v>
      </c>
      <c r="D888" s="143">
        <v>2</v>
      </c>
      <c r="E888" s="143">
        <f t="shared" si="26"/>
        <v>-49</v>
      </c>
      <c r="F888" s="144">
        <f t="shared" si="27"/>
        <v>-96.078431372549019</v>
      </c>
    </row>
    <row r="889" spans="1:6" ht="24" customHeight="1">
      <c r="A889" s="34">
        <v>2130322</v>
      </c>
      <c r="B889" s="55" t="s">
        <v>504</v>
      </c>
      <c r="C889" s="24">
        <v>0</v>
      </c>
      <c r="D889" s="143">
        <v>5.63</v>
      </c>
      <c r="E889" s="143">
        <f t="shared" si="26"/>
        <v>5.63</v>
      </c>
      <c r="F889" s="144"/>
    </row>
    <row r="890" spans="1:6" ht="24" hidden="1" customHeight="1">
      <c r="A890" s="34">
        <v>2130331</v>
      </c>
      <c r="B890" s="55" t="s">
        <v>505</v>
      </c>
      <c r="C890" s="24">
        <v>0</v>
      </c>
      <c r="D890" s="143">
        <v>0</v>
      </c>
      <c r="E890" s="143">
        <f t="shared" si="26"/>
        <v>0</v>
      </c>
      <c r="F890" s="144"/>
    </row>
    <row r="891" spans="1:6" ht="24" hidden="1" customHeight="1">
      <c r="A891" s="34">
        <v>2130332</v>
      </c>
      <c r="B891" s="55" t="s">
        <v>506</v>
      </c>
      <c r="C891" s="24">
        <v>0</v>
      </c>
      <c r="D891" s="143">
        <v>0</v>
      </c>
      <c r="E891" s="143">
        <f t="shared" si="26"/>
        <v>0</v>
      </c>
      <c r="F891" s="144"/>
    </row>
    <row r="892" spans="1:6" ht="24" hidden="1" customHeight="1">
      <c r="A892" s="34">
        <v>2130333</v>
      </c>
      <c r="B892" s="55" t="s">
        <v>480</v>
      </c>
      <c r="C892" s="24">
        <v>0</v>
      </c>
      <c r="D892" s="143">
        <v>0</v>
      </c>
      <c r="E892" s="143">
        <f t="shared" si="26"/>
        <v>0</v>
      </c>
      <c r="F892" s="144"/>
    </row>
    <row r="893" spans="1:6" ht="24" customHeight="1">
      <c r="A893" s="34">
        <v>2130334</v>
      </c>
      <c r="B893" s="55" t="s">
        <v>507</v>
      </c>
      <c r="C893" s="24">
        <v>10</v>
      </c>
      <c r="D893" s="143">
        <v>4</v>
      </c>
      <c r="E893" s="143">
        <f t="shared" si="26"/>
        <v>-6</v>
      </c>
      <c r="F893" s="144">
        <f t="shared" si="27"/>
        <v>-60</v>
      </c>
    </row>
    <row r="894" spans="1:6" ht="24" hidden="1" customHeight="1">
      <c r="A894" s="34">
        <v>2130335</v>
      </c>
      <c r="B894" s="55" t="s">
        <v>508</v>
      </c>
      <c r="C894" s="24">
        <v>0</v>
      </c>
      <c r="D894" s="143">
        <v>0</v>
      </c>
      <c r="E894" s="143">
        <f t="shared" si="26"/>
        <v>0</v>
      </c>
      <c r="F894" s="144"/>
    </row>
    <row r="895" spans="1:6" ht="24" customHeight="1">
      <c r="A895" s="34">
        <v>2130399</v>
      </c>
      <c r="B895" s="55" t="s">
        <v>509</v>
      </c>
      <c r="C895" s="24">
        <v>277</v>
      </c>
      <c r="D895" s="143">
        <v>91</v>
      </c>
      <c r="E895" s="143">
        <f t="shared" si="26"/>
        <v>-186</v>
      </c>
      <c r="F895" s="144">
        <f t="shared" si="27"/>
        <v>-67.148014440433215</v>
      </c>
    </row>
    <row r="896" spans="1:6" s="10" customFormat="1" ht="24" customHeight="1">
      <c r="A896" s="35">
        <v>21305</v>
      </c>
      <c r="B896" s="35" t="s">
        <v>861</v>
      </c>
      <c r="C896" s="23">
        <v>2605</v>
      </c>
      <c r="D896" s="102">
        <v>1961.4</v>
      </c>
      <c r="E896" s="102">
        <f t="shared" si="26"/>
        <v>-643.59999999999991</v>
      </c>
      <c r="F896" s="110">
        <f t="shared" si="27"/>
        <v>-24.706333973128594</v>
      </c>
    </row>
    <row r="897" spans="1:6" ht="24" hidden="1" customHeight="1">
      <c r="A897" s="34">
        <v>2130501</v>
      </c>
      <c r="B897" s="55" t="s">
        <v>19</v>
      </c>
      <c r="C897" s="24"/>
      <c r="D897" s="143">
        <v>0</v>
      </c>
      <c r="E897" s="143">
        <f t="shared" si="26"/>
        <v>0</v>
      </c>
      <c r="F897" s="144"/>
    </row>
    <row r="898" spans="1:6" ht="24" hidden="1" customHeight="1">
      <c r="A898" s="34">
        <v>2130502</v>
      </c>
      <c r="B898" s="55" t="s">
        <v>20</v>
      </c>
      <c r="C898" s="24"/>
      <c r="D898" s="143">
        <v>0</v>
      </c>
      <c r="E898" s="143">
        <f t="shared" si="26"/>
        <v>0</v>
      </c>
      <c r="F898" s="144"/>
    </row>
    <row r="899" spans="1:6" ht="24" hidden="1" customHeight="1">
      <c r="A899" s="34">
        <v>2130503</v>
      </c>
      <c r="B899" s="55" t="s">
        <v>21</v>
      </c>
      <c r="C899" s="24"/>
      <c r="D899" s="143">
        <v>0</v>
      </c>
      <c r="E899" s="143">
        <f t="shared" si="26"/>
        <v>0</v>
      </c>
      <c r="F899" s="144"/>
    </row>
    <row r="900" spans="1:6" ht="24" customHeight="1">
      <c r="A900" s="34">
        <v>2130504</v>
      </c>
      <c r="B900" s="55" t="s">
        <v>510</v>
      </c>
      <c r="C900" s="24">
        <v>154</v>
      </c>
      <c r="D900" s="143">
        <v>45</v>
      </c>
      <c r="E900" s="143">
        <f t="shared" si="26"/>
        <v>-109</v>
      </c>
      <c r="F900" s="144">
        <f t="shared" si="27"/>
        <v>-70.779220779220779</v>
      </c>
    </row>
    <row r="901" spans="1:6" ht="24" hidden="1" customHeight="1">
      <c r="A901" s="34">
        <v>2130505</v>
      </c>
      <c r="B901" s="55" t="s">
        <v>511</v>
      </c>
      <c r="C901" s="24"/>
      <c r="D901" s="143">
        <v>0</v>
      </c>
      <c r="E901" s="143">
        <f t="shared" si="26"/>
        <v>0</v>
      </c>
      <c r="F901" s="144"/>
    </row>
    <row r="902" spans="1:6" ht="24" hidden="1" customHeight="1">
      <c r="A902" s="34">
        <v>2130506</v>
      </c>
      <c r="B902" s="55" t="s">
        <v>512</v>
      </c>
      <c r="C902" s="24"/>
      <c r="D902" s="143">
        <v>0</v>
      </c>
      <c r="E902" s="143">
        <f t="shared" ref="E902:E965" si="28">D902-C902</f>
        <v>0</v>
      </c>
      <c r="F902" s="144"/>
    </row>
    <row r="903" spans="1:6" ht="24" hidden="1" customHeight="1">
      <c r="A903" s="34">
        <v>2130507</v>
      </c>
      <c r="B903" s="55" t="s">
        <v>513</v>
      </c>
      <c r="C903" s="24"/>
      <c r="D903" s="143">
        <v>0</v>
      </c>
      <c r="E903" s="143">
        <f t="shared" si="28"/>
        <v>0</v>
      </c>
      <c r="F903" s="144"/>
    </row>
    <row r="904" spans="1:6" ht="24" hidden="1" customHeight="1">
      <c r="A904" s="34">
        <v>2130508</v>
      </c>
      <c r="B904" s="55" t="s">
        <v>723</v>
      </c>
      <c r="C904" s="24"/>
      <c r="D904" s="143">
        <v>0</v>
      </c>
      <c r="E904" s="143">
        <f t="shared" si="28"/>
        <v>0</v>
      </c>
      <c r="F904" s="144"/>
    </row>
    <row r="905" spans="1:6" ht="24" hidden="1" customHeight="1">
      <c r="A905" s="34">
        <v>2130550</v>
      </c>
      <c r="B905" s="55" t="s">
        <v>514</v>
      </c>
      <c r="C905" s="24"/>
      <c r="D905" s="143">
        <v>0</v>
      </c>
      <c r="E905" s="143">
        <f t="shared" si="28"/>
        <v>0</v>
      </c>
      <c r="F905" s="144"/>
    </row>
    <row r="906" spans="1:6" ht="24" customHeight="1">
      <c r="A906" s="34">
        <v>2130599</v>
      </c>
      <c r="B906" s="55" t="s">
        <v>515</v>
      </c>
      <c r="C906" s="24">
        <v>2451</v>
      </c>
      <c r="D906" s="143">
        <v>1916.4</v>
      </c>
      <c r="E906" s="143">
        <f t="shared" si="28"/>
        <v>-534.59999999999991</v>
      </c>
      <c r="F906" s="144">
        <f t="shared" ref="F906:F964" si="29">E906/C906*100</f>
        <v>-21.811505507955932</v>
      </c>
    </row>
    <row r="907" spans="1:6" s="10" customFormat="1" ht="24" hidden="1" customHeight="1">
      <c r="A907" s="35">
        <v>21306</v>
      </c>
      <c r="B907" s="35" t="s">
        <v>862</v>
      </c>
      <c r="C907" s="23">
        <v>0</v>
      </c>
      <c r="D907" s="102">
        <v>0</v>
      </c>
      <c r="E907" s="102">
        <f t="shared" si="28"/>
        <v>0</v>
      </c>
      <c r="F907" s="110"/>
    </row>
    <row r="908" spans="1:6" ht="24" hidden="1" customHeight="1">
      <c r="A908" s="34">
        <v>2130601</v>
      </c>
      <c r="B908" s="55" t="s">
        <v>206</v>
      </c>
      <c r="C908" s="24"/>
      <c r="D908" s="143">
        <v>0</v>
      </c>
      <c r="E908" s="143">
        <f t="shared" si="28"/>
        <v>0</v>
      </c>
      <c r="F908" s="144"/>
    </row>
    <row r="909" spans="1:6" ht="24" hidden="1" customHeight="1">
      <c r="A909" s="34">
        <v>2130602</v>
      </c>
      <c r="B909" s="55" t="s">
        <v>516</v>
      </c>
      <c r="C909" s="24"/>
      <c r="D909" s="143">
        <v>0</v>
      </c>
      <c r="E909" s="143">
        <f t="shared" si="28"/>
        <v>0</v>
      </c>
      <c r="F909" s="144"/>
    </row>
    <row r="910" spans="1:6" ht="24" hidden="1" customHeight="1">
      <c r="A910" s="34">
        <v>2130603</v>
      </c>
      <c r="B910" s="55" t="s">
        <v>1074</v>
      </c>
      <c r="C910" s="24"/>
      <c r="D910" s="143">
        <v>0</v>
      </c>
      <c r="E910" s="143">
        <f t="shared" si="28"/>
        <v>0</v>
      </c>
      <c r="F910" s="144"/>
    </row>
    <row r="911" spans="1:6" ht="24" hidden="1" customHeight="1">
      <c r="A911" s="34">
        <v>2130604</v>
      </c>
      <c r="B911" s="55" t="s">
        <v>1075</v>
      </c>
      <c r="C911" s="24"/>
      <c r="D911" s="143">
        <v>0</v>
      </c>
      <c r="E911" s="143">
        <f t="shared" si="28"/>
        <v>0</v>
      </c>
      <c r="F911" s="144"/>
    </row>
    <row r="912" spans="1:6" ht="24" hidden="1" customHeight="1">
      <c r="A912" s="34">
        <v>2130699</v>
      </c>
      <c r="B912" s="55" t="s">
        <v>517</v>
      </c>
      <c r="C912" s="24"/>
      <c r="D912" s="143">
        <v>0</v>
      </c>
      <c r="E912" s="143">
        <f t="shared" si="28"/>
        <v>0</v>
      </c>
      <c r="F912" s="144"/>
    </row>
    <row r="913" spans="1:6" s="10" customFormat="1" ht="24" customHeight="1">
      <c r="A913" s="35">
        <v>21307</v>
      </c>
      <c r="B913" s="35" t="s">
        <v>863</v>
      </c>
      <c r="C913" s="23">
        <v>5433</v>
      </c>
      <c r="D913" s="102">
        <v>693.88</v>
      </c>
      <c r="E913" s="102">
        <f t="shared" si="28"/>
        <v>-4739.12</v>
      </c>
      <c r="F913" s="110">
        <f t="shared" si="29"/>
        <v>-87.228418921406217</v>
      </c>
    </row>
    <row r="914" spans="1:6" ht="24" customHeight="1">
      <c r="A914" s="34">
        <v>2130701</v>
      </c>
      <c r="B914" s="55" t="s">
        <v>518</v>
      </c>
      <c r="C914" s="24">
        <v>812</v>
      </c>
      <c r="D914" s="143">
        <v>306</v>
      </c>
      <c r="E914" s="143">
        <f t="shared" si="28"/>
        <v>-506</v>
      </c>
      <c r="F914" s="144">
        <f t="shared" si="29"/>
        <v>-62.315270935960584</v>
      </c>
    </row>
    <row r="915" spans="1:6" ht="24" hidden="1" customHeight="1">
      <c r="A915" s="34">
        <v>2130704</v>
      </c>
      <c r="B915" s="55" t="s">
        <v>519</v>
      </c>
      <c r="C915" s="24">
        <v>0</v>
      </c>
      <c r="D915" s="143">
        <v>0</v>
      </c>
      <c r="E915" s="143">
        <f t="shared" si="28"/>
        <v>0</v>
      </c>
      <c r="F915" s="144"/>
    </row>
    <row r="916" spans="1:6" ht="24" customHeight="1">
      <c r="A916" s="34">
        <v>2130705</v>
      </c>
      <c r="B916" s="55" t="s">
        <v>520</v>
      </c>
      <c r="C916" s="24">
        <v>121</v>
      </c>
      <c r="D916" s="143">
        <v>387.88</v>
      </c>
      <c r="E916" s="143">
        <f t="shared" si="28"/>
        <v>266.88</v>
      </c>
      <c r="F916" s="144">
        <f t="shared" si="29"/>
        <v>220.56198347107437</v>
      </c>
    </row>
    <row r="917" spans="1:6" ht="24" customHeight="1">
      <c r="A917" s="34">
        <v>2130706</v>
      </c>
      <c r="B917" s="55" t="s">
        <v>521</v>
      </c>
      <c r="C917" s="24">
        <v>4500</v>
      </c>
      <c r="D917" s="143">
        <v>0</v>
      </c>
      <c r="E917" s="143">
        <f t="shared" si="28"/>
        <v>-4500</v>
      </c>
      <c r="F917" s="144">
        <f t="shared" si="29"/>
        <v>-100</v>
      </c>
    </row>
    <row r="918" spans="1:6" ht="24" hidden="1" customHeight="1">
      <c r="A918" s="34">
        <v>2130707</v>
      </c>
      <c r="B918" s="55" t="s">
        <v>522</v>
      </c>
      <c r="C918" s="24">
        <v>0</v>
      </c>
      <c r="D918" s="143">
        <v>0</v>
      </c>
      <c r="E918" s="143">
        <f t="shared" si="28"/>
        <v>0</v>
      </c>
      <c r="F918" s="144"/>
    </row>
    <row r="919" spans="1:6" ht="24" hidden="1" customHeight="1">
      <c r="A919" s="34">
        <v>2130799</v>
      </c>
      <c r="B919" s="55" t="s">
        <v>523</v>
      </c>
      <c r="C919" s="24">
        <v>0</v>
      </c>
      <c r="D919" s="143">
        <v>0</v>
      </c>
      <c r="E919" s="143">
        <f t="shared" si="28"/>
        <v>0</v>
      </c>
      <c r="F919" s="144"/>
    </row>
    <row r="920" spans="1:6" s="10" customFormat="1" ht="24" customHeight="1">
      <c r="A920" s="35">
        <v>21308</v>
      </c>
      <c r="B920" s="35" t="s">
        <v>864</v>
      </c>
      <c r="C920" s="23">
        <v>512</v>
      </c>
      <c r="D920" s="102">
        <v>638.98855000000003</v>
      </c>
      <c r="E920" s="102">
        <f t="shared" si="28"/>
        <v>126.98855000000003</v>
      </c>
      <c r="F920" s="110">
        <f t="shared" si="29"/>
        <v>24.802451171875006</v>
      </c>
    </row>
    <row r="921" spans="1:6" ht="24" hidden="1" customHeight="1">
      <c r="A921" s="34">
        <v>2130801</v>
      </c>
      <c r="B921" s="55" t="s">
        <v>524</v>
      </c>
      <c r="C921" s="24">
        <v>0</v>
      </c>
      <c r="D921" s="143">
        <v>0</v>
      </c>
      <c r="E921" s="143">
        <f t="shared" si="28"/>
        <v>0</v>
      </c>
      <c r="F921" s="144"/>
    </row>
    <row r="922" spans="1:6" ht="24" hidden="1" customHeight="1">
      <c r="A922" s="34">
        <v>2130802</v>
      </c>
      <c r="B922" s="55" t="s">
        <v>525</v>
      </c>
      <c r="C922" s="24">
        <v>0</v>
      </c>
      <c r="D922" s="143">
        <v>0</v>
      </c>
      <c r="E922" s="143">
        <f t="shared" si="28"/>
        <v>0</v>
      </c>
      <c r="F922" s="144"/>
    </row>
    <row r="923" spans="1:6" ht="24" customHeight="1">
      <c r="A923" s="34">
        <v>2130803</v>
      </c>
      <c r="B923" s="55" t="s">
        <v>526</v>
      </c>
      <c r="C923" s="24">
        <v>304</v>
      </c>
      <c r="D923" s="143">
        <v>458.98854999999998</v>
      </c>
      <c r="E923" s="143">
        <f t="shared" si="28"/>
        <v>154.98854999999998</v>
      </c>
      <c r="F923" s="144">
        <f t="shared" si="29"/>
        <v>50.98307565789473</v>
      </c>
    </row>
    <row r="924" spans="1:6" ht="24" customHeight="1">
      <c r="A924" s="34">
        <v>2130804</v>
      </c>
      <c r="B924" s="55" t="s">
        <v>1076</v>
      </c>
      <c r="C924" s="24">
        <v>120</v>
      </c>
      <c r="D924" s="143">
        <v>180</v>
      </c>
      <c r="E924" s="143">
        <f t="shared" si="28"/>
        <v>60</v>
      </c>
      <c r="F924" s="144">
        <f t="shared" si="29"/>
        <v>50</v>
      </c>
    </row>
    <row r="925" spans="1:6" ht="24" hidden="1" customHeight="1">
      <c r="A925" s="34">
        <v>2130805</v>
      </c>
      <c r="B925" s="55" t="s">
        <v>527</v>
      </c>
      <c r="C925" s="24">
        <v>0</v>
      </c>
      <c r="D925" s="143">
        <v>0</v>
      </c>
      <c r="E925" s="143">
        <f t="shared" si="28"/>
        <v>0</v>
      </c>
      <c r="F925" s="144"/>
    </row>
    <row r="926" spans="1:6" ht="24" customHeight="1">
      <c r="A926" s="34">
        <v>2130899</v>
      </c>
      <c r="B926" s="55" t="s">
        <v>528</v>
      </c>
      <c r="C926" s="24">
        <v>88</v>
      </c>
      <c r="D926" s="143">
        <v>0</v>
      </c>
      <c r="E926" s="143">
        <f t="shared" si="28"/>
        <v>-88</v>
      </c>
      <c r="F926" s="144">
        <f t="shared" si="29"/>
        <v>-100</v>
      </c>
    </row>
    <row r="927" spans="1:6" s="10" customFormat="1" ht="24" customHeight="1">
      <c r="A927" s="35">
        <v>21399</v>
      </c>
      <c r="B927" s="35" t="s">
        <v>865</v>
      </c>
      <c r="C927" s="23">
        <v>1381</v>
      </c>
      <c r="D927" s="102">
        <v>1453.55</v>
      </c>
      <c r="E927" s="102">
        <f t="shared" si="28"/>
        <v>72.549999999999955</v>
      </c>
      <c r="F927" s="110">
        <f t="shared" si="29"/>
        <v>5.2534395365677016</v>
      </c>
    </row>
    <row r="928" spans="1:6" ht="24" hidden="1" customHeight="1">
      <c r="A928" s="34">
        <v>2139901</v>
      </c>
      <c r="B928" s="55" t="s">
        <v>530</v>
      </c>
      <c r="C928" s="24"/>
      <c r="D928" s="143">
        <v>0</v>
      </c>
      <c r="E928" s="143">
        <f t="shared" si="28"/>
        <v>0</v>
      </c>
      <c r="F928" s="144"/>
    </row>
    <row r="929" spans="1:6" ht="24" customHeight="1">
      <c r="A929" s="34">
        <v>2139999</v>
      </c>
      <c r="B929" s="55" t="s">
        <v>529</v>
      </c>
      <c r="C929" s="24">
        <v>1381</v>
      </c>
      <c r="D929" s="143">
        <v>1453.55</v>
      </c>
      <c r="E929" s="143">
        <f t="shared" si="28"/>
        <v>72.549999999999955</v>
      </c>
      <c r="F929" s="144">
        <f t="shared" si="29"/>
        <v>5.2534395365677016</v>
      </c>
    </row>
    <row r="930" spans="1:6" s="10" customFormat="1" ht="24" customHeight="1">
      <c r="A930" s="35">
        <v>214</v>
      </c>
      <c r="B930" s="35" t="s">
        <v>866</v>
      </c>
      <c r="C930" s="23">
        <v>13942</v>
      </c>
      <c r="D930" s="102">
        <v>13487.358845000001</v>
      </c>
      <c r="E930" s="102">
        <f t="shared" si="28"/>
        <v>-454.64115499999934</v>
      </c>
      <c r="F930" s="110">
        <f t="shared" si="29"/>
        <v>-3.2609464567493855</v>
      </c>
    </row>
    <row r="931" spans="1:6" s="10" customFormat="1" ht="24" customHeight="1">
      <c r="A931" s="35">
        <v>21401</v>
      </c>
      <c r="B931" s="35" t="s">
        <v>867</v>
      </c>
      <c r="C931" s="23">
        <v>13804</v>
      </c>
      <c r="D931" s="102">
        <v>11879.358845000001</v>
      </c>
      <c r="E931" s="102">
        <f t="shared" si="28"/>
        <v>-1924.6411549999993</v>
      </c>
      <c r="F931" s="110">
        <f t="shared" si="29"/>
        <v>-13.94263369313242</v>
      </c>
    </row>
    <row r="932" spans="1:6" ht="24" customHeight="1">
      <c r="A932" s="34">
        <v>2140101</v>
      </c>
      <c r="B932" s="55" t="s">
        <v>19</v>
      </c>
      <c r="C932" s="24">
        <v>805</v>
      </c>
      <c r="D932" s="143">
        <v>861.37417500000004</v>
      </c>
      <c r="E932" s="143">
        <f t="shared" si="28"/>
        <v>56.374175000000037</v>
      </c>
      <c r="F932" s="144">
        <f t="shared" si="29"/>
        <v>7.0030031055900661</v>
      </c>
    </row>
    <row r="933" spans="1:6" ht="24" customHeight="1">
      <c r="A933" s="34">
        <v>2140102</v>
      </c>
      <c r="B933" s="55" t="s">
        <v>20</v>
      </c>
      <c r="C933" s="24">
        <v>54</v>
      </c>
      <c r="D933" s="143">
        <v>59.594000000000001</v>
      </c>
      <c r="E933" s="143">
        <f t="shared" si="28"/>
        <v>5.5940000000000012</v>
      </c>
      <c r="F933" s="144">
        <f t="shared" si="29"/>
        <v>10.359259259259261</v>
      </c>
    </row>
    <row r="934" spans="1:6" ht="24" customHeight="1">
      <c r="A934" s="34">
        <v>2140103</v>
      </c>
      <c r="B934" s="55" t="s">
        <v>21</v>
      </c>
      <c r="C934" s="24">
        <v>441</v>
      </c>
      <c r="D934" s="143">
        <v>405.26907</v>
      </c>
      <c r="E934" s="143">
        <f t="shared" si="28"/>
        <v>-35.730930000000001</v>
      </c>
      <c r="F934" s="144">
        <f t="shared" si="29"/>
        <v>-8.1022517006802719</v>
      </c>
    </row>
    <row r="935" spans="1:6" ht="24" customHeight="1">
      <c r="A935" s="34">
        <v>2140104</v>
      </c>
      <c r="B935" s="55" t="s">
        <v>531</v>
      </c>
      <c r="C935" s="24">
        <v>10953</v>
      </c>
      <c r="D935" s="143">
        <v>7976</v>
      </c>
      <c r="E935" s="143">
        <f t="shared" si="28"/>
        <v>-2977</v>
      </c>
      <c r="F935" s="144">
        <f t="shared" si="29"/>
        <v>-27.17976810006391</v>
      </c>
    </row>
    <row r="936" spans="1:6" ht="24" customHeight="1">
      <c r="A936" s="34">
        <v>2140106</v>
      </c>
      <c r="B936" s="55" t="s">
        <v>532</v>
      </c>
      <c r="C936" s="24">
        <v>536</v>
      </c>
      <c r="D936" s="143">
        <v>1387.546</v>
      </c>
      <c r="E936" s="143">
        <f t="shared" si="28"/>
        <v>851.54600000000005</v>
      </c>
      <c r="F936" s="144">
        <f t="shared" si="29"/>
        <v>158.87052238805973</v>
      </c>
    </row>
    <row r="937" spans="1:6" ht="24" hidden="1" customHeight="1">
      <c r="A937" s="34">
        <v>2140109</v>
      </c>
      <c r="B937" s="55" t="s">
        <v>724</v>
      </c>
      <c r="C937" s="24">
        <v>0</v>
      </c>
      <c r="D937" s="143">
        <v>0</v>
      </c>
      <c r="E937" s="143">
        <f t="shared" si="28"/>
        <v>0</v>
      </c>
      <c r="F937" s="144"/>
    </row>
    <row r="938" spans="1:6" ht="24" hidden="1" customHeight="1">
      <c r="A938" s="34">
        <v>2140110</v>
      </c>
      <c r="B938" s="55" t="s">
        <v>533</v>
      </c>
      <c r="C938" s="24">
        <v>0</v>
      </c>
      <c r="D938" s="143">
        <v>0</v>
      </c>
      <c r="E938" s="143">
        <f t="shared" si="28"/>
        <v>0</v>
      </c>
      <c r="F938" s="144"/>
    </row>
    <row r="939" spans="1:6" ht="24" hidden="1" customHeight="1">
      <c r="A939" s="34">
        <v>2140111</v>
      </c>
      <c r="B939" s="55" t="s">
        <v>534</v>
      </c>
      <c r="C939" s="24">
        <v>0</v>
      </c>
      <c r="D939" s="143">
        <v>0</v>
      </c>
      <c r="E939" s="143">
        <f t="shared" si="28"/>
        <v>0</v>
      </c>
      <c r="F939" s="144"/>
    </row>
    <row r="940" spans="1:6" ht="24" customHeight="1">
      <c r="A940" s="34">
        <v>2140112</v>
      </c>
      <c r="B940" s="55" t="s">
        <v>535</v>
      </c>
      <c r="C940" s="24">
        <v>0</v>
      </c>
      <c r="D940" s="143">
        <v>33.200000000000003</v>
      </c>
      <c r="E940" s="143">
        <f t="shared" si="28"/>
        <v>33.200000000000003</v>
      </c>
      <c r="F940" s="144"/>
    </row>
    <row r="941" spans="1:6" ht="24" hidden="1" customHeight="1">
      <c r="A941" s="34">
        <v>2140114</v>
      </c>
      <c r="B941" s="55" t="s">
        <v>536</v>
      </c>
      <c r="C941" s="24">
        <v>0</v>
      </c>
      <c r="D941" s="143">
        <v>0</v>
      </c>
      <c r="E941" s="143">
        <f t="shared" si="28"/>
        <v>0</v>
      </c>
      <c r="F941" s="144"/>
    </row>
    <row r="942" spans="1:6" ht="24" hidden="1" customHeight="1">
      <c r="A942" s="34">
        <v>2140122</v>
      </c>
      <c r="B942" s="55" t="s">
        <v>537</v>
      </c>
      <c r="C942" s="24">
        <v>0</v>
      </c>
      <c r="D942" s="143">
        <v>0</v>
      </c>
      <c r="E942" s="143">
        <f t="shared" si="28"/>
        <v>0</v>
      </c>
      <c r="F942" s="144"/>
    </row>
    <row r="943" spans="1:6" ht="24" hidden="1" customHeight="1">
      <c r="A943" s="34">
        <v>2140123</v>
      </c>
      <c r="B943" s="55" t="s">
        <v>538</v>
      </c>
      <c r="C943" s="24">
        <v>0</v>
      </c>
      <c r="D943" s="143">
        <v>0</v>
      </c>
      <c r="E943" s="143">
        <f t="shared" si="28"/>
        <v>0</v>
      </c>
      <c r="F943" s="144"/>
    </row>
    <row r="944" spans="1:6" ht="24" hidden="1" customHeight="1">
      <c r="A944" s="34">
        <v>2140127</v>
      </c>
      <c r="B944" s="55" t="s">
        <v>539</v>
      </c>
      <c r="C944" s="24">
        <v>0</v>
      </c>
      <c r="D944" s="143">
        <v>0</v>
      </c>
      <c r="E944" s="143">
        <f t="shared" si="28"/>
        <v>0</v>
      </c>
      <c r="F944" s="144"/>
    </row>
    <row r="945" spans="1:6" ht="24" hidden="1" customHeight="1">
      <c r="A945" s="34">
        <v>2140128</v>
      </c>
      <c r="B945" s="55" t="s">
        <v>540</v>
      </c>
      <c r="C945" s="24">
        <v>0</v>
      </c>
      <c r="D945" s="143">
        <v>0</v>
      </c>
      <c r="E945" s="143">
        <f t="shared" si="28"/>
        <v>0</v>
      </c>
      <c r="F945" s="144"/>
    </row>
    <row r="946" spans="1:6" ht="24" hidden="1" customHeight="1">
      <c r="A946" s="34">
        <v>2140129</v>
      </c>
      <c r="B946" s="55" t="s">
        <v>541</v>
      </c>
      <c r="C946" s="24">
        <v>0</v>
      </c>
      <c r="D946" s="143">
        <v>0</v>
      </c>
      <c r="E946" s="143">
        <f t="shared" si="28"/>
        <v>0</v>
      </c>
      <c r="F946" s="144"/>
    </row>
    <row r="947" spans="1:6" ht="24" hidden="1" customHeight="1">
      <c r="A947" s="34">
        <v>2140130</v>
      </c>
      <c r="B947" s="55" t="s">
        <v>542</v>
      </c>
      <c r="C947" s="24">
        <v>0</v>
      </c>
      <c r="D947" s="143">
        <v>0</v>
      </c>
      <c r="E947" s="143">
        <f t="shared" si="28"/>
        <v>0</v>
      </c>
      <c r="F947" s="144"/>
    </row>
    <row r="948" spans="1:6" ht="24" customHeight="1">
      <c r="A948" s="34">
        <v>2140131</v>
      </c>
      <c r="B948" s="55" t="s">
        <v>543</v>
      </c>
      <c r="C948" s="24">
        <v>33</v>
      </c>
      <c r="D948" s="143">
        <v>33.4</v>
      </c>
      <c r="E948" s="143">
        <f t="shared" si="28"/>
        <v>0.39999999999999858</v>
      </c>
      <c r="F948" s="144">
        <f t="shared" si="29"/>
        <v>1.2121212121212077</v>
      </c>
    </row>
    <row r="949" spans="1:6" ht="24" hidden="1" customHeight="1">
      <c r="A949" s="34">
        <v>2140133</v>
      </c>
      <c r="B949" s="55" t="s">
        <v>544</v>
      </c>
      <c r="C949" s="24">
        <v>0</v>
      </c>
      <c r="D949" s="143">
        <v>0</v>
      </c>
      <c r="E949" s="143">
        <f t="shared" si="28"/>
        <v>0</v>
      </c>
      <c r="F949" s="144"/>
    </row>
    <row r="950" spans="1:6" ht="24" hidden="1" customHeight="1">
      <c r="A950" s="34">
        <v>2140136</v>
      </c>
      <c r="B950" s="55" t="s">
        <v>545</v>
      </c>
      <c r="C950" s="24">
        <v>0</v>
      </c>
      <c r="D950" s="143">
        <v>0</v>
      </c>
      <c r="E950" s="143">
        <f t="shared" si="28"/>
        <v>0</v>
      </c>
      <c r="F950" s="144"/>
    </row>
    <row r="951" spans="1:6" ht="24" hidden="1" customHeight="1">
      <c r="A951" s="34">
        <v>2140138</v>
      </c>
      <c r="B951" s="55" t="s">
        <v>546</v>
      </c>
      <c r="C951" s="24">
        <v>0</v>
      </c>
      <c r="D951" s="143">
        <v>0</v>
      </c>
      <c r="E951" s="143">
        <f t="shared" si="28"/>
        <v>0</v>
      </c>
      <c r="F951" s="144"/>
    </row>
    <row r="952" spans="1:6" ht="24" hidden="1" customHeight="1">
      <c r="A952" s="34">
        <v>2140139</v>
      </c>
      <c r="B952" s="55" t="s">
        <v>547</v>
      </c>
      <c r="C952" s="24">
        <v>0</v>
      </c>
      <c r="D952" s="143">
        <v>0</v>
      </c>
      <c r="E952" s="143">
        <f t="shared" si="28"/>
        <v>0</v>
      </c>
      <c r="F952" s="144"/>
    </row>
    <row r="953" spans="1:6" ht="24" customHeight="1">
      <c r="A953" s="34">
        <v>2140199</v>
      </c>
      <c r="B953" s="55" t="s">
        <v>548</v>
      </c>
      <c r="C953" s="24">
        <v>982</v>
      </c>
      <c r="D953" s="143">
        <v>1122.9755999999998</v>
      </c>
      <c r="E953" s="143">
        <f t="shared" si="28"/>
        <v>140.97559999999976</v>
      </c>
      <c r="F953" s="144">
        <f t="shared" si="29"/>
        <v>14.355967413441931</v>
      </c>
    </row>
    <row r="954" spans="1:6" s="10" customFormat="1" ht="24" hidden="1" customHeight="1">
      <c r="A954" s="35">
        <v>21402</v>
      </c>
      <c r="B954" s="35" t="s">
        <v>868</v>
      </c>
      <c r="C954" s="23">
        <v>0</v>
      </c>
      <c r="D954" s="102">
        <v>0</v>
      </c>
      <c r="E954" s="102">
        <f t="shared" si="28"/>
        <v>0</v>
      </c>
      <c r="F954" s="110"/>
    </row>
    <row r="955" spans="1:6" ht="24" hidden="1" customHeight="1">
      <c r="A955" s="34">
        <v>2140201</v>
      </c>
      <c r="B955" s="55" t="s">
        <v>19</v>
      </c>
      <c r="C955" s="24"/>
      <c r="D955" s="143">
        <v>0</v>
      </c>
      <c r="E955" s="143">
        <f t="shared" si="28"/>
        <v>0</v>
      </c>
      <c r="F955" s="144"/>
    </row>
    <row r="956" spans="1:6" ht="24" hidden="1" customHeight="1">
      <c r="A956" s="34">
        <v>2140202</v>
      </c>
      <c r="B956" s="55" t="s">
        <v>20</v>
      </c>
      <c r="C956" s="24"/>
      <c r="D956" s="143">
        <v>0</v>
      </c>
      <c r="E956" s="143">
        <f t="shared" si="28"/>
        <v>0</v>
      </c>
      <c r="F956" s="144"/>
    </row>
    <row r="957" spans="1:6" ht="24" hidden="1" customHeight="1">
      <c r="A957" s="34">
        <v>2140203</v>
      </c>
      <c r="B957" s="55" t="s">
        <v>21</v>
      </c>
      <c r="C957" s="24"/>
      <c r="D957" s="143">
        <v>0</v>
      </c>
      <c r="E957" s="143">
        <f t="shared" si="28"/>
        <v>0</v>
      </c>
      <c r="F957" s="144"/>
    </row>
    <row r="958" spans="1:6" ht="24" hidden="1" customHeight="1">
      <c r="A958" s="34">
        <v>2140204</v>
      </c>
      <c r="B958" s="55" t="s">
        <v>725</v>
      </c>
      <c r="C958" s="24"/>
      <c r="D958" s="143">
        <v>0</v>
      </c>
      <c r="E958" s="143">
        <f t="shared" si="28"/>
        <v>0</v>
      </c>
      <c r="F958" s="144"/>
    </row>
    <row r="959" spans="1:6" ht="24" hidden="1" customHeight="1">
      <c r="A959" s="34">
        <v>2140205</v>
      </c>
      <c r="B959" s="55" t="s">
        <v>726</v>
      </c>
      <c r="C959" s="24"/>
      <c r="D959" s="143">
        <v>0</v>
      </c>
      <c r="E959" s="143">
        <f t="shared" si="28"/>
        <v>0</v>
      </c>
      <c r="F959" s="144"/>
    </row>
    <row r="960" spans="1:6" ht="24" hidden="1" customHeight="1">
      <c r="A960" s="34">
        <v>2140206</v>
      </c>
      <c r="B960" s="55" t="s">
        <v>727</v>
      </c>
      <c r="C960" s="24"/>
      <c r="D960" s="143">
        <v>0</v>
      </c>
      <c r="E960" s="143">
        <f t="shared" si="28"/>
        <v>0</v>
      </c>
      <c r="F960" s="144"/>
    </row>
    <row r="961" spans="1:6" ht="24" hidden="1" customHeight="1">
      <c r="A961" s="34">
        <v>2140207</v>
      </c>
      <c r="B961" s="55" t="s">
        <v>728</v>
      </c>
      <c r="C961" s="24"/>
      <c r="D961" s="143">
        <v>0</v>
      </c>
      <c r="E961" s="143">
        <f t="shared" si="28"/>
        <v>0</v>
      </c>
      <c r="F961" s="144"/>
    </row>
    <row r="962" spans="1:6" ht="24" hidden="1" customHeight="1">
      <c r="A962" s="34">
        <v>2140208</v>
      </c>
      <c r="B962" s="55" t="s">
        <v>549</v>
      </c>
      <c r="C962" s="24"/>
      <c r="D962" s="143">
        <v>0</v>
      </c>
      <c r="E962" s="143">
        <f t="shared" si="28"/>
        <v>0</v>
      </c>
      <c r="F962" s="144"/>
    </row>
    <row r="963" spans="1:6" ht="24" hidden="1" customHeight="1">
      <c r="A963" s="34">
        <v>2140299</v>
      </c>
      <c r="B963" s="55" t="s">
        <v>729</v>
      </c>
      <c r="C963" s="24"/>
      <c r="D963" s="143">
        <v>0</v>
      </c>
      <c r="E963" s="143">
        <f t="shared" si="28"/>
        <v>0</v>
      </c>
      <c r="F963" s="144"/>
    </row>
    <row r="964" spans="1:6" s="10" customFormat="1" ht="24" customHeight="1">
      <c r="A964" s="35">
        <v>21404</v>
      </c>
      <c r="B964" s="35" t="s">
        <v>869</v>
      </c>
      <c r="C964" s="23">
        <v>71</v>
      </c>
      <c r="D964" s="102">
        <v>1406</v>
      </c>
      <c r="E964" s="102">
        <f t="shared" si="28"/>
        <v>1335</v>
      </c>
      <c r="F964" s="110">
        <f t="shared" si="29"/>
        <v>1880.2816901408453</v>
      </c>
    </row>
    <row r="965" spans="1:6" ht="24" customHeight="1">
      <c r="A965" s="34">
        <v>2140401</v>
      </c>
      <c r="B965" s="55" t="s">
        <v>550</v>
      </c>
      <c r="C965" s="24"/>
      <c r="D965" s="143">
        <v>756</v>
      </c>
      <c r="E965" s="143">
        <f t="shared" si="28"/>
        <v>756</v>
      </c>
      <c r="F965" s="144"/>
    </row>
    <row r="966" spans="1:6" ht="24" hidden="1" customHeight="1">
      <c r="A966" s="34">
        <v>2140402</v>
      </c>
      <c r="B966" s="55" t="s">
        <v>551</v>
      </c>
      <c r="C966" s="24"/>
      <c r="D966" s="143">
        <v>0</v>
      </c>
      <c r="E966" s="143">
        <f t="shared" ref="E966:E1029" si="30">D966-C966</f>
        <v>0</v>
      </c>
      <c r="F966" s="144"/>
    </row>
    <row r="967" spans="1:6" ht="24" customHeight="1">
      <c r="A967" s="34">
        <v>2140403</v>
      </c>
      <c r="B967" s="55" t="s">
        <v>552</v>
      </c>
      <c r="C967" s="24">
        <v>67</v>
      </c>
      <c r="D967" s="143">
        <v>0</v>
      </c>
      <c r="E967" s="143">
        <f t="shared" si="30"/>
        <v>-67</v>
      </c>
      <c r="F967" s="144">
        <f t="shared" ref="F967:F1026" si="31">E967/C967*100</f>
        <v>-100</v>
      </c>
    </row>
    <row r="968" spans="1:6" ht="24" customHeight="1">
      <c r="A968" s="34">
        <v>2140499</v>
      </c>
      <c r="B968" s="55" t="s">
        <v>553</v>
      </c>
      <c r="C968" s="24">
        <v>4</v>
      </c>
      <c r="D968" s="143">
        <v>650</v>
      </c>
      <c r="E968" s="143">
        <f t="shared" si="30"/>
        <v>646</v>
      </c>
      <c r="F968" s="144">
        <f t="shared" si="31"/>
        <v>16150</v>
      </c>
    </row>
    <row r="969" spans="1:6" s="10" customFormat="1" ht="24" customHeight="1">
      <c r="A969" s="35">
        <v>21406</v>
      </c>
      <c r="B969" s="35" t="s">
        <v>870</v>
      </c>
      <c r="C969" s="23">
        <v>62</v>
      </c>
      <c r="D969" s="102">
        <v>120</v>
      </c>
      <c r="E969" s="102">
        <f t="shared" si="30"/>
        <v>58</v>
      </c>
      <c r="F969" s="110">
        <f t="shared" si="31"/>
        <v>93.548387096774192</v>
      </c>
    </row>
    <row r="970" spans="1:6" ht="31.5" customHeight="1">
      <c r="A970" s="34">
        <v>2140601</v>
      </c>
      <c r="B970" s="55" t="s">
        <v>554</v>
      </c>
      <c r="C970" s="24">
        <v>62</v>
      </c>
      <c r="D970" s="143">
        <v>120</v>
      </c>
      <c r="E970" s="143">
        <f t="shared" si="30"/>
        <v>58</v>
      </c>
      <c r="F970" s="144">
        <f t="shared" si="31"/>
        <v>93.548387096774192</v>
      </c>
    </row>
    <row r="971" spans="1:6" ht="24" hidden="1" customHeight="1">
      <c r="A971" s="34">
        <v>2140602</v>
      </c>
      <c r="B971" s="55" t="s">
        <v>555</v>
      </c>
      <c r="C971" s="24"/>
      <c r="D971" s="143">
        <v>0</v>
      </c>
      <c r="E971" s="143">
        <f t="shared" si="30"/>
        <v>0</v>
      </c>
      <c r="F971" s="144"/>
    </row>
    <row r="972" spans="1:6" ht="26.25" hidden="1" customHeight="1">
      <c r="A972" s="34">
        <v>2140603</v>
      </c>
      <c r="B972" s="55" t="s">
        <v>556</v>
      </c>
      <c r="C972" s="24"/>
      <c r="D972" s="143">
        <v>0</v>
      </c>
      <c r="E972" s="143">
        <f t="shared" si="30"/>
        <v>0</v>
      </c>
      <c r="F972" s="144"/>
    </row>
    <row r="973" spans="1:6" ht="24" hidden="1" customHeight="1">
      <c r="A973" s="34">
        <v>2140699</v>
      </c>
      <c r="B973" s="55" t="s">
        <v>557</v>
      </c>
      <c r="C973" s="24"/>
      <c r="D973" s="143">
        <v>0</v>
      </c>
      <c r="E973" s="143">
        <f t="shared" si="30"/>
        <v>0</v>
      </c>
      <c r="F973" s="144"/>
    </row>
    <row r="974" spans="1:6" s="10" customFormat="1" ht="24" customHeight="1">
      <c r="A974" s="35">
        <v>21499</v>
      </c>
      <c r="B974" s="35" t="s">
        <v>871</v>
      </c>
      <c r="C974" s="23">
        <v>5</v>
      </c>
      <c r="D974" s="102">
        <v>82</v>
      </c>
      <c r="E974" s="102">
        <f t="shared" si="30"/>
        <v>77</v>
      </c>
      <c r="F974" s="110">
        <f t="shared" si="31"/>
        <v>1540</v>
      </c>
    </row>
    <row r="975" spans="1:6" ht="24" hidden="1" customHeight="1">
      <c r="A975" s="34">
        <v>2149901</v>
      </c>
      <c r="B975" s="55" t="s">
        <v>559</v>
      </c>
      <c r="C975" s="24"/>
      <c r="D975" s="143">
        <v>0</v>
      </c>
      <c r="E975" s="143">
        <f t="shared" si="30"/>
        <v>0</v>
      </c>
      <c r="F975" s="144"/>
    </row>
    <row r="976" spans="1:6" ht="24" customHeight="1">
      <c r="A976" s="34">
        <v>2149999</v>
      </c>
      <c r="B976" s="55" t="s">
        <v>558</v>
      </c>
      <c r="C976" s="24">
        <v>5</v>
      </c>
      <c r="D976" s="143">
        <v>82</v>
      </c>
      <c r="E976" s="143">
        <f t="shared" si="30"/>
        <v>77</v>
      </c>
      <c r="F976" s="144">
        <f t="shared" si="31"/>
        <v>1540</v>
      </c>
    </row>
    <row r="977" spans="1:6" s="10" customFormat="1" ht="24" customHeight="1">
      <c r="A977" s="35">
        <v>215</v>
      </c>
      <c r="B977" s="35" t="s">
        <v>872</v>
      </c>
      <c r="C977" s="23">
        <v>38832</v>
      </c>
      <c r="D977" s="102">
        <v>3343.2266959999997</v>
      </c>
      <c r="E977" s="102">
        <f t="shared" si="30"/>
        <v>-35488.773304000002</v>
      </c>
      <c r="F977" s="110">
        <f t="shared" si="31"/>
        <v>-91.39053693860734</v>
      </c>
    </row>
    <row r="978" spans="1:6" s="10" customFormat="1" ht="24" customHeight="1">
      <c r="A978" s="35">
        <v>21502</v>
      </c>
      <c r="B978" s="35" t="s">
        <v>873</v>
      </c>
      <c r="C978" s="23">
        <v>35162</v>
      </c>
      <c r="D978" s="102">
        <v>0</v>
      </c>
      <c r="E978" s="102">
        <f t="shared" si="30"/>
        <v>-35162</v>
      </c>
      <c r="F978" s="110">
        <f t="shared" si="31"/>
        <v>-100</v>
      </c>
    </row>
    <row r="979" spans="1:6" ht="24" customHeight="1">
      <c r="A979" s="34">
        <v>2150299</v>
      </c>
      <c r="B979" s="55" t="s">
        <v>560</v>
      </c>
      <c r="C979" s="24">
        <v>35162</v>
      </c>
      <c r="D979" s="143">
        <v>0</v>
      </c>
      <c r="E979" s="143">
        <f t="shared" si="30"/>
        <v>-35162</v>
      </c>
      <c r="F979" s="144">
        <f t="shared" si="31"/>
        <v>-100</v>
      </c>
    </row>
    <row r="980" spans="1:6" s="10" customFormat="1" ht="24" customHeight="1">
      <c r="A980" s="35">
        <v>21505</v>
      </c>
      <c r="B980" s="35" t="s">
        <v>874</v>
      </c>
      <c r="C980" s="23">
        <v>159</v>
      </c>
      <c r="D980" s="102">
        <v>1578</v>
      </c>
      <c r="E980" s="102">
        <f t="shared" si="30"/>
        <v>1419</v>
      </c>
      <c r="F980" s="110">
        <f t="shared" si="31"/>
        <v>892.45283018867917</v>
      </c>
    </row>
    <row r="981" spans="1:6" ht="24" hidden="1" customHeight="1">
      <c r="A981" s="34">
        <v>2150501</v>
      </c>
      <c r="B981" s="55" t="s">
        <v>19</v>
      </c>
      <c r="C981" s="24"/>
      <c r="D981" s="143">
        <v>0</v>
      </c>
      <c r="E981" s="143">
        <f t="shared" si="30"/>
        <v>0</v>
      </c>
      <c r="F981" s="144"/>
    </row>
    <row r="982" spans="1:6" ht="24" hidden="1" customHeight="1">
      <c r="A982" s="34">
        <v>2150502</v>
      </c>
      <c r="B982" s="55" t="s">
        <v>20</v>
      </c>
      <c r="C982" s="24"/>
      <c r="D982" s="143">
        <v>0</v>
      </c>
      <c r="E982" s="143">
        <f t="shared" si="30"/>
        <v>0</v>
      </c>
      <c r="F982" s="144"/>
    </row>
    <row r="983" spans="1:6" ht="24" hidden="1" customHeight="1">
      <c r="A983" s="34">
        <v>2150503</v>
      </c>
      <c r="B983" s="55" t="s">
        <v>21</v>
      </c>
      <c r="C983" s="24"/>
      <c r="D983" s="143">
        <v>0</v>
      </c>
      <c r="E983" s="143">
        <f t="shared" si="30"/>
        <v>0</v>
      </c>
      <c r="F983" s="144"/>
    </row>
    <row r="984" spans="1:6" ht="24" hidden="1" customHeight="1">
      <c r="A984" s="34">
        <v>2150505</v>
      </c>
      <c r="B984" s="55" t="s">
        <v>561</v>
      </c>
      <c r="C984" s="24"/>
      <c r="D984" s="143">
        <v>0</v>
      </c>
      <c r="E984" s="143">
        <f t="shared" si="30"/>
        <v>0</v>
      </c>
      <c r="F984" s="144"/>
    </row>
    <row r="985" spans="1:6" ht="24" hidden="1" customHeight="1">
      <c r="A985" s="34">
        <v>2150506</v>
      </c>
      <c r="B985" s="55" t="s">
        <v>562</v>
      </c>
      <c r="C985" s="24"/>
      <c r="D985" s="143">
        <v>0</v>
      </c>
      <c r="E985" s="143">
        <f t="shared" si="30"/>
        <v>0</v>
      </c>
      <c r="F985" s="144"/>
    </row>
    <row r="986" spans="1:6" ht="24" hidden="1" customHeight="1">
      <c r="A986" s="34">
        <v>2150507</v>
      </c>
      <c r="B986" s="55" t="s">
        <v>563</v>
      </c>
      <c r="C986" s="24"/>
      <c r="D986" s="143">
        <v>0</v>
      </c>
      <c r="E986" s="143">
        <f t="shared" si="30"/>
        <v>0</v>
      </c>
      <c r="F986" s="144"/>
    </row>
    <row r="987" spans="1:6" ht="24" customHeight="1">
      <c r="A987" s="34">
        <v>2150508</v>
      </c>
      <c r="B987" s="55" t="s">
        <v>564</v>
      </c>
      <c r="C987" s="24">
        <v>10</v>
      </c>
      <c r="D987" s="143">
        <v>10</v>
      </c>
      <c r="E987" s="143">
        <f t="shared" si="30"/>
        <v>0</v>
      </c>
      <c r="F987" s="144">
        <f t="shared" si="31"/>
        <v>0</v>
      </c>
    </row>
    <row r="988" spans="1:6" ht="24" hidden="1" customHeight="1">
      <c r="A988" s="34">
        <v>2150509</v>
      </c>
      <c r="B988" s="55" t="s">
        <v>730</v>
      </c>
      <c r="C988" s="24"/>
      <c r="D988" s="143">
        <v>0</v>
      </c>
      <c r="E988" s="143">
        <f t="shared" si="30"/>
        <v>0</v>
      </c>
      <c r="F988" s="144"/>
    </row>
    <row r="989" spans="1:6" ht="24" hidden="1" customHeight="1">
      <c r="A989" s="34">
        <v>2150510</v>
      </c>
      <c r="B989" s="55" t="s">
        <v>565</v>
      </c>
      <c r="C989" s="24"/>
      <c r="D989" s="143">
        <v>0</v>
      </c>
      <c r="E989" s="143">
        <f t="shared" si="30"/>
        <v>0</v>
      </c>
      <c r="F989" s="144"/>
    </row>
    <row r="990" spans="1:6" ht="24" hidden="1" customHeight="1">
      <c r="A990" s="34">
        <v>2150511</v>
      </c>
      <c r="B990" s="55" t="s">
        <v>566</v>
      </c>
      <c r="C990" s="24"/>
      <c r="D990" s="143">
        <v>0</v>
      </c>
      <c r="E990" s="143">
        <f t="shared" si="30"/>
        <v>0</v>
      </c>
      <c r="F990" s="144"/>
    </row>
    <row r="991" spans="1:6" ht="24" hidden="1" customHeight="1">
      <c r="A991" s="34">
        <v>2150513</v>
      </c>
      <c r="B991" s="55" t="s">
        <v>549</v>
      </c>
      <c r="C991" s="24"/>
      <c r="D991" s="143">
        <v>0</v>
      </c>
      <c r="E991" s="143">
        <f t="shared" si="30"/>
        <v>0</v>
      </c>
      <c r="F991" s="144"/>
    </row>
    <row r="992" spans="1:6" ht="24" hidden="1" customHeight="1">
      <c r="A992" s="34">
        <v>2150515</v>
      </c>
      <c r="B992" s="55" t="s">
        <v>567</v>
      </c>
      <c r="C992" s="24"/>
      <c r="D992" s="143">
        <v>0</v>
      </c>
      <c r="E992" s="143">
        <f t="shared" si="30"/>
        <v>0</v>
      </c>
      <c r="F992" s="144"/>
    </row>
    <row r="993" spans="1:6" ht="24" customHeight="1">
      <c r="A993" s="34">
        <v>2150599</v>
      </c>
      <c r="B993" s="55" t="s">
        <v>568</v>
      </c>
      <c r="C993" s="24">
        <v>149</v>
      </c>
      <c r="D993" s="143">
        <v>1568</v>
      </c>
      <c r="E993" s="143">
        <f t="shared" si="30"/>
        <v>1419</v>
      </c>
      <c r="F993" s="144">
        <f t="shared" si="31"/>
        <v>952.34899328859069</v>
      </c>
    </row>
    <row r="994" spans="1:6" s="10" customFormat="1" ht="24" customHeight="1">
      <c r="A994" s="35">
        <v>21506</v>
      </c>
      <c r="B994" s="35" t="s">
        <v>875</v>
      </c>
      <c r="C994" s="23">
        <v>546</v>
      </c>
      <c r="D994" s="102">
        <v>762.40669600000001</v>
      </c>
      <c r="E994" s="102">
        <f t="shared" si="30"/>
        <v>216.40669600000001</v>
      </c>
      <c r="F994" s="110">
        <f t="shared" si="31"/>
        <v>39.634926007326008</v>
      </c>
    </row>
    <row r="995" spans="1:6" ht="24" customHeight="1">
      <c r="A995" s="34">
        <v>2150601</v>
      </c>
      <c r="B995" s="55" t="s">
        <v>19</v>
      </c>
      <c r="C995" s="24">
        <v>344</v>
      </c>
      <c r="D995" s="143">
        <v>368.790797</v>
      </c>
      <c r="E995" s="143">
        <f t="shared" si="30"/>
        <v>24.790796999999998</v>
      </c>
      <c r="F995" s="144">
        <f t="shared" si="31"/>
        <v>7.20662703488372</v>
      </c>
    </row>
    <row r="996" spans="1:6" ht="24" customHeight="1">
      <c r="A996" s="34">
        <v>2150602</v>
      </c>
      <c r="B996" s="55" t="s">
        <v>20</v>
      </c>
      <c r="C996" s="24">
        <v>27</v>
      </c>
      <c r="D996" s="143">
        <v>25.059498999999999</v>
      </c>
      <c r="E996" s="143">
        <f t="shared" si="30"/>
        <v>-1.9405010000000011</v>
      </c>
      <c r="F996" s="144">
        <f t="shared" si="31"/>
        <v>-7.1870407407407448</v>
      </c>
    </row>
    <row r="997" spans="1:6" ht="24" customHeight="1">
      <c r="A997" s="34">
        <v>2150603</v>
      </c>
      <c r="B997" s="55" t="s">
        <v>21</v>
      </c>
      <c r="C997" s="24">
        <v>0</v>
      </c>
      <c r="D997" s="143">
        <v>11</v>
      </c>
      <c r="E997" s="143">
        <f t="shared" si="30"/>
        <v>11</v>
      </c>
      <c r="F997" s="144"/>
    </row>
    <row r="998" spans="1:6" ht="24" hidden="1" customHeight="1">
      <c r="A998" s="34">
        <v>2150604</v>
      </c>
      <c r="B998" s="55" t="s">
        <v>569</v>
      </c>
      <c r="C998" s="24">
        <v>0</v>
      </c>
      <c r="D998" s="143">
        <v>0</v>
      </c>
      <c r="E998" s="143">
        <f t="shared" si="30"/>
        <v>0</v>
      </c>
      <c r="F998" s="144"/>
    </row>
    <row r="999" spans="1:6" ht="24" customHeight="1">
      <c r="A999" s="34">
        <v>2150605</v>
      </c>
      <c r="B999" s="55" t="s">
        <v>570</v>
      </c>
      <c r="C999" s="24">
        <v>68</v>
      </c>
      <c r="D999" s="143">
        <v>81.556399999999996</v>
      </c>
      <c r="E999" s="143">
        <f t="shared" si="30"/>
        <v>13.556399999999996</v>
      </c>
      <c r="F999" s="144">
        <f t="shared" si="31"/>
        <v>19.935882352941171</v>
      </c>
    </row>
    <row r="1000" spans="1:6" ht="24" hidden="1" customHeight="1">
      <c r="A1000" s="34">
        <v>2150606</v>
      </c>
      <c r="B1000" s="55" t="s">
        <v>571</v>
      </c>
      <c r="C1000" s="24">
        <v>0</v>
      </c>
      <c r="D1000" s="143">
        <v>0</v>
      </c>
      <c r="E1000" s="143">
        <f t="shared" si="30"/>
        <v>0</v>
      </c>
      <c r="F1000" s="144"/>
    </row>
    <row r="1001" spans="1:6" ht="24" hidden="1" customHeight="1">
      <c r="A1001" s="34">
        <v>2150607</v>
      </c>
      <c r="B1001" s="55" t="s">
        <v>572</v>
      </c>
      <c r="C1001" s="24">
        <v>0</v>
      </c>
      <c r="D1001" s="143">
        <v>0</v>
      </c>
      <c r="E1001" s="143">
        <f t="shared" si="30"/>
        <v>0</v>
      </c>
      <c r="F1001" s="144"/>
    </row>
    <row r="1002" spans="1:6" ht="24" customHeight="1">
      <c r="A1002" s="34">
        <v>2150699</v>
      </c>
      <c r="B1002" s="55" t="s">
        <v>573</v>
      </c>
      <c r="C1002" s="24">
        <v>107</v>
      </c>
      <c r="D1002" s="143">
        <v>276</v>
      </c>
      <c r="E1002" s="143">
        <f t="shared" si="30"/>
        <v>169</v>
      </c>
      <c r="F1002" s="144">
        <f t="shared" si="31"/>
        <v>157.94392523364488</v>
      </c>
    </row>
    <row r="1003" spans="1:6" s="10" customFormat="1" ht="24" hidden="1" customHeight="1">
      <c r="A1003" s="35">
        <v>21507</v>
      </c>
      <c r="B1003" s="35" t="s">
        <v>876</v>
      </c>
      <c r="C1003" s="23">
        <v>0</v>
      </c>
      <c r="D1003" s="102">
        <v>0</v>
      </c>
      <c r="E1003" s="102">
        <f t="shared" si="30"/>
        <v>0</v>
      </c>
      <c r="F1003" s="110"/>
    </row>
    <row r="1004" spans="1:6" ht="24" hidden="1" customHeight="1">
      <c r="A1004" s="34">
        <v>2150701</v>
      </c>
      <c r="B1004" s="55" t="s">
        <v>19</v>
      </c>
      <c r="C1004" s="24"/>
      <c r="D1004" s="143">
        <v>0</v>
      </c>
      <c r="E1004" s="143">
        <f t="shared" si="30"/>
        <v>0</v>
      </c>
      <c r="F1004" s="144"/>
    </row>
    <row r="1005" spans="1:6" ht="24" hidden="1" customHeight="1">
      <c r="A1005" s="34">
        <v>2150702</v>
      </c>
      <c r="B1005" s="55" t="s">
        <v>20</v>
      </c>
      <c r="C1005" s="24"/>
      <c r="D1005" s="143">
        <v>0</v>
      </c>
      <c r="E1005" s="143">
        <f t="shared" si="30"/>
        <v>0</v>
      </c>
      <c r="F1005" s="144"/>
    </row>
    <row r="1006" spans="1:6" ht="24" hidden="1" customHeight="1">
      <c r="A1006" s="34">
        <v>2150703</v>
      </c>
      <c r="B1006" s="55" t="s">
        <v>21</v>
      </c>
      <c r="C1006" s="24"/>
      <c r="D1006" s="143">
        <v>0</v>
      </c>
      <c r="E1006" s="143">
        <f t="shared" si="30"/>
        <v>0</v>
      </c>
      <c r="F1006" s="144"/>
    </row>
    <row r="1007" spans="1:6" ht="24" hidden="1" customHeight="1">
      <c r="A1007" s="34">
        <v>2150704</v>
      </c>
      <c r="B1007" s="55" t="s">
        <v>731</v>
      </c>
      <c r="C1007" s="24"/>
      <c r="D1007" s="143">
        <v>0</v>
      </c>
      <c r="E1007" s="143">
        <f t="shared" si="30"/>
        <v>0</v>
      </c>
      <c r="F1007" s="144"/>
    </row>
    <row r="1008" spans="1:6" ht="24" hidden="1" customHeight="1">
      <c r="A1008" s="34">
        <v>2150705</v>
      </c>
      <c r="B1008" s="55" t="s">
        <v>732</v>
      </c>
      <c r="C1008" s="24"/>
      <c r="D1008" s="143">
        <v>0</v>
      </c>
      <c r="E1008" s="143">
        <f t="shared" si="30"/>
        <v>0</v>
      </c>
      <c r="F1008" s="144"/>
    </row>
    <row r="1009" spans="1:6" ht="24" hidden="1" customHeight="1">
      <c r="A1009" s="34">
        <v>2150799</v>
      </c>
      <c r="B1009" s="55" t="s">
        <v>733</v>
      </c>
      <c r="C1009" s="24"/>
      <c r="D1009" s="143">
        <v>0</v>
      </c>
      <c r="E1009" s="143">
        <f t="shared" si="30"/>
        <v>0</v>
      </c>
      <c r="F1009" s="144"/>
    </row>
    <row r="1010" spans="1:6" s="10" customFormat="1" ht="24" customHeight="1">
      <c r="A1010" s="35">
        <v>21508</v>
      </c>
      <c r="B1010" s="35" t="s">
        <v>877</v>
      </c>
      <c r="C1010" s="23">
        <v>2965</v>
      </c>
      <c r="D1010" s="102">
        <v>1002.8199999999999</v>
      </c>
      <c r="E1010" s="102">
        <f t="shared" si="30"/>
        <v>-1962.18</v>
      </c>
      <c r="F1010" s="110">
        <f t="shared" si="31"/>
        <v>-66.178077571669476</v>
      </c>
    </row>
    <row r="1011" spans="1:6" ht="24" hidden="1" customHeight="1">
      <c r="A1011" s="34">
        <v>2150801</v>
      </c>
      <c r="B1011" s="55" t="s">
        <v>19</v>
      </c>
      <c r="C1011" s="24"/>
      <c r="D1011" s="143">
        <v>0</v>
      </c>
      <c r="E1011" s="143">
        <f t="shared" si="30"/>
        <v>0</v>
      </c>
      <c r="F1011" s="144"/>
    </row>
    <row r="1012" spans="1:6" ht="24" hidden="1" customHeight="1">
      <c r="A1012" s="34">
        <v>2150802</v>
      </c>
      <c r="B1012" s="55" t="s">
        <v>20</v>
      </c>
      <c r="C1012" s="24"/>
      <c r="D1012" s="143">
        <v>0</v>
      </c>
      <c r="E1012" s="143">
        <f t="shared" si="30"/>
        <v>0</v>
      </c>
      <c r="F1012" s="144"/>
    </row>
    <row r="1013" spans="1:6" ht="24" hidden="1" customHeight="1">
      <c r="A1013" s="34">
        <v>2150803</v>
      </c>
      <c r="B1013" s="55" t="s">
        <v>21</v>
      </c>
      <c r="C1013" s="24"/>
      <c r="D1013" s="143">
        <v>0</v>
      </c>
      <c r="E1013" s="143">
        <f t="shared" si="30"/>
        <v>0</v>
      </c>
      <c r="F1013" s="144"/>
    </row>
    <row r="1014" spans="1:6" ht="24" hidden="1" customHeight="1">
      <c r="A1014" s="34">
        <v>2150804</v>
      </c>
      <c r="B1014" s="55" t="s">
        <v>574</v>
      </c>
      <c r="C1014" s="24"/>
      <c r="D1014" s="143">
        <v>0</v>
      </c>
      <c r="E1014" s="143">
        <f t="shared" si="30"/>
        <v>0</v>
      </c>
      <c r="F1014" s="144"/>
    </row>
    <row r="1015" spans="1:6" ht="24" customHeight="1">
      <c r="A1015" s="34">
        <v>2150805</v>
      </c>
      <c r="B1015" s="55" t="s">
        <v>575</v>
      </c>
      <c r="C1015" s="24">
        <v>2935</v>
      </c>
      <c r="D1015" s="143">
        <v>992.81999999999994</v>
      </c>
      <c r="E1015" s="143">
        <f t="shared" si="30"/>
        <v>-1942.18</v>
      </c>
      <c r="F1015" s="144">
        <f t="shared" si="31"/>
        <v>-66.173083475298128</v>
      </c>
    </row>
    <row r="1016" spans="1:6" ht="24" customHeight="1">
      <c r="A1016" s="34">
        <v>2150899</v>
      </c>
      <c r="B1016" s="55" t="s">
        <v>576</v>
      </c>
      <c r="C1016" s="24">
        <v>30</v>
      </c>
      <c r="D1016" s="143">
        <v>10</v>
      </c>
      <c r="E1016" s="143">
        <f t="shared" si="30"/>
        <v>-20</v>
      </c>
      <c r="F1016" s="144">
        <f t="shared" si="31"/>
        <v>-66.666666666666657</v>
      </c>
    </row>
    <row r="1017" spans="1:6" s="10" customFormat="1" ht="24" hidden="1" customHeight="1">
      <c r="A1017" s="35">
        <v>21599</v>
      </c>
      <c r="B1017" s="35" t="s">
        <v>878</v>
      </c>
      <c r="C1017" s="23">
        <v>0</v>
      </c>
      <c r="D1017" s="102">
        <v>0</v>
      </c>
      <c r="E1017" s="102">
        <f t="shared" si="30"/>
        <v>0</v>
      </c>
      <c r="F1017" s="110"/>
    </row>
    <row r="1018" spans="1:6" ht="24" hidden="1" customHeight="1">
      <c r="A1018" s="34">
        <v>2159902</v>
      </c>
      <c r="B1018" s="55" t="s">
        <v>578</v>
      </c>
      <c r="C1018" s="24"/>
      <c r="D1018" s="143">
        <v>0</v>
      </c>
      <c r="E1018" s="143">
        <f t="shared" si="30"/>
        <v>0</v>
      </c>
      <c r="F1018" s="144"/>
    </row>
    <row r="1019" spans="1:6" ht="24" hidden="1" customHeight="1">
      <c r="A1019" s="34">
        <v>2159904</v>
      </c>
      <c r="B1019" s="55" t="s">
        <v>579</v>
      </c>
      <c r="C1019" s="24"/>
      <c r="D1019" s="143">
        <v>0</v>
      </c>
      <c r="E1019" s="143">
        <f t="shared" si="30"/>
        <v>0</v>
      </c>
      <c r="F1019" s="144"/>
    </row>
    <row r="1020" spans="1:6" ht="24" hidden="1" customHeight="1">
      <c r="A1020" s="34">
        <v>2159905</v>
      </c>
      <c r="B1020" s="55" t="s">
        <v>580</v>
      </c>
      <c r="C1020" s="24"/>
      <c r="D1020" s="143">
        <v>0</v>
      </c>
      <c r="E1020" s="143">
        <f t="shared" si="30"/>
        <v>0</v>
      </c>
      <c r="F1020" s="144"/>
    </row>
    <row r="1021" spans="1:6" ht="24" hidden="1" customHeight="1">
      <c r="A1021" s="34">
        <v>2159906</v>
      </c>
      <c r="B1021" s="55" t="s">
        <v>581</v>
      </c>
      <c r="C1021" s="24"/>
      <c r="D1021" s="143">
        <v>0</v>
      </c>
      <c r="E1021" s="143">
        <f t="shared" si="30"/>
        <v>0</v>
      </c>
      <c r="F1021" s="144"/>
    </row>
    <row r="1022" spans="1:6" ht="24" hidden="1" customHeight="1">
      <c r="A1022" s="34">
        <v>2159999</v>
      </c>
      <c r="B1022" s="55" t="s">
        <v>577</v>
      </c>
      <c r="C1022" s="24"/>
      <c r="D1022" s="143">
        <v>0</v>
      </c>
      <c r="E1022" s="143">
        <f t="shared" si="30"/>
        <v>0</v>
      </c>
      <c r="F1022" s="144"/>
    </row>
    <row r="1023" spans="1:6" s="10" customFormat="1" ht="24" customHeight="1">
      <c r="A1023" s="35">
        <v>216</v>
      </c>
      <c r="B1023" s="35" t="s">
        <v>879</v>
      </c>
      <c r="C1023" s="23">
        <v>2699</v>
      </c>
      <c r="D1023" s="102">
        <v>3621.91707</v>
      </c>
      <c r="E1023" s="102">
        <f t="shared" si="30"/>
        <v>922.91706999999997</v>
      </c>
      <c r="F1023" s="110">
        <f t="shared" si="31"/>
        <v>34.194778436457945</v>
      </c>
    </row>
    <row r="1024" spans="1:6" s="10" customFormat="1" ht="24" customHeight="1">
      <c r="A1024" s="35">
        <v>21602</v>
      </c>
      <c r="B1024" s="35" t="s">
        <v>880</v>
      </c>
      <c r="C1024" s="23">
        <v>565</v>
      </c>
      <c r="D1024" s="102">
        <v>728.07370800000001</v>
      </c>
      <c r="E1024" s="102">
        <f t="shared" si="30"/>
        <v>163.07370800000001</v>
      </c>
      <c r="F1024" s="110">
        <f t="shared" si="31"/>
        <v>28.862603185840708</v>
      </c>
    </row>
    <row r="1025" spans="1:6" ht="24" customHeight="1">
      <c r="A1025" s="34">
        <v>2160201</v>
      </c>
      <c r="B1025" s="55" t="s">
        <v>19</v>
      </c>
      <c r="C1025" s="24">
        <v>199</v>
      </c>
      <c r="D1025" s="143">
        <v>211.84070800000001</v>
      </c>
      <c r="E1025" s="143">
        <f t="shared" si="30"/>
        <v>12.840708000000006</v>
      </c>
      <c r="F1025" s="144">
        <f t="shared" si="31"/>
        <v>6.4526170854271383</v>
      </c>
    </row>
    <row r="1026" spans="1:6" ht="24" customHeight="1">
      <c r="A1026" s="34">
        <v>2160202</v>
      </c>
      <c r="B1026" s="55" t="s">
        <v>20</v>
      </c>
      <c r="C1026" s="24">
        <v>13</v>
      </c>
      <c r="D1026" s="143">
        <v>11.473000000000001</v>
      </c>
      <c r="E1026" s="143">
        <f t="shared" si="30"/>
        <v>-1.5269999999999992</v>
      </c>
      <c r="F1026" s="144">
        <f t="shared" si="31"/>
        <v>-11.746153846153842</v>
      </c>
    </row>
    <row r="1027" spans="1:6" ht="24" hidden="1" customHeight="1">
      <c r="A1027" s="34">
        <v>2160203</v>
      </c>
      <c r="B1027" s="55" t="s">
        <v>21</v>
      </c>
      <c r="C1027" s="24">
        <v>0</v>
      </c>
      <c r="D1027" s="143">
        <v>0</v>
      </c>
      <c r="E1027" s="143">
        <f t="shared" si="30"/>
        <v>0</v>
      </c>
      <c r="F1027" s="144"/>
    </row>
    <row r="1028" spans="1:6" ht="24" hidden="1" customHeight="1">
      <c r="A1028" s="34">
        <v>2160216</v>
      </c>
      <c r="B1028" s="55" t="s">
        <v>582</v>
      </c>
      <c r="C1028" s="24">
        <v>0</v>
      </c>
      <c r="D1028" s="143">
        <v>0</v>
      </c>
      <c r="E1028" s="143">
        <f t="shared" si="30"/>
        <v>0</v>
      </c>
      <c r="F1028" s="144"/>
    </row>
    <row r="1029" spans="1:6" ht="24" hidden="1" customHeight="1">
      <c r="A1029" s="34">
        <v>2160217</v>
      </c>
      <c r="B1029" s="55" t="s">
        <v>583</v>
      </c>
      <c r="C1029" s="24">
        <v>0</v>
      </c>
      <c r="D1029" s="143">
        <v>0</v>
      </c>
      <c r="E1029" s="143">
        <f t="shared" si="30"/>
        <v>0</v>
      </c>
      <c r="F1029" s="144"/>
    </row>
    <row r="1030" spans="1:6" ht="24" hidden="1" customHeight="1">
      <c r="A1030" s="34">
        <v>2160218</v>
      </c>
      <c r="B1030" s="55" t="s">
        <v>584</v>
      </c>
      <c r="C1030" s="24">
        <v>0</v>
      </c>
      <c r="D1030" s="143">
        <v>0</v>
      </c>
      <c r="E1030" s="143">
        <f t="shared" ref="E1030:E1093" si="32">D1030-C1030</f>
        <v>0</v>
      </c>
      <c r="F1030" s="144"/>
    </row>
    <row r="1031" spans="1:6" ht="24" hidden="1" customHeight="1">
      <c r="A1031" s="34">
        <v>2160219</v>
      </c>
      <c r="B1031" s="55" t="s">
        <v>585</v>
      </c>
      <c r="C1031" s="24">
        <v>0</v>
      </c>
      <c r="D1031" s="143">
        <v>0</v>
      </c>
      <c r="E1031" s="143">
        <f t="shared" si="32"/>
        <v>0</v>
      </c>
      <c r="F1031" s="144"/>
    </row>
    <row r="1032" spans="1:6" ht="24" hidden="1" customHeight="1">
      <c r="A1032" s="34">
        <v>2160250</v>
      </c>
      <c r="B1032" s="55" t="s">
        <v>27</v>
      </c>
      <c r="C1032" s="24">
        <v>0</v>
      </c>
      <c r="D1032" s="143">
        <v>0</v>
      </c>
      <c r="E1032" s="143">
        <f t="shared" si="32"/>
        <v>0</v>
      </c>
      <c r="F1032" s="144"/>
    </row>
    <row r="1033" spans="1:6" ht="24" customHeight="1">
      <c r="A1033" s="34">
        <v>2160299</v>
      </c>
      <c r="B1033" s="55" t="s">
        <v>586</v>
      </c>
      <c r="C1033" s="24">
        <v>353</v>
      </c>
      <c r="D1033" s="143">
        <v>504.76</v>
      </c>
      <c r="E1033" s="143">
        <f t="shared" si="32"/>
        <v>151.76</v>
      </c>
      <c r="F1033" s="144">
        <f t="shared" ref="F1033:F1092" si="33">E1033/C1033*100</f>
        <v>42.991501416430594</v>
      </c>
    </row>
    <row r="1034" spans="1:6" s="10" customFormat="1" ht="24" customHeight="1">
      <c r="A1034" s="35">
        <v>21605</v>
      </c>
      <c r="B1034" s="35" t="s">
        <v>881</v>
      </c>
      <c r="C1034" s="23">
        <v>887</v>
      </c>
      <c r="D1034" s="102">
        <v>1091.663362</v>
      </c>
      <c r="E1034" s="102">
        <f t="shared" si="32"/>
        <v>204.66336200000001</v>
      </c>
      <c r="F1034" s="110">
        <f t="shared" si="33"/>
        <v>23.073659751972944</v>
      </c>
    </row>
    <row r="1035" spans="1:6" ht="24" customHeight="1">
      <c r="A1035" s="34">
        <v>2160501</v>
      </c>
      <c r="B1035" s="55" t="s">
        <v>19</v>
      </c>
      <c r="C1035" s="24">
        <v>131</v>
      </c>
      <c r="D1035" s="143">
        <v>151.51436200000001</v>
      </c>
      <c r="E1035" s="143">
        <f t="shared" si="32"/>
        <v>20.514362000000006</v>
      </c>
      <c r="F1035" s="144">
        <f t="shared" si="33"/>
        <v>15.659818320610691</v>
      </c>
    </row>
    <row r="1036" spans="1:6" ht="24" customHeight="1">
      <c r="A1036" s="34">
        <v>2160502</v>
      </c>
      <c r="B1036" s="55" t="s">
        <v>20</v>
      </c>
      <c r="C1036" s="24">
        <v>9</v>
      </c>
      <c r="D1036" s="143">
        <v>8.1489999999999991</v>
      </c>
      <c r="E1036" s="143">
        <f t="shared" si="32"/>
        <v>-0.85100000000000087</v>
      </c>
      <c r="F1036" s="144">
        <f t="shared" si="33"/>
        <v>-9.4555555555555664</v>
      </c>
    </row>
    <row r="1037" spans="1:6" ht="24" hidden="1" customHeight="1">
      <c r="A1037" s="34">
        <v>2160503</v>
      </c>
      <c r="B1037" s="55" t="s">
        <v>21</v>
      </c>
      <c r="C1037" s="24">
        <v>0</v>
      </c>
      <c r="D1037" s="143">
        <v>0</v>
      </c>
      <c r="E1037" s="143">
        <f t="shared" si="32"/>
        <v>0</v>
      </c>
      <c r="F1037" s="144"/>
    </row>
    <row r="1038" spans="1:6" ht="24" customHeight="1">
      <c r="A1038" s="34">
        <v>2160504</v>
      </c>
      <c r="B1038" s="55" t="s">
        <v>587</v>
      </c>
      <c r="C1038" s="24">
        <v>142</v>
      </c>
      <c r="D1038" s="143">
        <v>103.8</v>
      </c>
      <c r="E1038" s="143">
        <f t="shared" si="32"/>
        <v>-38.200000000000003</v>
      </c>
      <c r="F1038" s="144">
        <f t="shared" si="33"/>
        <v>-26.901408450704228</v>
      </c>
    </row>
    <row r="1039" spans="1:6" ht="24" hidden="1" customHeight="1">
      <c r="A1039" s="34">
        <v>2160505</v>
      </c>
      <c r="B1039" s="55" t="s">
        <v>588</v>
      </c>
      <c r="C1039" s="24">
        <v>0</v>
      </c>
      <c r="D1039" s="143">
        <v>0</v>
      </c>
      <c r="E1039" s="143">
        <f t="shared" si="32"/>
        <v>0</v>
      </c>
      <c r="F1039" s="144"/>
    </row>
    <row r="1040" spans="1:6" ht="24" customHeight="1">
      <c r="A1040" s="34">
        <v>2160599</v>
      </c>
      <c r="B1040" s="55" t="s">
        <v>589</v>
      </c>
      <c r="C1040" s="24">
        <v>605</v>
      </c>
      <c r="D1040" s="143">
        <v>828.2</v>
      </c>
      <c r="E1040" s="143">
        <f t="shared" si="32"/>
        <v>223.20000000000005</v>
      </c>
      <c r="F1040" s="144">
        <f t="shared" si="33"/>
        <v>36.892561983471083</v>
      </c>
    </row>
    <row r="1041" spans="1:6" s="10" customFormat="1" ht="24" customHeight="1">
      <c r="A1041" s="35">
        <v>21606</v>
      </c>
      <c r="B1041" s="35" t="s">
        <v>882</v>
      </c>
      <c r="C1041" s="23">
        <v>935</v>
      </c>
      <c r="D1041" s="102">
        <v>839</v>
      </c>
      <c r="E1041" s="102">
        <f t="shared" si="32"/>
        <v>-96</v>
      </c>
      <c r="F1041" s="110">
        <f t="shared" si="33"/>
        <v>-10.267379679144385</v>
      </c>
    </row>
    <row r="1042" spans="1:6" ht="24" hidden="1" customHeight="1">
      <c r="A1042" s="34">
        <v>2160601</v>
      </c>
      <c r="B1042" s="55" t="s">
        <v>19</v>
      </c>
      <c r="C1042" s="24"/>
      <c r="D1042" s="143">
        <v>0</v>
      </c>
      <c r="E1042" s="143">
        <f t="shared" si="32"/>
        <v>0</v>
      </c>
      <c r="F1042" s="144"/>
    </row>
    <row r="1043" spans="1:6" ht="24" hidden="1" customHeight="1">
      <c r="A1043" s="34">
        <v>2160602</v>
      </c>
      <c r="B1043" s="55" t="s">
        <v>20</v>
      </c>
      <c r="C1043" s="24"/>
      <c r="D1043" s="143">
        <v>0</v>
      </c>
      <c r="E1043" s="143">
        <f t="shared" si="32"/>
        <v>0</v>
      </c>
      <c r="F1043" s="144"/>
    </row>
    <row r="1044" spans="1:6" ht="24" hidden="1" customHeight="1">
      <c r="A1044" s="34">
        <v>2160603</v>
      </c>
      <c r="B1044" s="55" t="s">
        <v>21</v>
      </c>
      <c r="C1044" s="24"/>
      <c r="D1044" s="143">
        <v>0</v>
      </c>
      <c r="E1044" s="143">
        <f t="shared" si="32"/>
        <v>0</v>
      </c>
      <c r="F1044" s="144"/>
    </row>
    <row r="1045" spans="1:6" ht="24" hidden="1" customHeight="1">
      <c r="A1045" s="34">
        <v>2160607</v>
      </c>
      <c r="B1045" s="55" t="s">
        <v>590</v>
      </c>
      <c r="C1045" s="24"/>
      <c r="D1045" s="143">
        <v>0</v>
      </c>
      <c r="E1045" s="143">
        <f t="shared" si="32"/>
        <v>0</v>
      </c>
      <c r="F1045" s="144"/>
    </row>
    <row r="1046" spans="1:6" ht="24" customHeight="1">
      <c r="A1046" s="34">
        <v>2160699</v>
      </c>
      <c r="B1046" s="55" t="s">
        <v>591</v>
      </c>
      <c r="C1046" s="24">
        <v>935</v>
      </c>
      <c r="D1046" s="143">
        <v>839</v>
      </c>
      <c r="E1046" s="143">
        <f t="shared" si="32"/>
        <v>-96</v>
      </c>
      <c r="F1046" s="144">
        <f t="shared" si="33"/>
        <v>-10.267379679144385</v>
      </c>
    </row>
    <row r="1047" spans="1:6" s="10" customFormat="1" ht="24" customHeight="1">
      <c r="A1047" s="35">
        <v>21699</v>
      </c>
      <c r="B1047" s="35" t="s">
        <v>883</v>
      </c>
      <c r="C1047" s="23">
        <v>312</v>
      </c>
      <c r="D1047" s="102">
        <v>963.18</v>
      </c>
      <c r="E1047" s="102">
        <f t="shared" si="32"/>
        <v>651.17999999999995</v>
      </c>
      <c r="F1047" s="110">
        <f t="shared" si="33"/>
        <v>208.71153846153842</v>
      </c>
    </row>
    <row r="1048" spans="1:6" ht="24" hidden="1" customHeight="1">
      <c r="A1048" s="34">
        <v>2169901</v>
      </c>
      <c r="B1048" s="55" t="s">
        <v>593</v>
      </c>
      <c r="C1048" s="24"/>
      <c r="D1048" s="143">
        <v>0</v>
      </c>
      <c r="E1048" s="143">
        <f t="shared" si="32"/>
        <v>0</v>
      </c>
      <c r="F1048" s="144"/>
    </row>
    <row r="1049" spans="1:6" ht="24" customHeight="1">
      <c r="A1049" s="34">
        <v>2169999</v>
      </c>
      <c r="B1049" s="55" t="s">
        <v>592</v>
      </c>
      <c r="C1049" s="24">
        <v>312</v>
      </c>
      <c r="D1049" s="143">
        <v>963.18</v>
      </c>
      <c r="E1049" s="143">
        <f t="shared" si="32"/>
        <v>651.17999999999995</v>
      </c>
      <c r="F1049" s="144">
        <f t="shared" si="33"/>
        <v>208.71153846153842</v>
      </c>
    </row>
    <row r="1050" spans="1:6" s="10" customFormat="1" ht="24" customHeight="1">
      <c r="A1050" s="35">
        <v>217</v>
      </c>
      <c r="B1050" s="35" t="s">
        <v>884</v>
      </c>
      <c r="C1050" s="23">
        <v>0</v>
      </c>
      <c r="D1050" s="102">
        <v>60</v>
      </c>
      <c r="E1050" s="102">
        <f t="shared" si="32"/>
        <v>60</v>
      </c>
      <c r="F1050" s="110"/>
    </row>
    <row r="1051" spans="1:6" s="10" customFormat="1" ht="24" customHeight="1">
      <c r="A1051" s="35">
        <v>21799</v>
      </c>
      <c r="B1051" s="35" t="s">
        <v>885</v>
      </c>
      <c r="C1051" s="23">
        <v>0</v>
      </c>
      <c r="D1051" s="102">
        <v>60</v>
      </c>
      <c r="E1051" s="102">
        <f t="shared" si="32"/>
        <v>60</v>
      </c>
      <c r="F1051" s="110"/>
    </row>
    <row r="1052" spans="1:6" ht="24" customHeight="1">
      <c r="A1052" s="34">
        <v>2179901</v>
      </c>
      <c r="B1052" s="55" t="s">
        <v>594</v>
      </c>
      <c r="C1052" s="24"/>
      <c r="D1052" s="143">
        <v>60</v>
      </c>
      <c r="E1052" s="143">
        <f t="shared" si="32"/>
        <v>60</v>
      </c>
      <c r="F1052" s="144"/>
    </row>
    <row r="1053" spans="1:6" s="10" customFormat="1" ht="24" customHeight="1">
      <c r="A1053" s="35">
        <v>220</v>
      </c>
      <c r="B1053" s="35" t="s">
        <v>886</v>
      </c>
      <c r="C1053" s="23">
        <v>2003</v>
      </c>
      <c r="D1053" s="102">
        <v>6503.0035910000006</v>
      </c>
      <c r="E1053" s="102">
        <f t="shared" si="32"/>
        <v>4500.0035910000006</v>
      </c>
      <c r="F1053" s="110">
        <f t="shared" si="33"/>
        <v>224.66318477284076</v>
      </c>
    </row>
    <row r="1054" spans="1:6" s="10" customFormat="1" ht="24" customHeight="1">
      <c r="A1054" s="35">
        <v>22001</v>
      </c>
      <c r="B1054" s="35" t="s">
        <v>887</v>
      </c>
      <c r="C1054" s="23">
        <v>1919</v>
      </c>
      <c r="D1054" s="102">
        <v>6392.1935910000002</v>
      </c>
      <c r="E1054" s="102">
        <f t="shared" si="32"/>
        <v>4473.1935910000002</v>
      </c>
      <c r="F1054" s="110">
        <f t="shared" si="33"/>
        <v>233.10023923918709</v>
      </c>
    </row>
    <row r="1055" spans="1:6" ht="24" customHeight="1">
      <c r="A1055" s="34">
        <v>2200101</v>
      </c>
      <c r="B1055" s="55" t="s">
        <v>19</v>
      </c>
      <c r="C1055" s="24">
        <v>992</v>
      </c>
      <c r="D1055" s="143">
        <v>1447.545603</v>
      </c>
      <c r="E1055" s="143">
        <f t="shared" si="32"/>
        <v>455.54560300000003</v>
      </c>
      <c r="F1055" s="144">
        <f t="shared" si="33"/>
        <v>45.921935786290327</v>
      </c>
    </row>
    <row r="1056" spans="1:6" ht="24" customHeight="1">
      <c r="A1056" s="34">
        <v>2200102</v>
      </c>
      <c r="B1056" s="55" t="s">
        <v>20</v>
      </c>
      <c r="C1056" s="24">
        <v>60</v>
      </c>
      <c r="D1056" s="143">
        <v>54.852899999999998</v>
      </c>
      <c r="E1056" s="143">
        <f t="shared" si="32"/>
        <v>-5.1471000000000018</v>
      </c>
      <c r="F1056" s="144">
        <f t="shared" si="33"/>
        <v>-8.5785000000000036</v>
      </c>
    </row>
    <row r="1057" spans="1:6" ht="24" hidden="1" customHeight="1">
      <c r="A1057" s="34">
        <v>2200103</v>
      </c>
      <c r="B1057" s="55" t="s">
        <v>21</v>
      </c>
      <c r="C1057" s="24">
        <v>0</v>
      </c>
      <c r="D1057" s="143">
        <v>0</v>
      </c>
      <c r="E1057" s="143">
        <f t="shared" si="32"/>
        <v>0</v>
      </c>
      <c r="F1057" s="144"/>
    </row>
    <row r="1058" spans="1:6" ht="24" hidden="1" customHeight="1">
      <c r="A1058" s="34">
        <v>2200104</v>
      </c>
      <c r="B1058" s="55" t="s">
        <v>595</v>
      </c>
      <c r="C1058" s="24">
        <v>0</v>
      </c>
      <c r="D1058" s="143">
        <v>0</v>
      </c>
      <c r="E1058" s="143">
        <f t="shared" si="32"/>
        <v>0</v>
      </c>
      <c r="F1058" s="144"/>
    </row>
    <row r="1059" spans="1:6" ht="24" hidden="1" customHeight="1">
      <c r="A1059" s="34">
        <v>2200105</v>
      </c>
      <c r="B1059" s="55" t="s">
        <v>596</v>
      </c>
      <c r="C1059" s="24">
        <v>0</v>
      </c>
      <c r="D1059" s="143">
        <v>0</v>
      </c>
      <c r="E1059" s="143">
        <f t="shared" si="32"/>
        <v>0</v>
      </c>
      <c r="F1059" s="144"/>
    </row>
    <row r="1060" spans="1:6" ht="24" customHeight="1">
      <c r="A1060" s="34">
        <v>2200106</v>
      </c>
      <c r="B1060" s="55" t="s">
        <v>597</v>
      </c>
      <c r="C1060" s="24">
        <v>113</v>
      </c>
      <c r="D1060" s="143">
        <v>202</v>
      </c>
      <c r="E1060" s="143">
        <f t="shared" si="32"/>
        <v>89</v>
      </c>
      <c r="F1060" s="144">
        <f t="shared" si="33"/>
        <v>78.761061946902657</v>
      </c>
    </row>
    <row r="1061" spans="1:6" ht="24" hidden="1" customHeight="1">
      <c r="A1061" s="34">
        <v>2200107</v>
      </c>
      <c r="B1061" s="55" t="s">
        <v>598</v>
      </c>
      <c r="C1061" s="24">
        <v>0</v>
      </c>
      <c r="D1061" s="143">
        <v>0</v>
      </c>
      <c r="E1061" s="143">
        <f t="shared" si="32"/>
        <v>0</v>
      </c>
      <c r="F1061" s="144"/>
    </row>
    <row r="1062" spans="1:6" ht="24" hidden="1" customHeight="1">
      <c r="A1062" s="34">
        <v>2200108</v>
      </c>
      <c r="B1062" s="55" t="s">
        <v>599</v>
      </c>
      <c r="C1062" s="24">
        <v>0</v>
      </c>
      <c r="D1062" s="143">
        <v>0</v>
      </c>
      <c r="E1062" s="143">
        <f t="shared" si="32"/>
        <v>0</v>
      </c>
      <c r="F1062" s="144"/>
    </row>
    <row r="1063" spans="1:6" ht="24" hidden="1" customHeight="1">
      <c r="A1063" s="34">
        <v>2200109</v>
      </c>
      <c r="B1063" s="55" t="s">
        <v>600</v>
      </c>
      <c r="C1063" s="24">
        <v>0</v>
      </c>
      <c r="D1063" s="143">
        <v>0</v>
      </c>
      <c r="E1063" s="143">
        <f t="shared" si="32"/>
        <v>0</v>
      </c>
      <c r="F1063" s="144"/>
    </row>
    <row r="1064" spans="1:6" ht="24" customHeight="1">
      <c r="A1064" s="34">
        <v>2200110</v>
      </c>
      <c r="B1064" s="55" t="s">
        <v>601</v>
      </c>
      <c r="C1064" s="24">
        <v>0</v>
      </c>
      <c r="D1064" s="143">
        <v>3290</v>
      </c>
      <c r="E1064" s="143">
        <f t="shared" si="32"/>
        <v>3290</v>
      </c>
      <c r="F1064" s="144"/>
    </row>
    <row r="1065" spans="1:6" ht="24" hidden="1" customHeight="1">
      <c r="A1065" s="34">
        <v>2200111</v>
      </c>
      <c r="B1065" s="55" t="s">
        <v>602</v>
      </c>
      <c r="C1065" s="24">
        <v>0</v>
      </c>
      <c r="D1065" s="143">
        <v>0</v>
      </c>
      <c r="E1065" s="143">
        <f t="shared" si="32"/>
        <v>0</v>
      </c>
      <c r="F1065" s="144"/>
    </row>
    <row r="1066" spans="1:6" ht="24" hidden="1" customHeight="1">
      <c r="A1066" s="34">
        <v>2200112</v>
      </c>
      <c r="B1066" s="55" t="s">
        <v>603</v>
      </c>
      <c r="C1066" s="24">
        <v>0</v>
      </c>
      <c r="D1066" s="143">
        <v>0</v>
      </c>
      <c r="E1066" s="143">
        <f t="shared" si="32"/>
        <v>0</v>
      </c>
      <c r="F1066" s="144"/>
    </row>
    <row r="1067" spans="1:6" ht="24" hidden="1" customHeight="1">
      <c r="A1067" s="34">
        <v>2200113</v>
      </c>
      <c r="B1067" s="55" t="s">
        <v>1077</v>
      </c>
      <c r="C1067" s="24">
        <v>0</v>
      </c>
      <c r="D1067" s="143">
        <v>0</v>
      </c>
      <c r="E1067" s="143">
        <f t="shared" si="32"/>
        <v>0</v>
      </c>
      <c r="F1067" s="144"/>
    </row>
    <row r="1068" spans="1:6" ht="24" hidden="1" customHeight="1">
      <c r="A1068" s="34">
        <v>2200114</v>
      </c>
      <c r="B1068" s="55" t="s">
        <v>604</v>
      </c>
      <c r="C1068" s="24">
        <v>0</v>
      </c>
      <c r="D1068" s="143">
        <v>0</v>
      </c>
      <c r="E1068" s="143">
        <f t="shared" si="32"/>
        <v>0</v>
      </c>
      <c r="F1068" s="144"/>
    </row>
    <row r="1069" spans="1:6" ht="24" hidden="1" customHeight="1">
      <c r="A1069" s="34">
        <v>2200115</v>
      </c>
      <c r="B1069" s="55" t="s">
        <v>605</v>
      </c>
      <c r="C1069" s="24">
        <v>0</v>
      </c>
      <c r="D1069" s="143">
        <v>0</v>
      </c>
      <c r="E1069" s="143">
        <f t="shared" si="32"/>
        <v>0</v>
      </c>
      <c r="F1069" s="144"/>
    </row>
    <row r="1070" spans="1:6" ht="24" hidden="1" customHeight="1">
      <c r="A1070" s="34">
        <v>2200116</v>
      </c>
      <c r="B1070" s="55" t="s">
        <v>606</v>
      </c>
      <c r="C1070" s="24">
        <v>0</v>
      </c>
      <c r="D1070" s="143">
        <v>0</v>
      </c>
      <c r="E1070" s="143">
        <f t="shared" si="32"/>
        <v>0</v>
      </c>
      <c r="F1070" s="144"/>
    </row>
    <row r="1071" spans="1:6" ht="24" hidden="1" customHeight="1">
      <c r="A1071" s="34">
        <v>2200119</v>
      </c>
      <c r="B1071" s="55" t="s">
        <v>607</v>
      </c>
      <c r="C1071" s="24">
        <v>0</v>
      </c>
      <c r="D1071" s="143">
        <v>0</v>
      </c>
      <c r="E1071" s="143">
        <f t="shared" si="32"/>
        <v>0</v>
      </c>
      <c r="F1071" s="144"/>
    </row>
    <row r="1072" spans="1:6" ht="24" customHeight="1">
      <c r="A1072" s="34">
        <v>2200150</v>
      </c>
      <c r="B1072" s="55" t="s">
        <v>27</v>
      </c>
      <c r="C1072" s="24">
        <v>732</v>
      </c>
      <c r="D1072" s="143">
        <v>1367.7950879999999</v>
      </c>
      <c r="E1072" s="143">
        <f t="shared" si="32"/>
        <v>635.79508799999985</v>
      </c>
      <c r="F1072" s="144">
        <f t="shared" si="33"/>
        <v>86.857252459016379</v>
      </c>
    </row>
    <row r="1073" spans="1:6" ht="24" customHeight="1">
      <c r="A1073" s="34">
        <v>2200199</v>
      </c>
      <c r="B1073" s="55" t="s">
        <v>608</v>
      </c>
      <c r="C1073" s="24">
        <v>22</v>
      </c>
      <c r="D1073" s="143">
        <v>30</v>
      </c>
      <c r="E1073" s="143">
        <f t="shared" si="32"/>
        <v>8</v>
      </c>
      <c r="F1073" s="144">
        <f t="shared" si="33"/>
        <v>36.363636363636367</v>
      </c>
    </row>
    <row r="1074" spans="1:6" s="10" customFormat="1" ht="24" customHeight="1">
      <c r="A1074" s="35">
        <v>22005</v>
      </c>
      <c r="B1074" s="35" t="s">
        <v>888</v>
      </c>
      <c r="C1074" s="23">
        <v>84</v>
      </c>
      <c r="D1074" s="102">
        <v>110.81</v>
      </c>
      <c r="E1074" s="102">
        <f t="shared" si="32"/>
        <v>26.810000000000002</v>
      </c>
      <c r="F1074" s="110">
        <f t="shared" si="33"/>
        <v>31.916666666666671</v>
      </c>
    </row>
    <row r="1075" spans="1:6" ht="24" hidden="1" customHeight="1">
      <c r="A1075" s="34">
        <v>2200501</v>
      </c>
      <c r="B1075" s="55" t="s">
        <v>19</v>
      </c>
      <c r="C1075" s="24"/>
      <c r="D1075" s="143">
        <v>0</v>
      </c>
      <c r="E1075" s="143">
        <f t="shared" si="32"/>
        <v>0</v>
      </c>
      <c r="F1075" s="144"/>
    </row>
    <row r="1076" spans="1:6" ht="24" hidden="1" customHeight="1">
      <c r="A1076" s="34">
        <v>2200502</v>
      </c>
      <c r="B1076" s="55" t="s">
        <v>20</v>
      </c>
      <c r="C1076" s="24"/>
      <c r="D1076" s="143">
        <v>0</v>
      </c>
      <c r="E1076" s="143">
        <f t="shared" si="32"/>
        <v>0</v>
      </c>
      <c r="F1076" s="144"/>
    </row>
    <row r="1077" spans="1:6" ht="24" hidden="1" customHeight="1">
      <c r="A1077" s="34">
        <v>2200503</v>
      </c>
      <c r="B1077" s="55" t="s">
        <v>21</v>
      </c>
      <c r="C1077" s="24"/>
      <c r="D1077" s="143">
        <v>0</v>
      </c>
      <c r="E1077" s="143">
        <f t="shared" si="32"/>
        <v>0</v>
      </c>
      <c r="F1077" s="144"/>
    </row>
    <row r="1078" spans="1:6" ht="24" customHeight="1">
      <c r="A1078" s="34">
        <v>2200504</v>
      </c>
      <c r="B1078" s="55" t="s">
        <v>609</v>
      </c>
      <c r="C1078" s="24">
        <v>38</v>
      </c>
      <c r="D1078" s="143">
        <v>13</v>
      </c>
      <c r="E1078" s="143">
        <f t="shared" si="32"/>
        <v>-25</v>
      </c>
      <c r="F1078" s="144">
        <f t="shared" si="33"/>
        <v>-65.789473684210535</v>
      </c>
    </row>
    <row r="1079" spans="1:6" ht="24" hidden="1" customHeight="1">
      <c r="A1079" s="34">
        <v>2200506</v>
      </c>
      <c r="B1079" s="55" t="s">
        <v>610</v>
      </c>
      <c r="C1079" s="24"/>
      <c r="D1079" s="143">
        <v>0</v>
      </c>
      <c r="E1079" s="143">
        <f t="shared" si="32"/>
        <v>0</v>
      </c>
      <c r="F1079" s="144"/>
    </row>
    <row r="1080" spans="1:6" ht="24" hidden="1" customHeight="1">
      <c r="A1080" s="34">
        <v>2200507</v>
      </c>
      <c r="B1080" s="55" t="s">
        <v>611</v>
      </c>
      <c r="C1080" s="24"/>
      <c r="D1080" s="143">
        <v>0</v>
      </c>
      <c r="E1080" s="143">
        <f t="shared" si="32"/>
        <v>0</v>
      </c>
      <c r="F1080" s="144"/>
    </row>
    <row r="1081" spans="1:6" ht="24" hidden="1" customHeight="1">
      <c r="A1081" s="34">
        <v>2200508</v>
      </c>
      <c r="B1081" s="55" t="s">
        <v>612</v>
      </c>
      <c r="C1081" s="24"/>
      <c r="D1081" s="143">
        <v>0</v>
      </c>
      <c r="E1081" s="143">
        <f t="shared" si="32"/>
        <v>0</v>
      </c>
      <c r="F1081" s="144"/>
    </row>
    <row r="1082" spans="1:6" ht="24" customHeight="1">
      <c r="A1082" s="34">
        <v>2200509</v>
      </c>
      <c r="B1082" s="55" t="s">
        <v>613</v>
      </c>
      <c r="C1082" s="24">
        <v>13</v>
      </c>
      <c r="D1082" s="143">
        <v>64.81</v>
      </c>
      <c r="E1082" s="143">
        <f t="shared" si="32"/>
        <v>51.81</v>
      </c>
      <c r="F1082" s="144">
        <f t="shared" si="33"/>
        <v>398.53846153846155</v>
      </c>
    </row>
    <row r="1083" spans="1:6" ht="24" customHeight="1">
      <c r="A1083" s="34">
        <v>2200510</v>
      </c>
      <c r="B1083" s="55" t="s">
        <v>614</v>
      </c>
      <c r="C1083" s="24">
        <v>33</v>
      </c>
      <c r="D1083" s="143">
        <v>33</v>
      </c>
      <c r="E1083" s="143">
        <f t="shared" si="32"/>
        <v>0</v>
      </c>
      <c r="F1083" s="144">
        <f t="shared" si="33"/>
        <v>0</v>
      </c>
    </row>
    <row r="1084" spans="1:6" ht="24" hidden="1" customHeight="1">
      <c r="A1084" s="34">
        <v>2200511</v>
      </c>
      <c r="B1084" s="55" t="s">
        <v>615</v>
      </c>
      <c r="C1084" s="24"/>
      <c r="D1084" s="143">
        <v>0</v>
      </c>
      <c r="E1084" s="143">
        <f t="shared" si="32"/>
        <v>0</v>
      </c>
      <c r="F1084" s="144"/>
    </row>
    <row r="1085" spans="1:6" ht="24" hidden="1" customHeight="1">
      <c r="A1085" s="34">
        <v>2200512</v>
      </c>
      <c r="B1085" s="55" t="s">
        <v>616</v>
      </c>
      <c r="C1085" s="24"/>
      <c r="D1085" s="143">
        <v>0</v>
      </c>
      <c r="E1085" s="143">
        <f t="shared" si="32"/>
        <v>0</v>
      </c>
      <c r="F1085" s="144"/>
    </row>
    <row r="1086" spans="1:6" ht="24" hidden="1" customHeight="1">
      <c r="A1086" s="34">
        <v>2200513</v>
      </c>
      <c r="B1086" s="55" t="s">
        <v>617</v>
      </c>
      <c r="C1086" s="24"/>
      <c r="D1086" s="143">
        <v>0</v>
      </c>
      <c r="E1086" s="143">
        <f t="shared" si="32"/>
        <v>0</v>
      </c>
      <c r="F1086" s="144"/>
    </row>
    <row r="1087" spans="1:6" ht="24" hidden="1" customHeight="1">
      <c r="A1087" s="34">
        <v>2200514</v>
      </c>
      <c r="B1087" s="55" t="s">
        <v>618</v>
      </c>
      <c r="C1087" s="24"/>
      <c r="D1087" s="143">
        <v>0</v>
      </c>
      <c r="E1087" s="143">
        <f t="shared" si="32"/>
        <v>0</v>
      </c>
      <c r="F1087" s="144"/>
    </row>
    <row r="1088" spans="1:6" ht="24" hidden="1" customHeight="1">
      <c r="A1088" s="34">
        <v>2200599</v>
      </c>
      <c r="B1088" s="55" t="s">
        <v>619</v>
      </c>
      <c r="C1088" s="24"/>
      <c r="D1088" s="143">
        <v>0</v>
      </c>
      <c r="E1088" s="143">
        <f t="shared" si="32"/>
        <v>0</v>
      </c>
      <c r="F1088" s="144"/>
    </row>
    <row r="1089" spans="1:6" s="10" customFormat="1" ht="24" hidden="1" customHeight="1">
      <c r="A1089" s="35">
        <v>22099</v>
      </c>
      <c r="B1089" s="35" t="s">
        <v>889</v>
      </c>
      <c r="C1089" s="23">
        <v>0</v>
      </c>
      <c r="D1089" s="102">
        <v>0</v>
      </c>
      <c r="E1089" s="102">
        <f t="shared" si="32"/>
        <v>0</v>
      </c>
      <c r="F1089" s="110"/>
    </row>
    <row r="1090" spans="1:6" ht="24" hidden="1" customHeight="1">
      <c r="A1090" s="34">
        <v>2209901</v>
      </c>
      <c r="B1090" s="55" t="s">
        <v>620</v>
      </c>
      <c r="C1090" s="24"/>
      <c r="D1090" s="143">
        <v>0</v>
      </c>
      <c r="E1090" s="143">
        <f t="shared" si="32"/>
        <v>0</v>
      </c>
      <c r="F1090" s="144"/>
    </row>
    <row r="1091" spans="1:6" s="10" customFormat="1" ht="24" customHeight="1">
      <c r="A1091" s="35">
        <v>221</v>
      </c>
      <c r="B1091" s="35" t="s">
        <v>890</v>
      </c>
      <c r="C1091" s="23">
        <v>7493</v>
      </c>
      <c r="D1091" s="102">
        <v>9222.7128200000006</v>
      </c>
      <c r="E1091" s="102">
        <f t="shared" si="32"/>
        <v>1729.7128200000006</v>
      </c>
      <c r="F1091" s="110">
        <f t="shared" si="33"/>
        <v>23.084383024155887</v>
      </c>
    </row>
    <row r="1092" spans="1:6" s="10" customFormat="1" ht="24" customHeight="1">
      <c r="A1092" s="35">
        <v>22101</v>
      </c>
      <c r="B1092" s="35" t="s">
        <v>891</v>
      </c>
      <c r="C1092" s="23">
        <v>1083</v>
      </c>
      <c r="D1092" s="102">
        <v>1235.4099999999999</v>
      </c>
      <c r="E1092" s="102">
        <f t="shared" si="32"/>
        <v>152.40999999999985</v>
      </c>
      <c r="F1092" s="110">
        <f t="shared" si="33"/>
        <v>14.072945521698971</v>
      </c>
    </row>
    <row r="1093" spans="1:6" ht="24" hidden="1" customHeight="1">
      <c r="A1093" s="34">
        <v>2210101</v>
      </c>
      <c r="B1093" s="55" t="s">
        <v>621</v>
      </c>
      <c r="C1093" s="24">
        <v>0</v>
      </c>
      <c r="D1093" s="143">
        <v>0</v>
      </c>
      <c r="E1093" s="143">
        <f t="shared" si="32"/>
        <v>0</v>
      </c>
      <c r="F1093" s="144"/>
    </row>
    <row r="1094" spans="1:6" ht="24" hidden="1" customHeight="1">
      <c r="A1094" s="34">
        <v>2210102</v>
      </c>
      <c r="B1094" s="55" t="s">
        <v>622</v>
      </c>
      <c r="C1094" s="24">
        <v>0</v>
      </c>
      <c r="D1094" s="143">
        <v>0</v>
      </c>
      <c r="E1094" s="143">
        <f t="shared" ref="E1094:E1157" si="34">D1094-C1094</f>
        <v>0</v>
      </c>
      <c r="F1094" s="144"/>
    </row>
    <row r="1095" spans="1:6" ht="24" customHeight="1">
      <c r="A1095" s="34">
        <v>2210103</v>
      </c>
      <c r="B1095" s="55" t="s">
        <v>623</v>
      </c>
      <c r="C1095" s="24">
        <v>45</v>
      </c>
      <c r="D1095" s="143">
        <v>30</v>
      </c>
      <c r="E1095" s="143">
        <f t="shared" si="34"/>
        <v>-15</v>
      </c>
      <c r="F1095" s="144">
        <f t="shared" ref="F1095:F1154" si="35">E1095/C1095*100</f>
        <v>-33.333333333333329</v>
      </c>
    </row>
    <row r="1096" spans="1:6" ht="24" hidden="1" customHeight="1">
      <c r="A1096" s="34">
        <v>2210104</v>
      </c>
      <c r="B1096" s="55" t="s">
        <v>624</v>
      </c>
      <c r="C1096" s="24">
        <v>0</v>
      </c>
      <c r="D1096" s="143">
        <v>0</v>
      </c>
      <c r="E1096" s="143">
        <f t="shared" si="34"/>
        <v>0</v>
      </c>
      <c r="F1096" s="144"/>
    </row>
    <row r="1097" spans="1:6" ht="24" hidden="1" customHeight="1">
      <c r="A1097" s="34">
        <v>2210105</v>
      </c>
      <c r="B1097" s="55" t="s">
        <v>625</v>
      </c>
      <c r="C1097" s="24">
        <v>0</v>
      </c>
      <c r="D1097" s="143">
        <v>0</v>
      </c>
      <c r="E1097" s="143">
        <f t="shared" si="34"/>
        <v>0</v>
      </c>
      <c r="F1097" s="144"/>
    </row>
    <row r="1098" spans="1:6" ht="24" customHeight="1">
      <c r="A1098" s="34">
        <v>2210106</v>
      </c>
      <c r="B1098" s="55" t="s">
        <v>626</v>
      </c>
      <c r="C1098" s="24">
        <v>1038</v>
      </c>
      <c r="D1098" s="143">
        <v>1205.4099999999999</v>
      </c>
      <c r="E1098" s="143">
        <f t="shared" si="34"/>
        <v>167.40999999999985</v>
      </c>
      <c r="F1098" s="144">
        <f t="shared" si="35"/>
        <v>16.128131021194591</v>
      </c>
    </row>
    <row r="1099" spans="1:6" ht="24" hidden="1" customHeight="1">
      <c r="A1099" s="34">
        <v>2210107</v>
      </c>
      <c r="B1099" s="55" t="s">
        <v>442</v>
      </c>
      <c r="C1099" s="24">
        <v>0</v>
      </c>
      <c r="D1099" s="143">
        <v>0</v>
      </c>
      <c r="E1099" s="143">
        <f t="shared" si="34"/>
        <v>0</v>
      </c>
      <c r="F1099" s="144"/>
    </row>
    <row r="1100" spans="1:6" ht="24" hidden="1" customHeight="1">
      <c r="A1100" s="34">
        <v>2210199</v>
      </c>
      <c r="B1100" s="55" t="s">
        <v>627</v>
      </c>
      <c r="C1100" s="24">
        <v>0</v>
      </c>
      <c r="D1100" s="143">
        <v>0</v>
      </c>
      <c r="E1100" s="143">
        <f t="shared" si="34"/>
        <v>0</v>
      </c>
      <c r="F1100" s="144"/>
    </row>
    <row r="1101" spans="1:6" s="10" customFormat="1" ht="24" customHeight="1">
      <c r="A1101" s="35">
        <v>22102</v>
      </c>
      <c r="B1101" s="35" t="s">
        <v>892</v>
      </c>
      <c r="C1101" s="23">
        <v>6314</v>
      </c>
      <c r="D1101" s="102">
        <v>7306.8306199999997</v>
      </c>
      <c r="E1101" s="102">
        <f t="shared" si="34"/>
        <v>992.83061999999973</v>
      </c>
      <c r="F1101" s="110">
        <f t="shared" si="35"/>
        <v>15.724273360785551</v>
      </c>
    </row>
    <row r="1102" spans="1:6" ht="24" customHeight="1">
      <c r="A1102" s="34">
        <v>2210201</v>
      </c>
      <c r="B1102" s="55" t="s">
        <v>9</v>
      </c>
      <c r="C1102" s="24">
        <v>6314</v>
      </c>
      <c r="D1102" s="143">
        <v>7306.8306199999997</v>
      </c>
      <c r="E1102" s="143">
        <f t="shared" si="34"/>
        <v>992.83061999999973</v>
      </c>
      <c r="F1102" s="144">
        <f t="shared" si="35"/>
        <v>15.724273360785551</v>
      </c>
    </row>
    <row r="1103" spans="1:6" ht="24" hidden="1" customHeight="1">
      <c r="A1103" s="34">
        <v>2210202</v>
      </c>
      <c r="B1103" s="55" t="s">
        <v>10</v>
      </c>
      <c r="C1103" s="24"/>
      <c r="D1103" s="143">
        <v>0</v>
      </c>
      <c r="E1103" s="143">
        <f t="shared" si="34"/>
        <v>0</v>
      </c>
      <c r="F1103" s="144"/>
    </row>
    <row r="1104" spans="1:6" ht="24" hidden="1" customHeight="1">
      <c r="A1104" s="34">
        <v>2210203</v>
      </c>
      <c r="B1104" s="55" t="s">
        <v>11</v>
      </c>
      <c r="C1104" s="24"/>
      <c r="D1104" s="143">
        <v>0</v>
      </c>
      <c r="E1104" s="143">
        <f t="shared" si="34"/>
        <v>0</v>
      </c>
      <c r="F1104" s="144"/>
    </row>
    <row r="1105" spans="1:6" s="10" customFormat="1" ht="24" customHeight="1">
      <c r="A1105" s="35">
        <v>22103</v>
      </c>
      <c r="B1105" s="35" t="s">
        <v>893</v>
      </c>
      <c r="C1105" s="23">
        <v>96</v>
      </c>
      <c r="D1105" s="102">
        <v>680.47220000000004</v>
      </c>
      <c r="E1105" s="102">
        <f t="shared" si="34"/>
        <v>584.47220000000004</v>
      </c>
      <c r="F1105" s="110">
        <f t="shared" si="35"/>
        <v>608.82520833333342</v>
      </c>
    </row>
    <row r="1106" spans="1:6" ht="24" hidden="1" customHeight="1">
      <c r="A1106" s="34">
        <v>2210301</v>
      </c>
      <c r="B1106" s="55" t="s">
        <v>628</v>
      </c>
      <c r="C1106" s="24"/>
      <c r="D1106" s="143">
        <v>0</v>
      </c>
      <c r="E1106" s="143">
        <f t="shared" si="34"/>
        <v>0</v>
      </c>
      <c r="F1106" s="144"/>
    </row>
    <row r="1107" spans="1:6" ht="24" customHeight="1">
      <c r="A1107" s="34">
        <v>2210302</v>
      </c>
      <c r="B1107" s="55" t="s">
        <v>629</v>
      </c>
      <c r="C1107" s="24">
        <v>96</v>
      </c>
      <c r="D1107" s="143">
        <v>280.47220000000004</v>
      </c>
      <c r="E1107" s="143">
        <f t="shared" si="34"/>
        <v>184.47220000000004</v>
      </c>
      <c r="F1107" s="144">
        <f t="shared" si="35"/>
        <v>192.15854166666671</v>
      </c>
    </row>
    <row r="1108" spans="1:6" ht="24" customHeight="1">
      <c r="A1108" s="34">
        <v>2210399</v>
      </c>
      <c r="B1108" s="55" t="s">
        <v>630</v>
      </c>
      <c r="C1108" s="24"/>
      <c r="D1108" s="143">
        <v>400</v>
      </c>
      <c r="E1108" s="143">
        <f t="shared" si="34"/>
        <v>400</v>
      </c>
      <c r="F1108" s="144"/>
    </row>
    <row r="1109" spans="1:6" s="10" customFormat="1" ht="24" customHeight="1">
      <c r="A1109" s="35">
        <v>222</v>
      </c>
      <c r="B1109" s="35" t="s">
        <v>894</v>
      </c>
      <c r="C1109" s="23">
        <v>1373</v>
      </c>
      <c r="D1109" s="102">
        <v>1638.3273009999998</v>
      </c>
      <c r="E1109" s="102">
        <f t="shared" si="34"/>
        <v>265.32730099999981</v>
      </c>
      <c r="F1109" s="110">
        <f t="shared" si="35"/>
        <v>19.324639548434071</v>
      </c>
    </row>
    <row r="1110" spans="1:6" s="10" customFormat="1" ht="24" customHeight="1">
      <c r="A1110" s="35">
        <v>22201</v>
      </c>
      <c r="B1110" s="35" t="s">
        <v>895</v>
      </c>
      <c r="C1110" s="23">
        <v>267</v>
      </c>
      <c r="D1110" s="102">
        <v>295.85730100000001</v>
      </c>
      <c r="E1110" s="102">
        <f t="shared" si="34"/>
        <v>28.857301000000007</v>
      </c>
      <c r="F1110" s="110">
        <f t="shared" si="35"/>
        <v>10.807977902621726</v>
      </c>
    </row>
    <row r="1111" spans="1:6" ht="24" customHeight="1">
      <c r="A1111" s="34">
        <v>2220101</v>
      </c>
      <c r="B1111" s="55" t="s">
        <v>896</v>
      </c>
      <c r="C1111" s="24">
        <v>231</v>
      </c>
      <c r="D1111" s="143">
        <v>253.43946399999999</v>
      </c>
      <c r="E1111" s="143">
        <f t="shared" si="34"/>
        <v>22.439463999999987</v>
      </c>
      <c r="F1111" s="144">
        <f t="shared" si="35"/>
        <v>9.7140536796536736</v>
      </c>
    </row>
    <row r="1112" spans="1:6" ht="24" customHeight="1">
      <c r="A1112" s="34">
        <v>2220102</v>
      </c>
      <c r="B1112" s="55" t="s">
        <v>20</v>
      </c>
      <c r="C1112" s="24">
        <v>15</v>
      </c>
      <c r="D1112" s="143">
        <v>13.385</v>
      </c>
      <c r="E1112" s="143">
        <f t="shared" si="34"/>
        <v>-1.6150000000000002</v>
      </c>
      <c r="F1112" s="144">
        <f t="shared" si="35"/>
        <v>-10.766666666666667</v>
      </c>
    </row>
    <row r="1113" spans="1:6" ht="24" hidden="1" customHeight="1">
      <c r="A1113" s="34">
        <v>2220103</v>
      </c>
      <c r="B1113" s="55" t="s">
        <v>21</v>
      </c>
      <c r="C1113" s="24">
        <v>0</v>
      </c>
      <c r="D1113" s="143">
        <v>0</v>
      </c>
      <c r="E1113" s="143">
        <f t="shared" si="34"/>
        <v>0</v>
      </c>
      <c r="F1113" s="144"/>
    </row>
    <row r="1114" spans="1:6" ht="24" hidden="1" customHeight="1">
      <c r="A1114" s="34">
        <v>2220104</v>
      </c>
      <c r="B1114" s="55" t="s">
        <v>631</v>
      </c>
      <c r="C1114" s="24">
        <v>0</v>
      </c>
      <c r="D1114" s="143">
        <v>0</v>
      </c>
      <c r="E1114" s="143">
        <f t="shared" si="34"/>
        <v>0</v>
      </c>
      <c r="F1114" s="144"/>
    </row>
    <row r="1115" spans="1:6" ht="24" hidden="1" customHeight="1">
      <c r="A1115" s="34">
        <v>2220105</v>
      </c>
      <c r="B1115" s="55" t="s">
        <v>632</v>
      </c>
      <c r="C1115" s="24">
        <v>0</v>
      </c>
      <c r="D1115" s="143">
        <v>0</v>
      </c>
      <c r="E1115" s="143">
        <f t="shared" si="34"/>
        <v>0</v>
      </c>
      <c r="F1115" s="144"/>
    </row>
    <row r="1116" spans="1:6" ht="24" customHeight="1">
      <c r="A1116" s="34">
        <v>2220106</v>
      </c>
      <c r="B1116" s="55" t="s">
        <v>633</v>
      </c>
      <c r="C1116" s="24">
        <v>1</v>
      </c>
      <c r="D1116" s="143">
        <v>1</v>
      </c>
      <c r="E1116" s="143">
        <f t="shared" si="34"/>
        <v>0</v>
      </c>
      <c r="F1116" s="144">
        <f t="shared" si="35"/>
        <v>0</v>
      </c>
    </row>
    <row r="1117" spans="1:6" ht="24" hidden="1" customHeight="1">
      <c r="A1117" s="34">
        <v>2220107</v>
      </c>
      <c r="B1117" s="55" t="s">
        <v>634</v>
      </c>
      <c r="C1117" s="24">
        <v>0</v>
      </c>
      <c r="D1117" s="143">
        <v>0</v>
      </c>
      <c r="E1117" s="143">
        <f t="shared" si="34"/>
        <v>0</v>
      </c>
      <c r="F1117" s="144"/>
    </row>
    <row r="1118" spans="1:6" ht="24" hidden="1" customHeight="1">
      <c r="A1118" s="34">
        <v>2220112</v>
      </c>
      <c r="B1118" s="55" t="s">
        <v>635</v>
      </c>
      <c r="C1118" s="24">
        <v>0</v>
      </c>
      <c r="D1118" s="143">
        <v>0</v>
      </c>
      <c r="E1118" s="143">
        <f t="shared" si="34"/>
        <v>0</v>
      </c>
      <c r="F1118" s="144"/>
    </row>
    <row r="1119" spans="1:6" ht="24" hidden="1" customHeight="1">
      <c r="A1119" s="34">
        <v>2220113</v>
      </c>
      <c r="B1119" s="55" t="s">
        <v>636</v>
      </c>
      <c r="C1119" s="24">
        <v>0</v>
      </c>
      <c r="D1119" s="143">
        <v>0</v>
      </c>
      <c r="E1119" s="143">
        <f t="shared" si="34"/>
        <v>0</v>
      </c>
      <c r="F1119" s="144"/>
    </row>
    <row r="1120" spans="1:6" ht="24" hidden="1" customHeight="1">
      <c r="A1120" s="34">
        <v>2220114</v>
      </c>
      <c r="B1120" s="55" t="s">
        <v>637</v>
      </c>
      <c r="C1120" s="24">
        <v>0</v>
      </c>
      <c r="D1120" s="143">
        <v>0</v>
      </c>
      <c r="E1120" s="143">
        <f t="shared" si="34"/>
        <v>0</v>
      </c>
      <c r="F1120" s="144"/>
    </row>
    <row r="1121" spans="1:6" ht="24" hidden="1" customHeight="1">
      <c r="A1121" s="34">
        <v>2220115</v>
      </c>
      <c r="B1121" s="55" t="s">
        <v>638</v>
      </c>
      <c r="C1121" s="24">
        <v>0</v>
      </c>
      <c r="D1121" s="143">
        <v>0</v>
      </c>
      <c r="E1121" s="143">
        <f t="shared" si="34"/>
        <v>0</v>
      </c>
      <c r="F1121" s="144"/>
    </row>
    <row r="1122" spans="1:6" ht="24" hidden="1" customHeight="1">
      <c r="A1122" s="34">
        <v>2220118</v>
      </c>
      <c r="B1122" s="55" t="s">
        <v>639</v>
      </c>
      <c r="C1122" s="24">
        <v>0</v>
      </c>
      <c r="D1122" s="143">
        <v>0</v>
      </c>
      <c r="E1122" s="143">
        <f t="shared" si="34"/>
        <v>0</v>
      </c>
      <c r="F1122" s="144"/>
    </row>
    <row r="1123" spans="1:6" ht="24" customHeight="1">
      <c r="A1123" s="34">
        <v>2220150</v>
      </c>
      <c r="B1123" s="55" t="s">
        <v>27</v>
      </c>
      <c r="C1123" s="24">
        <v>19</v>
      </c>
      <c r="D1123" s="143">
        <v>26.032837000000001</v>
      </c>
      <c r="E1123" s="143">
        <f t="shared" si="34"/>
        <v>7.0328370000000007</v>
      </c>
      <c r="F1123" s="144">
        <f t="shared" si="35"/>
        <v>37.014931578947376</v>
      </c>
    </row>
    <row r="1124" spans="1:6" ht="24" customHeight="1">
      <c r="A1124" s="34">
        <v>2220199</v>
      </c>
      <c r="B1124" s="55" t="s">
        <v>640</v>
      </c>
      <c r="C1124" s="24">
        <v>1</v>
      </c>
      <c r="D1124" s="143">
        <v>2</v>
      </c>
      <c r="E1124" s="143">
        <f t="shared" si="34"/>
        <v>1</v>
      </c>
      <c r="F1124" s="144">
        <f t="shared" si="35"/>
        <v>100</v>
      </c>
    </row>
    <row r="1125" spans="1:6" s="10" customFormat="1" ht="24" hidden="1" customHeight="1">
      <c r="A1125" s="35">
        <v>22202</v>
      </c>
      <c r="B1125" s="35" t="s">
        <v>897</v>
      </c>
      <c r="C1125" s="23">
        <v>0</v>
      </c>
      <c r="D1125" s="102">
        <v>0</v>
      </c>
      <c r="E1125" s="102">
        <f t="shared" si="34"/>
        <v>0</v>
      </c>
      <c r="F1125" s="110"/>
    </row>
    <row r="1126" spans="1:6" ht="24" hidden="1" customHeight="1">
      <c r="A1126" s="34">
        <v>2220201</v>
      </c>
      <c r="B1126" s="55" t="s">
        <v>19</v>
      </c>
      <c r="C1126" s="24"/>
      <c r="D1126" s="143">
        <v>0</v>
      </c>
      <c r="E1126" s="143">
        <f t="shared" si="34"/>
        <v>0</v>
      </c>
      <c r="F1126" s="144"/>
    </row>
    <row r="1127" spans="1:6" ht="24" hidden="1" customHeight="1">
      <c r="A1127" s="34">
        <v>2220202</v>
      </c>
      <c r="B1127" s="55" t="s">
        <v>20</v>
      </c>
      <c r="C1127" s="24"/>
      <c r="D1127" s="143">
        <v>0</v>
      </c>
      <c r="E1127" s="143">
        <f t="shared" si="34"/>
        <v>0</v>
      </c>
      <c r="F1127" s="144"/>
    </row>
    <row r="1128" spans="1:6" ht="24" hidden="1" customHeight="1">
      <c r="A1128" s="34">
        <v>2220203</v>
      </c>
      <c r="B1128" s="55" t="s">
        <v>21</v>
      </c>
      <c r="C1128" s="24"/>
      <c r="D1128" s="143">
        <v>0</v>
      </c>
      <c r="E1128" s="143">
        <f t="shared" si="34"/>
        <v>0</v>
      </c>
      <c r="F1128" s="144"/>
    </row>
    <row r="1129" spans="1:6" ht="24" hidden="1" customHeight="1">
      <c r="A1129" s="34">
        <v>2220204</v>
      </c>
      <c r="B1129" s="55" t="s">
        <v>641</v>
      </c>
      <c r="C1129" s="24"/>
      <c r="D1129" s="143">
        <v>0</v>
      </c>
      <c r="E1129" s="143">
        <f t="shared" si="34"/>
        <v>0</v>
      </c>
      <c r="F1129" s="144"/>
    </row>
    <row r="1130" spans="1:6" ht="24" hidden="1" customHeight="1">
      <c r="A1130" s="34">
        <v>2220205</v>
      </c>
      <c r="B1130" s="55" t="s">
        <v>642</v>
      </c>
      <c r="C1130" s="24"/>
      <c r="D1130" s="143">
        <v>0</v>
      </c>
      <c r="E1130" s="143">
        <f t="shared" si="34"/>
        <v>0</v>
      </c>
      <c r="F1130" s="144"/>
    </row>
    <row r="1131" spans="1:6" ht="24" hidden="1" customHeight="1">
      <c r="A1131" s="34">
        <v>2220206</v>
      </c>
      <c r="B1131" s="55" t="s">
        <v>643</v>
      </c>
      <c r="C1131" s="24"/>
      <c r="D1131" s="143">
        <v>0</v>
      </c>
      <c r="E1131" s="143">
        <f t="shared" si="34"/>
        <v>0</v>
      </c>
      <c r="F1131" s="144"/>
    </row>
    <row r="1132" spans="1:6" ht="24" hidden="1" customHeight="1">
      <c r="A1132" s="34">
        <v>2220207</v>
      </c>
      <c r="B1132" s="55" t="s">
        <v>644</v>
      </c>
      <c r="C1132" s="24"/>
      <c r="D1132" s="143">
        <v>0</v>
      </c>
      <c r="E1132" s="143">
        <f t="shared" si="34"/>
        <v>0</v>
      </c>
      <c r="F1132" s="144"/>
    </row>
    <row r="1133" spans="1:6" ht="24" hidden="1" customHeight="1">
      <c r="A1133" s="34">
        <v>2220209</v>
      </c>
      <c r="B1133" s="55" t="s">
        <v>645</v>
      </c>
      <c r="C1133" s="24"/>
      <c r="D1133" s="143">
        <v>0</v>
      </c>
      <c r="E1133" s="143">
        <f t="shared" si="34"/>
        <v>0</v>
      </c>
      <c r="F1133" s="144"/>
    </row>
    <row r="1134" spans="1:6" ht="24" hidden="1" customHeight="1">
      <c r="A1134" s="34">
        <v>2220210</v>
      </c>
      <c r="B1134" s="55" t="s">
        <v>646</v>
      </c>
      <c r="C1134" s="24"/>
      <c r="D1134" s="143">
        <v>0</v>
      </c>
      <c r="E1134" s="143">
        <f t="shared" si="34"/>
        <v>0</v>
      </c>
      <c r="F1134" s="144"/>
    </row>
    <row r="1135" spans="1:6" ht="24" hidden="1" customHeight="1">
      <c r="A1135" s="34">
        <v>2220211</v>
      </c>
      <c r="B1135" s="55" t="s">
        <v>647</v>
      </c>
      <c r="C1135" s="24"/>
      <c r="D1135" s="143">
        <v>0</v>
      </c>
      <c r="E1135" s="143">
        <f t="shared" si="34"/>
        <v>0</v>
      </c>
      <c r="F1135" s="144"/>
    </row>
    <row r="1136" spans="1:6" ht="24" hidden="1" customHeight="1">
      <c r="A1136" s="34">
        <v>2220212</v>
      </c>
      <c r="B1136" s="55" t="s">
        <v>648</v>
      </c>
      <c r="C1136" s="24"/>
      <c r="D1136" s="143">
        <v>0</v>
      </c>
      <c r="E1136" s="143">
        <f t="shared" si="34"/>
        <v>0</v>
      </c>
      <c r="F1136" s="144"/>
    </row>
    <row r="1137" spans="1:6" ht="24" hidden="1" customHeight="1">
      <c r="A1137" s="34">
        <v>2220250</v>
      </c>
      <c r="B1137" s="55" t="s">
        <v>27</v>
      </c>
      <c r="C1137" s="24"/>
      <c r="D1137" s="143">
        <v>0</v>
      </c>
      <c r="E1137" s="143">
        <f t="shared" si="34"/>
        <v>0</v>
      </c>
      <c r="F1137" s="144"/>
    </row>
    <row r="1138" spans="1:6" ht="24" hidden="1" customHeight="1">
      <c r="A1138" s="34">
        <v>2220299</v>
      </c>
      <c r="B1138" s="55" t="s">
        <v>649</v>
      </c>
      <c r="C1138" s="24"/>
      <c r="D1138" s="143">
        <v>0</v>
      </c>
      <c r="E1138" s="143">
        <f t="shared" si="34"/>
        <v>0</v>
      </c>
      <c r="F1138" s="144"/>
    </row>
    <row r="1139" spans="1:6" s="10" customFormat="1" ht="24" customHeight="1">
      <c r="A1139" s="35">
        <v>22204</v>
      </c>
      <c r="B1139" s="35" t="s">
        <v>898</v>
      </c>
      <c r="C1139" s="23">
        <v>1102</v>
      </c>
      <c r="D1139" s="102">
        <v>1342.4699999999998</v>
      </c>
      <c r="E1139" s="102">
        <f t="shared" si="34"/>
        <v>240.4699999999998</v>
      </c>
      <c r="F1139" s="110">
        <f t="shared" si="35"/>
        <v>21.821234119782197</v>
      </c>
    </row>
    <row r="1140" spans="1:6" ht="24" customHeight="1">
      <c r="A1140" s="34">
        <v>2220401</v>
      </c>
      <c r="B1140" s="55" t="s">
        <v>650</v>
      </c>
      <c r="C1140" s="24">
        <v>597</v>
      </c>
      <c r="D1140" s="143">
        <v>0</v>
      </c>
      <c r="E1140" s="143">
        <f t="shared" si="34"/>
        <v>-597</v>
      </c>
      <c r="F1140" s="144">
        <f t="shared" si="35"/>
        <v>-100</v>
      </c>
    </row>
    <row r="1141" spans="1:6" ht="24" customHeight="1">
      <c r="A1141" s="34">
        <v>2220402</v>
      </c>
      <c r="B1141" s="55" t="s">
        <v>651</v>
      </c>
      <c r="C1141" s="24">
        <v>371</v>
      </c>
      <c r="D1141" s="143">
        <v>1132.3</v>
      </c>
      <c r="E1141" s="143">
        <f t="shared" si="34"/>
        <v>761.3</v>
      </c>
      <c r="F1141" s="144">
        <f t="shared" si="35"/>
        <v>205.2021563342318</v>
      </c>
    </row>
    <row r="1142" spans="1:6" ht="24" customHeight="1">
      <c r="A1142" s="34">
        <v>2220403</v>
      </c>
      <c r="B1142" s="55" t="s">
        <v>652</v>
      </c>
      <c r="C1142" s="24">
        <v>76</v>
      </c>
      <c r="D1142" s="143">
        <v>169.57</v>
      </c>
      <c r="E1142" s="143">
        <f t="shared" si="34"/>
        <v>93.57</v>
      </c>
      <c r="F1142" s="144">
        <f t="shared" si="35"/>
        <v>123.11842105263158</v>
      </c>
    </row>
    <row r="1143" spans="1:6" ht="24" hidden="1" customHeight="1">
      <c r="A1143" s="34">
        <v>2220404</v>
      </c>
      <c r="B1143" s="55" t="s">
        <v>653</v>
      </c>
      <c r="C1143" s="24">
        <v>0</v>
      </c>
      <c r="D1143" s="143">
        <v>0</v>
      </c>
      <c r="E1143" s="143">
        <f t="shared" si="34"/>
        <v>0</v>
      </c>
      <c r="F1143" s="144"/>
    </row>
    <row r="1144" spans="1:6" ht="24" customHeight="1">
      <c r="A1144" s="34">
        <v>2220499</v>
      </c>
      <c r="B1144" s="55" t="s">
        <v>654</v>
      </c>
      <c r="C1144" s="24">
        <v>58</v>
      </c>
      <c r="D1144" s="143">
        <v>40.6</v>
      </c>
      <c r="E1144" s="143">
        <f t="shared" si="34"/>
        <v>-17.399999999999999</v>
      </c>
      <c r="F1144" s="144">
        <f t="shared" si="35"/>
        <v>-30</v>
      </c>
    </row>
    <row r="1145" spans="1:6" s="10" customFormat="1" ht="24" customHeight="1">
      <c r="A1145" s="35">
        <v>22205</v>
      </c>
      <c r="B1145" s="35" t="s">
        <v>1069</v>
      </c>
      <c r="C1145" s="23">
        <v>4</v>
      </c>
      <c r="D1145" s="102">
        <v>0</v>
      </c>
      <c r="E1145" s="102">
        <f t="shared" si="34"/>
        <v>-4</v>
      </c>
      <c r="F1145" s="110">
        <f t="shared" si="35"/>
        <v>-100</v>
      </c>
    </row>
    <row r="1146" spans="1:6" ht="24" customHeight="1">
      <c r="A1146" s="34">
        <v>2220509</v>
      </c>
      <c r="B1146" s="55" t="s">
        <v>1070</v>
      </c>
      <c r="C1146" s="24">
        <v>4</v>
      </c>
      <c r="D1146" s="143">
        <v>0</v>
      </c>
      <c r="E1146" s="143">
        <f t="shared" si="34"/>
        <v>-4</v>
      </c>
      <c r="F1146" s="144">
        <f t="shared" si="35"/>
        <v>-100</v>
      </c>
    </row>
    <row r="1147" spans="1:6" s="10" customFormat="1" ht="24" customHeight="1">
      <c r="A1147" s="35">
        <v>227</v>
      </c>
      <c r="B1147" s="35" t="s">
        <v>899</v>
      </c>
      <c r="C1147" s="23">
        <v>0</v>
      </c>
      <c r="D1147" s="102">
        <v>4200</v>
      </c>
      <c r="E1147" s="102">
        <f t="shared" si="34"/>
        <v>4200</v>
      </c>
      <c r="F1147" s="110"/>
    </row>
    <row r="1148" spans="1:6" s="10" customFormat="1" ht="24" customHeight="1">
      <c r="A1148" s="35">
        <v>229</v>
      </c>
      <c r="B1148" s="35" t="s">
        <v>900</v>
      </c>
      <c r="C1148" s="23">
        <v>58</v>
      </c>
      <c r="D1148" s="102">
        <v>7354.5</v>
      </c>
      <c r="E1148" s="102">
        <f t="shared" si="34"/>
        <v>7296.5</v>
      </c>
      <c r="F1148" s="110">
        <f t="shared" si="35"/>
        <v>12580.172413793103</v>
      </c>
    </row>
    <row r="1149" spans="1:6" s="10" customFormat="1" ht="24" customHeight="1">
      <c r="A1149" s="35">
        <v>22902</v>
      </c>
      <c r="B1149" s="35" t="s">
        <v>901</v>
      </c>
      <c r="C1149" s="23">
        <v>0</v>
      </c>
      <c r="D1149" s="102">
        <v>5500</v>
      </c>
      <c r="E1149" s="102">
        <f t="shared" si="34"/>
        <v>5500</v>
      </c>
      <c r="F1149" s="110"/>
    </row>
    <row r="1150" spans="1:6" s="10" customFormat="1" ht="24" customHeight="1">
      <c r="A1150" s="35">
        <v>22999</v>
      </c>
      <c r="B1150" s="35" t="s">
        <v>902</v>
      </c>
      <c r="C1150" s="23">
        <v>58</v>
      </c>
      <c r="D1150" s="102">
        <v>1854.5</v>
      </c>
      <c r="E1150" s="102">
        <f t="shared" si="34"/>
        <v>1796.5</v>
      </c>
      <c r="F1150" s="110">
        <f t="shared" si="35"/>
        <v>3097.4137931034484</v>
      </c>
    </row>
    <row r="1151" spans="1:6" ht="24" customHeight="1">
      <c r="A1151" s="34">
        <v>2299901</v>
      </c>
      <c r="B1151" s="55" t="s">
        <v>14</v>
      </c>
      <c r="C1151" s="24">
        <v>58</v>
      </c>
      <c r="D1151" s="143">
        <v>1854.5</v>
      </c>
      <c r="E1151" s="143">
        <f t="shared" si="34"/>
        <v>1796.5</v>
      </c>
      <c r="F1151" s="144">
        <f t="shared" si="35"/>
        <v>3097.4137931034484</v>
      </c>
    </row>
    <row r="1152" spans="1:6" s="10" customFormat="1" ht="24" customHeight="1">
      <c r="A1152" s="35">
        <v>232</v>
      </c>
      <c r="B1152" s="35" t="s">
        <v>903</v>
      </c>
      <c r="C1152" s="23">
        <v>5924</v>
      </c>
      <c r="D1152" s="102">
        <v>5914</v>
      </c>
      <c r="E1152" s="102">
        <f t="shared" si="34"/>
        <v>-10</v>
      </c>
      <c r="F1152" s="110">
        <f t="shared" si="35"/>
        <v>-0.16880486158001351</v>
      </c>
    </row>
    <row r="1153" spans="1:6" s="10" customFormat="1" ht="24" customHeight="1">
      <c r="A1153" s="35">
        <v>23203</v>
      </c>
      <c r="B1153" s="35" t="s">
        <v>904</v>
      </c>
      <c r="C1153" s="23">
        <v>5924</v>
      </c>
      <c r="D1153" s="102">
        <v>5914</v>
      </c>
      <c r="E1153" s="102">
        <f t="shared" si="34"/>
        <v>-10</v>
      </c>
      <c r="F1153" s="110">
        <f t="shared" si="35"/>
        <v>-0.16880486158001351</v>
      </c>
    </row>
    <row r="1154" spans="1:6" ht="24" customHeight="1">
      <c r="A1154" s="34">
        <v>2320301</v>
      </c>
      <c r="B1154" s="55" t="s">
        <v>656</v>
      </c>
      <c r="C1154" s="24">
        <v>5924</v>
      </c>
      <c r="D1154" s="143">
        <v>5914</v>
      </c>
      <c r="E1154" s="143">
        <f t="shared" si="34"/>
        <v>-10</v>
      </c>
      <c r="F1154" s="144">
        <f t="shared" si="35"/>
        <v>-0.16880486158001351</v>
      </c>
    </row>
    <row r="1155" spans="1:6" ht="24" hidden="1" customHeight="1">
      <c r="A1155" s="34">
        <v>2320304</v>
      </c>
      <c r="B1155" s="55" t="s">
        <v>657</v>
      </c>
      <c r="C1155" s="24"/>
      <c r="D1155" s="143">
        <v>0</v>
      </c>
      <c r="E1155" s="143">
        <f t="shared" si="34"/>
        <v>0</v>
      </c>
      <c r="F1155" s="144"/>
    </row>
    <row r="1156" spans="1:6" s="10" customFormat="1" ht="24" customHeight="1">
      <c r="A1156" s="35">
        <v>233</v>
      </c>
      <c r="B1156" s="35" t="s">
        <v>905</v>
      </c>
      <c r="C1156" s="23">
        <v>0</v>
      </c>
      <c r="D1156" s="102">
        <v>55</v>
      </c>
      <c r="E1156" s="102">
        <f t="shared" si="34"/>
        <v>55</v>
      </c>
      <c r="F1156" s="110"/>
    </row>
    <row r="1157" spans="1:6" s="10" customFormat="1" ht="24" customHeight="1">
      <c r="A1157" s="35">
        <v>23303</v>
      </c>
      <c r="B1157" s="35" t="s">
        <v>906</v>
      </c>
      <c r="C1157" s="23"/>
      <c r="D1157" s="102">
        <v>55</v>
      </c>
      <c r="E1157" s="102">
        <f t="shared" si="34"/>
        <v>55</v>
      </c>
      <c r="F1157" s="110"/>
    </row>
    <row r="1158" spans="1:6" s="10" customFormat="1" ht="19.899999999999999" customHeight="1">
      <c r="A1158" s="53" t="s">
        <v>953</v>
      </c>
      <c r="B1158" s="35"/>
      <c r="C1158" s="23">
        <v>31769.4</v>
      </c>
      <c r="D1158" s="23">
        <v>36385.599999999999</v>
      </c>
      <c r="E1158" s="102">
        <f t="shared" ref="E1158:E1170" si="36">D1158-C1158</f>
        <v>4616.1999999999971</v>
      </c>
      <c r="F1158" s="110">
        <f t="shared" ref="F1158:F1170" si="37">E1158/C1158*100</f>
        <v>14.530334220979926</v>
      </c>
    </row>
    <row r="1159" spans="1:6" s="10" customFormat="1" ht="19.899999999999999" customHeight="1">
      <c r="A1159" s="35">
        <v>2300601</v>
      </c>
      <c r="B1159" s="36" t="s">
        <v>945</v>
      </c>
      <c r="C1159" s="23">
        <v>5005</v>
      </c>
      <c r="D1159" s="23">
        <v>5005</v>
      </c>
      <c r="E1159" s="102">
        <f t="shared" si="36"/>
        <v>0</v>
      </c>
      <c r="F1159" s="110">
        <f t="shared" si="37"/>
        <v>0</v>
      </c>
    </row>
    <row r="1160" spans="1:6" s="10" customFormat="1" ht="19.899999999999999" customHeight="1">
      <c r="A1160" s="35">
        <v>2300602</v>
      </c>
      <c r="B1160" s="36" t="s">
        <v>946</v>
      </c>
      <c r="C1160" s="23">
        <v>26764.400000000001</v>
      </c>
      <c r="D1160" s="23">
        <v>31380.6</v>
      </c>
      <c r="E1160" s="102">
        <f t="shared" si="36"/>
        <v>4616.1999999999971</v>
      </c>
      <c r="F1160" s="110">
        <f t="shared" si="37"/>
        <v>17.247537774058067</v>
      </c>
    </row>
    <row r="1161" spans="1:6" ht="19.899999999999999" customHeight="1">
      <c r="A1161" s="34"/>
      <c r="B1161" s="55" t="s">
        <v>907</v>
      </c>
      <c r="C1161" s="24">
        <v>12064</v>
      </c>
      <c r="D1161" s="24">
        <v>12064</v>
      </c>
      <c r="E1161" s="143">
        <f t="shared" si="36"/>
        <v>0</v>
      </c>
      <c r="F1161" s="144">
        <f t="shared" si="37"/>
        <v>0</v>
      </c>
    </row>
    <row r="1162" spans="1:6" ht="19.899999999999999" customHeight="1">
      <c r="A1162" s="34"/>
      <c r="B1162" s="55" t="s">
        <v>952</v>
      </c>
      <c r="C1162" s="24">
        <v>9539.4</v>
      </c>
      <c r="D1162" s="24">
        <v>14536.6</v>
      </c>
      <c r="E1162" s="143">
        <f t="shared" si="36"/>
        <v>4997.2000000000007</v>
      </c>
      <c r="F1162" s="144">
        <f t="shared" si="37"/>
        <v>52.384846007086402</v>
      </c>
    </row>
    <row r="1163" spans="1:6" ht="19.899999999999999" customHeight="1">
      <c r="A1163" s="34"/>
      <c r="B1163" s="55" t="s">
        <v>957</v>
      </c>
      <c r="C1163" s="24">
        <v>5161</v>
      </c>
      <c r="D1163" s="24">
        <v>4780</v>
      </c>
      <c r="E1163" s="143">
        <f t="shared" si="36"/>
        <v>-381</v>
      </c>
      <c r="F1163" s="144">
        <f t="shared" si="37"/>
        <v>-7.3822902538267776</v>
      </c>
    </row>
    <row r="1164" spans="1:6" s="10" customFormat="1" ht="19.899999999999999" customHeight="1">
      <c r="A1164" s="53" t="s">
        <v>965</v>
      </c>
      <c r="B1164" s="35"/>
      <c r="C1164" s="23">
        <v>-3697</v>
      </c>
      <c r="D1164" s="23">
        <v>5831</v>
      </c>
      <c r="E1164" s="102">
        <f t="shared" si="36"/>
        <v>9528</v>
      </c>
      <c r="F1164" s="110">
        <f t="shared" si="37"/>
        <v>-257.72247768460915</v>
      </c>
    </row>
    <row r="1165" spans="1:6" s="10" customFormat="1" ht="19.899999999999999" customHeight="1">
      <c r="A1165" s="35">
        <v>23103</v>
      </c>
      <c r="B1165" s="35" t="s">
        <v>947</v>
      </c>
      <c r="C1165" s="23">
        <v>-3697</v>
      </c>
      <c r="D1165" s="23">
        <v>5831</v>
      </c>
      <c r="E1165" s="102">
        <f t="shared" si="36"/>
        <v>9528</v>
      </c>
      <c r="F1165" s="110">
        <f t="shared" si="37"/>
        <v>-257.72247768460915</v>
      </c>
    </row>
    <row r="1166" spans="1:6" ht="19.899999999999999" customHeight="1">
      <c r="A1166" s="34">
        <v>2310301</v>
      </c>
      <c r="B1166" s="55" t="s">
        <v>655</v>
      </c>
      <c r="C1166" s="24">
        <v>-3697</v>
      </c>
      <c r="D1166" s="24">
        <v>5831</v>
      </c>
      <c r="E1166" s="143">
        <f t="shared" si="36"/>
        <v>9528</v>
      </c>
      <c r="F1166" s="144">
        <f t="shared" si="37"/>
        <v>-257.72247768460915</v>
      </c>
    </row>
    <row r="1167" spans="1:6" s="10" customFormat="1" ht="19.899999999999999" customHeight="1">
      <c r="A1167" s="66" t="s">
        <v>973</v>
      </c>
      <c r="B1167" s="67"/>
      <c r="C1167" s="23">
        <v>22607</v>
      </c>
      <c r="D1167" s="23">
        <v>379.60907538246829</v>
      </c>
      <c r="E1167" s="102">
        <f t="shared" si="36"/>
        <v>-22227.390924617532</v>
      </c>
      <c r="F1167" s="110">
        <f t="shared" si="37"/>
        <v>-98.32083392142934</v>
      </c>
    </row>
    <row r="1168" spans="1:6" s="10" customFormat="1" ht="19.899999999999999" customHeight="1">
      <c r="A1168" s="35">
        <v>23009</v>
      </c>
      <c r="B1168" s="142" t="s">
        <v>975</v>
      </c>
      <c r="C1168" s="23">
        <v>22607</v>
      </c>
      <c r="D1168" s="23">
        <v>379.60907538246829</v>
      </c>
      <c r="E1168" s="102">
        <f t="shared" si="36"/>
        <v>-22227.390924617532</v>
      </c>
      <c r="F1168" s="110">
        <f t="shared" si="37"/>
        <v>-98.32083392142934</v>
      </c>
    </row>
    <row r="1169" spans="1:6" s="10" customFormat="1" ht="19.899999999999999" customHeight="1">
      <c r="A1169" s="44" t="s">
        <v>964</v>
      </c>
      <c r="B1169" s="44"/>
      <c r="C1169" s="23">
        <v>60613.600000000006</v>
      </c>
      <c r="D1169" s="23">
        <v>0</v>
      </c>
      <c r="E1169" s="102">
        <f t="shared" si="36"/>
        <v>-60613.600000000006</v>
      </c>
      <c r="F1169" s="110">
        <f t="shared" si="37"/>
        <v>-100</v>
      </c>
    </row>
    <row r="1170" spans="1:6" s="10" customFormat="1" ht="19.899999999999999" customHeight="1">
      <c r="A1170" s="176" t="s">
        <v>908</v>
      </c>
      <c r="B1170" s="176"/>
      <c r="C1170" s="23">
        <v>506001</v>
      </c>
      <c r="D1170" s="23">
        <v>461314</v>
      </c>
      <c r="E1170" s="102">
        <f t="shared" si="36"/>
        <v>-44687</v>
      </c>
      <c r="F1170" s="110">
        <f t="shared" si="37"/>
        <v>-8.8314054715306884</v>
      </c>
    </row>
  </sheetData>
  <sheetProtection formatCells="0"/>
  <autoFilter ref="A4:F1170"/>
  <mergeCells count="3">
    <mergeCell ref="A1170:B1170"/>
    <mergeCell ref="A2:F2"/>
    <mergeCell ref="A5:B5"/>
  </mergeCells>
  <phoneticPr fontId="3" type="noConversion"/>
  <dataValidations count="1">
    <dataValidation type="whole" allowBlank="1" showInputMessage="1" showErrorMessage="1" error="请输入整数！" sqref="C140:C152 C405:C412 C503 C429 C421:C425 C505 C6 C277 C530">
      <formula1>-100000000</formula1>
      <formula2>100000000</formula2>
    </dataValidation>
  </dataValidations>
  <printOptions horizontalCentered="1"/>
  <pageMargins left="0.39370078740157483" right="0.39370078740157483" top="0.39370078740157483" bottom="0.39370078740157483" header="0" footer="0.19685039370078741"/>
  <pageSetup paperSize="9" scale="88" fitToHeight="0" orientation="portrait" r:id="rId1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"/>
  <sheetViews>
    <sheetView tabSelected="1" zoomScale="85" zoomScaleNormal="85" workbookViewId="0">
      <pane xSplit="2" ySplit="5" topLeftCell="C6" activePane="bottomRight" state="frozen"/>
      <selection activeCell="P31" sqref="P31"/>
      <selection pane="topRight" activeCell="P31" sqref="P31"/>
      <selection pane="bottomLeft" activeCell="P31" sqref="P31"/>
      <selection pane="bottomRight" activeCell="D51" sqref="D51"/>
    </sheetView>
  </sheetViews>
  <sheetFormatPr defaultColWidth="9" defaultRowHeight="14.25"/>
  <cols>
    <col min="1" max="1" width="11.125" style="70" customWidth="1"/>
    <col min="2" max="2" width="35.125" style="70" bestFit="1" customWidth="1"/>
    <col min="3" max="3" width="14.25" style="70" customWidth="1"/>
    <col min="4" max="4" width="13.875" style="70" customWidth="1"/>
    <col min="5" max="5" width="14.125" style="70" customWidth="1"/>
    <col min="6" max="6" width="13.125" style="145" customWidth="1"/>
    <col min="7" max="16384" width="9" style="70"/>
  </cols>
  <sheetData>
    <row r="1" spans="1:6" ht="25.5" customHeight="1">
      <c r="A1" s="50" t="s">
        <v>987</v>
      </c>
    </row>
    <row r="2" spans="1:6" ht="25.5">
      <c r="A2" s="172" t="s">
        <v>1078</v>
      </c>
      <c r="B2" s="172"/>
      <c r="C2" s="172"/>
      <c r="D2" s="172"/>
      <c r="E2" s="172"/>
      <c r="F2" s="172"/>
    </row>
    <row r="3" spans="1:6" ht="18.75" customHeight="1">
      <c r="A3" s="183" t="s">
        <v>5</v>
      </c>
      <c r="B3" s="183"/>
      <c r="C3" s="183"/>
      <c r="D3" s="183"/>
      <c r="E3" s="183"/>
      <c r="F3" s="146" t="s">
        <v>0</v>
      </c>
    </row>
    <row r="4" spans="1:6" s="10" customFormat="1" ht="31.15" customHeight="1">
      <c r="A4" s="147" t="s">
        <v>15</v>
      </c>
      <c r="B4" s="147" t="s">
        <v>16</v>
      </c>
      <c r="C4" s="15" t="s">
        <v>1083</v>
      </c>
      <c r="D4" s="15" t="s">
        <v>1028</v>
      </c>
      <c r="E4" s="14" t="s">
        <v>7</v>
      </c>
      <c r="F4" s="111" t="s">
        <v>8</v>
      </c>
    </row>
    <row r="5" spans="1:6" s="19" customFormat="1" ht="19.899999999999999" customHeight="1">
      <c r="A5" s="181" t="s">
        <v>2</v>
      </c>
      <c r="B5" s="182"/>
      <c r="C5" s="22">
        <v>394708</v>
      </c>
      <c r="D5" s="22">
        <v>418718</v>
      </c>
      <c r="E5" s="22">
        <f>D5-C5</f>
        <v>24010</v>
      </c>
      <c r="F5" s="112">
        <f>E5/C5*100</f>
        <v>6.0829777962443119</v>
      </c>
    </row>
    <row r="6" spans="1:6" s="19" customFormat="1" ht="19.899999999999999" customHeight="1">
      <c r="A6" s="20">
        <v>501</v>
      </c>
      <c r="B6" s="20" t="s">
        <v>1002</v>
      </c>
      <c r="C6" s="23">
        <v>83731</v>
      </c>
      <c r="D6" s="22">
        <v>66867.257087999998</v>
      </c>
      <c r="E6" s="22">
        <f t="shared" ref="E6:E69" si="0">D6-C6</f>
        <v>-16863.742912000002</v>
      </c>
      <c r="F6" s="112">
        <f t="shared" ref="F6:F69" si="1">E6/C6*100</f>
        <v>-20.140381593436125</v>
      </c>
    </row>
    <row r="7" spans="1:6" s="18" customFormat="1" ht="19.899999999999999" customHeight="1">
      <c r="A7" s="21">
        <v>50101</v>
      </c>
      <c r="B7" s="52" t="s">
        <v>1003</v>
      </c>
      <c r="C7" s="24">
        <v>66070</v>
      </c>
      <c r="D7" s="149">
        <v>48388.428221999995</v>
      </c>
      <c r="E7" s="149">
        <f t="shared" si="0"/>
        <v>-17681.571778000005</v>
      </c>
      <c r="F7" s="150">
        <f t="shared" si="1"/>
        <v>-26.7618764613289</v>
      </c>
    </row>
    <row r="8" spans="1:6" s="18" customFormat="1" ht="19.899999999999999" customHeight="1">
      <c r="A8" s="21">
        <v>50102</v>
      </c>
      <c r="B8" s="52" t="s">
        <v>1004</v>
      </c>
      <c r="C8" s="24">
        <v>8924</v>
      </c>
      <c r="D8" s="149">
        <v>9577.0034200000009</v>
      </c>
      <c r="E8" s="149">
        <f t="shared" si="0"/>
        <v>653.00342000000092</v>
      </c>
      <c r="F8" s="150">
        <f t="shared" si="1"/>
        <v>7.31738480502018</v>
      </c>
    </row>
    <row r="9" spans="1:6" s="18" customFormat="1" ht="19.899999999999999" customHeight="1">
      <c r="A9" s="21">
        <v>50103</v>
      </c>
      <c r="B9" s="52" t="s">
        <v>1005</v>
      </c>
      <c r="C9" s="24">
        <v>6827</v>
      </c>
      <c r="D9" s="149">
        <v>5724.3678369999998</v>
      </c>
      <c r="E9" s="149">
        <f t="shared" si="0"/>
        <v>-1102.6321630000002</v>
      </c>
      <c r="F9" s="150">
        <f t="shared" si="1"/>
        <v>-16.151049699721696</v>
      </c>
    </row>
    <row r="10" spans="1:6" s="18" customFormat="1" ht="19.899999999999999" customHeight="1">
      <c r="A10" s="21">
        <v>50199</v>
      </c>
      <c r="B10" s="52" t="s">
        <v>1006</v>
      </c>
      <c r="C10" s="24">
        <v>1910</v>
      </c>
      <c r="D10" s="149">
        <v>3177.457609</v>
      </c>
      <c r="E10" s="149">
        <f t="shared" si="0"/>
        <v>1267.457609</v>
      </c>
      <c r="F10" s="150">
        <f t="shared" si="1"/>
        <v>66.359037120418847</v>
      </c>
    </row>
    <row r="11" spans="1:6" s="19" customFormat="1" ht="19.899999999999999" customHeight="1">
      <c r="A11" s="20">
        <v>502</v>
      </c>
      <c r="B11" s="20" t="s">
        <v>1007</v>
      </c>
      <c r="C11" s="23">
        <v>82027</v>
      </c>
      <c r="D11" s="22">
        <v>78275.348294434487</v>
      </c>
      <c r="E11" s="22">
        <f t="shared" si="0"/>
        <v>-3751.6517055655131</v>
      </c>
      <c r="F11" s="112">
        <f t="shared" si="1"/>
        <v>-4.5736790392986615</v>
      </c>
    </row>
    <row r="12" spans="1:6" s="18" customFormat="1" ht="19.899999999999999" customHeight="1">
      <c r="A12" s="21">
        <v>50201</v>
      </c>
      <c r="B12" s="52" t="s">
        <v>1008</v>
      </c>
      <c r="C12" s="24">
        <v>9186</v>
      </c>
      <c r="D12" s="149">
        <v>8796.0779999999995</v>
      </c>
      <c r="E12" s="149">
        <f t="shared" si="0"/>
        <v>-389.92200000000048</v>
      </c>
      <c r="F12" s="150">
        <f t="shared" si="1"/>
        <v>-4.2447419986936694</v>
      </c>
    </row>
    <row r="13" spans="1:6" s="18" customFormat="1" ht="19.899999999999999" customHeight="1">
      <c r="A13" s="21">
        <v>50202</v>
      </c>
      <c r="B13" s="52" t="s">
        <v>1009</v>
      </c>
      <c r="C13" s="24">
        <v>464</v>
      </c>
      <c r="D13" s="149">
        <v>556.09</v>
      </c>
      <c r="E13" s="149">
        <f t="shared" si="0"/>
        <v>92.090000000000032</v>
      </c>
      <c r="F13" s="150">
        <f t="shared" si="1"/>
        <v>19.846982758620697</v>
      </c>
    </row>
    <row r="14" spans="1:6" s="18" customFormat="1" ht="19.899999999999999" customHeight="1">
      <c r="A14" s="21">
        <v>50203</v>
      </c>
      <c r="B14" s="52" t="s">
        <v>1010</v>
      </c>
      <c r="C14" s="24">
        <v>633</v>
      </c>
      <c r="D14" s="149">
        <v>1069.6254999999999</v>
      </c>
      <c r="E14" s="149">
        <f t="shared" si="0"/>
        <v>436.62549999999987</v>
      </c>
      <c r="F14" s="150">
        <f t="shared" si="1"/>
        <v>68.97717219589255</v>
      </c>
    </row>
    <row r="15" spans="1:6" s="18" customFormat="1" ht="19.899999999999999" customHeight="1">
      <c r="A15" s="21">
        <v>50204</v>
      </c>
      <c r="B15" s="52" t="s">
        <v>1011</v>
      </c>
      <c r="C15" s="24">
        <v>261</v>
      </c>
      <c r="D15" s="149">
        <v>480.65999999999997</v>
      </c>
      <c r="E15" s="149">
        <f t="shared" si="0"/>
        <v>219.65999999999997</v>
      </c>
      <c r="F15" s="150">
        <f t="shared" si="1"/>
        <v>84.16091954022987</v>
      </c>
    </row>
    <row r="16" spans="1:6" s="18" customFormat="1" ht="19.899999999999999" customHeight="1">
      <c r="A16" s="21">
        <v>50205</v>
      </c>
      <c r="B16" s="52" t="s">
        <v>1012</v>
      </c>
      <c r="C16" s="24">
        <v>4668</v>
      </c>
      <c r="D16" s="149">
        <v>2428.6999999999998</v>
      </c>
      <c r="E16" s="149">
        <f t="shared" si="0"/>
        <v>-2239.3000000000002</v>
      </c>
      <c r="F16" s="150">
        <f t="shared" si="1"/>
        <v>-47.971293916024003</v>
      </c>
    </row>
    <row r="17" spans="1:6" s="18" customFormat="1" ht="19.899999999999999" customHeight="1">
      <c r="A17" s="21">
        <v>50206</v>
      </c>
      <c r="B17" s="52" t="s">
        <v>1013</v>
      </c>
      <c r="C17" s="24">
        <v>975</v>
      </c>
      <c r="D17" s="149">
        <v>959.80600000000004</v>
      </c>
      <c r="E17" s="149">
        <f t="shared" si="0"/>
        <v>-15.19399999999996</v>
      </c>
      <c r="F17" s="150">
        <f t="shared" si="1"/>
        <v>-1.5583589743589703</v>
      </c>
    </row>
    <row r="18" spans="1:6" s="18" customFormat="1" ht="19.899999999999999" customHeight="1">
      <c r="A18" s="21">
        <v>50207</v>
      </c>
      <c r="B18" s="52" t="s">
        <v>1014</v>
      </c>
      <c r="C18" s="24">
        <v>30</v>
      </c>
      <c r="D18" s="149">
        <v>57.4</v>
      </c>
      <c r="E18" s="149">
        <f t="shared" si="0"/>
        <v>27.4</v>
      </c>
      <c r="F18" s="150">
        <f t="shared" si="1"/>
        <v>91.333333333333329</v>
      </c>
    </row>
    <row r="19" spans="1:6" s="18" customFormat="1" ht="19.899999999999999" customHeight="1">
      <c r="A19" s="21">
        <v>50208</v>
      </c>
      <c r="B19" s="52" t="s">
        <v>1065</v>
      </c>
      <c r="C19" s="24">
        <v>1195</v>
      </c>
      <c r="D19" s="149">
        <v>1169.0844999999999</v>
      </c>
      <c r="E19" s="149">
        <f t="shared" si="0"/>
        <v>-25.915500000000065</v>
      </c>
      <c r="F19" s="150">
        <f t="shared" si="1"/>
        <v>-2.1686610878661141</v>
      </c>
    </row>
    <row r="20" spans="1:6" s="18" customFormat="1" ht="19.899999999999999" customHeight="1">
      <c r="A20" s="21">
        <v>50209</v>
      </c>
      <c r="B20" s="52" t="s">
        <v>1015</v>
      </c>
      <c r="C20" s="24">
        <v>785</v>
      </c>
      <c r="D20" s="149">
        <v>617.91499999999996</v>
      </c>
      <c r="E20" s="149">
        <f t="shared" si="0"/>
        <v>-167.08500000000004</v>
      </c>
      <c r="F20" s="150">
        <f t="shared" si="1"/>
        <v>-21.284713375796183</v>
      </c>
    </row>
    <row r="21" spans="1:6" s="18" customFormat="1" ht="19.899999999999999" customHeight="1">
      <c r="A21" s="21">
        <v>50299</v>
      </c>
      <c r="B21" s="52" t="s">
        <v>1016</v>
      </c>
      <c r="C21" s="24">
        <v>63830</v>
      </c>
      <c r="D21" s="149">
        <v>62139.98929443449</v>
      </c>
      <c r="E21" s="149">
        <f t="shared" si="0"/>
        <v>-1690.0107055655099</v>
      </c>
      <c r="F21" s="150">
        <f t="shared" si="1"/>
        <v>-2.6476746131372551</v>
      </c>
    </row>
    <row r="22" spans="1:6" s="19" customFormat="1" ht="19.899999999999999" customHeight="1">
      <c r="A22" s="20">
        <v>503</v>
      </c>
      <c r="B22" s="20" t="s">
        <v>1017</v>
      </c>
      <c r="C22" s="23">
        <v>14504</v>
      </c>
      <c r="D22" s="22">
        <v>34524.431319999996</v>
      </c>
      <c r="E22" s="22">
        <f t="shared" si="0"/>
        <v>20020.431319999996</v>
      </c>
      <c r="F22" s="112">
        <f t="shared" si="1"/>
        <v>138.03386183121896</v>
      </c>
    </row>
    <row r="23" spans="1:6" s="18" customFormat="1" ht="19.899999999999999" customHeight="1">
      <c r="A23" s="21">
        <v>50301</v>
      </c>
      <c r="B23" s="52" t="s">
        <v>1018</v>
      </c>
      <c r="C23" s="24">
        <v>1305</v>
      </c>
      <c r="D23" s="149">
        <v>2238.5111299999999</v>
      </c>
      <c r="E23" s="149">
        <f t="shared" si="0"/>
        <v>933.51112999999987</v>
      </c>
      <c r="F23" s="150">
        <f t="shared" si="1"/>
        <v>71.533419923371639</v>
      </c>
    </row>
    <row r="24" spans="1:6" s="18" customFormat="1" ht="19.899999999999999" customHeight="1">
      <c r="A24" s="21">
        <v>50302</v>
      </c>
      <c r="B24" s="52" t="s">
        <v>1019</v>
      </c>
      <c r="C24" s="24">
        <v>7795</v>
      </c>
      <c r="D24" s="149">
        <v>24346.799999999999</v>
      </c>
      <c r="E24" s="149">
        <f t="shared" si="0"/>
        <v>16551.8</v>
      </c>
      <c r="F24" s="150">
        <f t="shared" si="1"/>
        <v>212.33867864015394</v>
      </c>
    </row>
    <row r="25" spans="1:6" s="18" customFormat="1" ht="19.899999999999999" customHeight="1">
      <c r="A25" s="21">
        <v>50303</v>
      </c>
      <c r="B25" s="52" t="s">
        <v>1020</v>
      </c>
      <c r="C25" s="24">
        <v>47</v>
      </c>
      <c r="D25" s="149">
        <v>73</v>
      </c>
      <c r="E25" s="149">
        <f t="shared" si="0"/>
        <v>26</v>
      </c>
      <c r="F25" s="150">
        <f t="shared" si="1"/>
        <v>55.319148936170215</v>
      </c>
    </row>
    <row r="26" spans="1:6" s="18" customFormat="1" ht="19.899999999999999" customHeight="1">
      <c r="A26" s="21">
        <v>50305</v>
      </c>
      <c r="B26" s="52" t="s">
        <v>1021</v>
      </c>
      <c r="C26" s="24">
        <v>1112</v>
      </c>
      <c r="D26" s="149">
        <v>250</v>
      </c>
      <c r="E26" s="149">
        <f t="shared" si="0"/>
        <v>-862</v>
      </c>
      <c r="F26" s="150">
        <f t="shared" si="1"/>
        <v>-77.517985611510781</v>
      </c>
    </row>
    <row r="27" spans="1:6" s="18" customFormat="1" ht="19.899999999999999" customHeight="1">
      <c r="A27" s="21">
        <v>50306</v>
      </c>
      <c r="B27" s="52" t="s">
        <v>1022</v>
      </c>
      <c r="C27" s="24">
        <v>2508</v>
      </c>
      <c r="D27" s="149">
        <v>1924.0701899999999</v>
      </c>
      <c r="E27" s="149">
        <f t="shared" si="0"/>
        <v>-583.92981000000009</v>
      </c>
      <c r="F27" s="150">
        <f t="shared" si="1"/>
        <v>-23.282687799043067</v>
      </c>
    </row>
    <row r="28" spans="1:6" s="18" customFormat="1" ht="19.899999999999999" customHeight="1">
      <c r="A28" s="21">
        <v>50307</v>
      </c>
      <c r="B28" s="52" t="s">
        <v>1023</v>
      </c>
      <c r="C28" s="24">
        <v>762</v>
      </c>
      <c r="D28" s="149">
        <v>138.16</v>
      </c>
      <c r="E28" s="149">
        <f t="shared" si="0"/>
        <v>-623.84</v>
      </c>
      <c r="F28" s="150">
        <f t="shared" si="1"/>
        <v>-81.868766404199476</v>
      </c>
    </row>
    <row r="29" spans="1:6" s="18" customFormat="1" ht="19.899999999999999" customHeight="1">
      <c r="A29" s="21">
        <v>50399</v>
      </c>
      <c r="B29" s="52" t="s">
        <v>1024</v>
      </c>
      <c r="C29" s="24">
        <v>975</v>
      </c>
      <c r="D29" s="149">
        <v>5553.89</v>
      </c>
      <c r="E29" s="149">
        <f t="shared" si="0"/>
        <v>4578.8900000000003</v>
      </c>
      <c r="F29" s="150">
        <f t="shared" si="1"/>
        <v>469.62974358974361</v>
      </c>
    </row>
    <row r="30" spans="1:6" s="19" customFormat="1" ht="19.899999999999999" customHeight="1">
      <c r="A30" s="20">
        <v>504</v>
      </c>
      <c r="B30" s="20" t="s">
        <v>1025</v>
      </c>
      <c r="C30" s="23">
        <v>15153</v>
      </c>
      <c r="D30" s="22">
        <v>2718.29</v>
      </c>
      <c r="E30" s="22">
        <f t="shared" si="0"/>
        <v>-12434.71</v>
      </c>
      <c r="F30" s="112">
        <f t="shared" si="1"/>
        <v>-82.061044017686257</v>
      </c>
    </row>
    <row r="31" spans="1:6" s="18" customFormat="1" ht="19.899999999999999" customHeight="1">
      <c r="A31" s="21">
        <v>50401</v>
      </c>
      <c r="B31" s="52" t="s">
        <v>1018</v>
      </c>
      <c r="C31" s="24">
        <v>1260</v>
      </c>
      <c r="D31" s="149">
        <v>491.29</v>
      </c>
      <c r="E31" s="149">
        <f t="shared" si="0"/>
        <v>-768.71</v>
      </c>
      <c r="F31" s="150">
        <f t="shared" si="1"/>
        <v>-61.00873015873016</v>
      </c>
    </row>
    <row r="32" spans="1:6" s="18" customFormat="1" ht="19.899999999999999" customHeight="1">
      <c r="A32" s="21">
        <v>50402</v>
      </c>
      <c r="B32" s="52" t="s">
        <v>1019</v>
      </c>
      <c r="C32" s="24">
        <v>13694</v>
      </c>
      <c r="D32" s="149">
        <v>2167</v>
      </c>
      <c r="E32" s="149">
        <f t="shared" si="0"/>
        <v>-11527</v>
      </c>
      <c r="F32" s="150">
        <f t="shared" si="1"/>
        <v>-84.175551336351688</v>
      </c>
    </row>
    <row r="33" spans="1:6" s="18" customFormat="1" ht="19.899999999999999" customHeight="1">
      <c r="A33" s="21">
        <v>50403</v>
      </c>
      <c r="B33" s="52" t="s">
        <v>1020</v>
      </c>
      <c r="C33" s="24">
        <v>3</v>
      </c>
      <c r="D33" s="149">
        <v>0</v>
      </c>
      <c r="E33" s="149">
        <f t="shared" si="0"/>
        <v>-3</v>
      </c>
      <c r="F33" s="150">
        <f t="shared" si="1"/>
        <v>-100</v>
      </c>
    </row>
    <row r="34" spans="1:6" s="18" customFormat="1" ht="19.899999999999999" customHeight="1">
      <c r="A34" s="21">
        <v>50404</v>
      </c>
      <c r="B34" s="52" t="s">
        <v>1022</v>
      </c>
      <c r="C34" s="24">
        <v>146</v>
      </c>
      <c r="D34" s="149">
        <v>20</v>
      </c>
      <c r="E34" s="149">
        <f t="shared" si="0"/>
        <v>-126</v>
      </c>
      <c r="F34" s="150">
        <f t="shared" si="1"/>
        <v>-86.301369863013704</v>
      </c>
    </row>
    <row r="35" spans="1:6" s="18" customFormat="1" ht="19.899999999999999" customHeight="1">
      <c r="A35" s="21">
        <v>50405</v>
      </c>
      <c r="B35" s="52" t="s">
        <v>1023</v>
      </c>
      <c r="C35" s="24">
        <v>41</v>
      </c>
      <c r="D35" s="149">
        <v>40</v>
      </c>
      <c r="E35" s="149">
        <f t="shared" si="0"/>
        <v>-1</v>
      </c>
      <c r="F35" s="150">
        <f t="shared" si="1"/>
        <v>-2.4390243902439024</v>
      </c>
    </row>
    <row r="36" spans="1:6" s="18" customFormat="1" ht="19.899999999999999" customHeight="1">
      <c r="A36" s="21">
        <v>50499</v>
      </c>
      <c r="B36" s="52" t="s">
        <v>1024</v>
      </c>
      <c r="C36" s="24">
        <v>9</v>
      </c>
      <c r="D36" s="149">
        <v>0</v>
      </c>
      <c r="E36" s="149">
        <f t="shared" si="0"/>
        <v>-9</v>
      </c>
      <c r="F36" s="150">
        <f t="shared" si="1"/>
        <v>-100</v>
      </c>
    </row>
    <row r="37" spans="1:6" s="19" customFormat="1" ht="19.899999999999999" customHeight="1">
      <c r="A37" s="20">
        <v>505</v>
      </c>
      <c r="B37" s="20" t="s">
        <v>1027</v>
      </c>
      <c r="C37" s="23">
        <v>49492</v>
      </c>
      <c r="D37" s="22">
        <v>99163.410869786574</v>
      </c>
      <c r="E37" s="22">
        <f t="shared" si="0"/>
        <v>49671.410869786574</v>
      </c>
      <c r="F37" s="112">
        <f t="shared" si="1"/>
        <v>100.36250478822149</v>
      </c>
    </row>
    <row r="38" spans="1:6" s="18" customFormat="1" ht="19.899999999999999" customHeight="1">
      <c r="A38" s="21">
        <v>50501</v>
      </c>
      <c r="B38" s="52" t="s">
        <v>1029</v>
      </c>
      <c r="C38" s="24">
        <v>30340</v>
      </c>
      <c r="D38" s="149">
        <v>63775.127129</v>
      </c>
      <c r="E38" s="149">
        <f t="shared" si="0"/>
        <v>33435.127129</v>
      </c>
      <c r="F38" s="150">
        <f t="shared" si="1"/>
        <v>110.20147372775216</v>
      </c>
    </row>
    <row r="39" spans="1:6" s="18" customFormat="1" ht="19.899999999999999" customHeight="1">
      <c r="A39" s="21">
        <v>50502</v>
      </c>
      <c r="B39" s="52" t="s">
        <v>1030</v>
      </c>
      <c r="C39" s="24">
        <v>17912</v>
      </c>
      <c r="D39" s="149">
        <v>31794.943740786584</v>
      </c>
      <c r="E39" s="149">
        <f t="shared" si="0"/>
        <v>13882.943740786584</v>
      </c>
      <c r="F39" s="150">
        <f t="shared" si="1"/>
        <v>77.50638533266293</v>
      </c>
    </row>
    <row r="40" spans="1:6" s="18" customFormat="1" ht="19.899999999999999" customHeight="1">
      <c r="A40" s="21">
        <v>50599</v>
      </c>
      <c r="B40" s="52" t="s">
        <v>1071</v>
      </c>
      <c r="C40" s="24">
        <v>1240</v>
      </c>
      <c r="D40" s="149">
        <v>3593.3399999999997</v>
      </c>
      <c r="E40" s="149">
        <f t="shared" si="0"/>
        <v>2353.3399999999997</v>
      </c>
      <c r="F40" s="150">
        <f t="shared" si="1"/>
        <v>189.78548387096771</v>
      </c>
    </row>
    <row r="41" spans="1:6" s="19" customFormat="1" ht="19.899999999999999" customHeight="1">
      <c r="A41" s="20">
        <v>506</v>
      </c>
      <c r="B41" s="20" t="s">
        <v>1026</v>
      </c>
      <c r="C41" s="23">
        <v>17437</v>
      </c>
      <c r="D41" s="22">
        <v>11627.59</v>
      </c>
      <c r="E41" s="22">
        <f t="shared" si="0"/>
        <v>-5809.41</v>
      </c>
      <c r="F41" s="112">
        <f t="shared" si="1"/>
        <v>-33.316568217009809</v>
      </c>
    </row>
    <row r="42" spans="1:6" s="18" customFormat="1" ht="19.5" customHeight="1">
      <c r="A42" s="21">
        <v>50601</v>
      </c>
      <c r="B42" s="52" t="s">
        <v>1031</v>
      </c>
      <c r="C42" s="24">
        <v>16021</v>
      </c>
      <c r="D42" s="149">
        <v>10519.59</v>
      </c>
      <c r="E42" s="149">
        <f t="shared" si="0"/>
        <v>-5501.41</v>
      </c>
      <c r="F42" s="150">
        <f t="shared" si="1"/>
        <v>-34.338742899943824</v>
      </c>
    </row>
    <row r="43" spans="1:6" s="18" customFormat="1" ht="19.899999999999999" customHeight="1">
      <c r="A43" s="21">
        <v>50602</v>
      </c>
      <c r="B43" s="52" t="s">
        <v>1032</v>
      </c>
      <c r="C43" s="24">
        <v>1416</v>
      </c>
      <c r="D43" s="149">
        <v>1108</v>
      </c>
      <c r="E43" s="149">
        <f t="shared" si="0"/>
        <v>-308</v>
      </c>
      <c r="F43" s="150">
        <f t="shared" si="1"/>
        <v>-21.751412429378529</v>
      </c>
    </row>
    <row r="44" spans="1:6" s="19" customFormat="1" ht="19.899999999999999" customHeight="1">
      <c r="A44" s="20">
        <v>507</v>
      </c>
      <c r="B44" s="20" t="s">
        <v>1033</v>
      </c>
      <c r="C44" s="23">
        <v>11866</v>
      </c>
      <c r="D44" s="22">
        <v>34571.716400000005</v>
      </c>
      <c r="E44" s="22">
        <f t="shared" si="0"/>
        <v>22705.716400000005</v>
      </c>
      <c r="F44" s="112">
        <f t="shared" si="1"/>
        <v>191.35105680094392</v>
      </c>
    </row>
    <row r="45" spans="1:6" s="18" customFormat="1" ht="19.899999999999999" hidden="1" customHeight="1">
      <c r="A45" s="21">
        <v>50701</v>
      </c>
      <c r="B45" s="52" t="s">
        <v>1034</v>
      </c>
      <c r="C45" s="24"/>
      <c r="D45" s="149">
        <v>0</v>
      </c>
      <c r="E45" s="149">
        <f t="shared" si="0"/>
        <v>0</v>
      </c>
      <c r="F45" s="150"/>
    </row>
    <row r="46" spans="1:6" s="18" customFormat="1" ht="19.899999999999999" customHeight="1">
      <c r="A46" s="21">
        <v>50702</v>
      </c>
      <c r="B46" s="52" t="s">
        <v>1035</v>
      </c>
      <c r="C46" s="24">
        <v>600</v>
      </c>
      <c r="D46" s="149">
        <v>181</v>
      </c>
      <c r="E46" s="149">
        <f t="shared" si="0"/>
        <v>-419</v>
      </c>
      <c r="F46" s="150">
        <f t="shared" si="1"/>
        <v>-69.833333333333343</v>
      </c>
    </row>
    <row r="47" spans="1:6" s="18" customFormat="1" ht="19.899999999999999" customHeight="1">
      <c r="A47" s="21">
        <v>50799</v>
      </c>
      <c r="B47" s="52" t="s">
        <v>1072</v>
      </c>
      <c r="C47" s="24">
        <v>11266</v>
      </c>
      <c r="D47" s="149">
        <v>34390.716400000005</v>
      </c>
      <c r="E47" s="149">
        <f t="shared" si="0"/>
        <v>23124.716400000005</v>
      </c>
      <c r="F47" s="150">
        <f t="shared" si="1"/>
        <v>205.26110775785554</v>
      </c>
    </row>
    <row r="48" spans="1:6" s="19" customFormat="1" ht="19.899999999999999" customHeight="1">
      <c r="A48" s="20">
        <v>508</v>
      </c>
      <c r="B48" s="20" t="s">
        <v>1036</v>
      </c>
      <c r="C48" s="23">
        <v>37417</v>
      </c>
      <c r="D48" s="22">
        <v>5000</v>
      </c>
      <c r="E48" s="22">
        <f t="shared" si="0"/>
        <v>-32417</v>
      </c>
      <c r="F48" s="112">
        <f t="shared" si="1"/>
        <v>-86.637090092738603</v>
      </c>
    </row>
    <row r="49" spans="1:6" s="18" customFormat="1" ht="19.899999999999999" customHeight="1">
      <c r="A49" s="21">
        <v>50801</v>
      </c>
      <c r="B49" s="52" t="s">
        <v>1037</v>
      </c>
      <c r="C49" s="24">
        <v>37417</v>
      </c>
      <c r="D49" s="149">
        <v>0</v>
      </c>
      <c r="E49" s="149">
        <f t="shared" si="0"/>
        <v>-37417</v>
      </c>
      <c r="F49" s="150">
        <f t="shared" si="1"/>
        <v>-100</v>
      </c>
    </row>
    <row r="50" spans="1:6" s="18" customFormat="1" ht="19.899999999999999" customHeight="1">
      <c r="A50" s="21">
        <v>50802</v>
      </c>
      <c r="B50" s="52" t="s">
        <v>1038</v>
      </c>
      <c r="C50" s="24"/>
      <c r="D50" s="149">
        <v>5000</v>
      </c>
      <c r="E50" s="149">
        <f t="shared" si="0"/>
        <v>5000</v>
      </c>
      <c r="F50" s="150"/>
    </row>
    <row r="51" spans="1:6" s="19" customFormat="1" ht="19.899999999999999" customHeight="1">
      <c r="A51" s="20">
        <v>509</v>
      </c>
      <c r="B51" s="20" t="s">
        <v>1039</v>
      </c>
      <c r="C51" s="23">
        <v>75065</v>
      </c>
      <c r="D51" s="22">
        <v>65600.842856999996</v>
      </c>
      <c r="E51" s="22">
        <f t="shared" si="0"/>
        <v>-9464.157143000004</v>
      </c>
      <c r="F51" s="112">
        <f t="shared" si="1"/>
        <v>-12.607949301272237</v>
      </c>
    </row>
    <row r="52" spans="1:6" s="18" customFormat="1" ht="19.899999999999999" customHeight="1">
      <c r="A52" s="21">
        <v>50901</v>
      </c>
      <c r="B52" s="52" t="s">
        <v>1040</v>
      </c>
      <c r="C52" s="24">
        <v>22182</v>
      </c>
      <c r="D52" s="149">
        <v>20226.457310000002</v>
      </c>
      <c r="E52" s="149">
        <f t="shared" si="0"/>
        <v>-1955.5426899999984</v>
      </c>
      <c r="F52" s="150">
        <f t="shared" si="1"/>
        <v>-8.8158988819763699</v>
      </c>
    </row>
    <row r="53" spans="1:6" s="18" customFormat="1" ht="19.899999999999999" customHeight="1">
      <c r="A53" s="21">
        <v>50902</v>
      </c>
      <c r="B53" s="52" t="s">
        <v>1041</v>
      </c>
      <c r="C53" s="24">
        <v>718</v>
      </c>
      <c r="D53" s="149">
        <v>1611.7555000000002</v>
      </c>
      <c r="E53" s="149">
        <f t="shared" si="0"/>
        <v>893.75550000000021</v>
      </c>
      <c r="F53" s="150">
        <f t="shared" si="1"/>
        <v>124.47848189415045</v>
      </c>
    </row>
    <row r="54" spans="1:6" s="18" customFormat="1" ht="19.899999999999999" customHeight="1">
      <c r="A54" s="21">
        <v>50903</v>
      </c>
      <c r="B54" s="52" t="s">
        <v>1042</v>
      </c>
      <c r="C54" s="24">
        <v>1751</v>
      </c>
      <c r="D54" s="149">
        <v>106.81200000000001</v>
      </c>
      <c r="E54" s="149">
        <f t="shared" si="0"/>
        <v>-1644.1880000000001</v>
      </c>
      <c r="F54" s="150">
        <f t="shared" si="1"/>
        <v>-93.899942889777279</v>
      </c>
    </row>
    <row r="55" spans="1:6" s="18" customFormat="1" ht="19.899999999999999" customHeight="1">
      <c r="A55" s="21">
        <v>50905</v>
      </c>
      <c r="B55" s="52" t="s">
        <v>1043</v>
      </c>
      <c r="C55" s="24">
        <v>27254</v>
      </c>
      <c r="D55" s="149">
        <v>14452.463111999999</v>
      </c>
      <c r="E55" s="149">
        <f t="shared" si="0"/>
        <v>-12801.536888000001</v>
      </c>
      <c r="F55" s="150">
        <f t="shared" si="1"/>
        <v>-46.971222161884498</v>
      </c>
    </row>
    <row r="56" spans="1:6" s="18" customFormat="1" ht="19.5" customHeight="1">
      <c r="A56" s="21">
        <v>50999</v>
      </c>
      <c r="B56" s="52" t="s">
        <v>1044</v>
      </c>
      <c r="C56" s="24">
        <v>23160</v>
      </c>
      <c r="D56" s="149">
        <v>29203.354934999999</v>
      </c>
      <c r="E56" s="149">
        <f t="shared" si="0"/>
        <v>6043.3549349999994</v>
      </c>
      <c r="F56" s="150">
        <f t="shared" si="1"/>
        <v>26.0939332253886</v>
      </c>
    </row>
    <row r="57" spans="1:6" s="19" customFormat="1" ht="19.899999999999999" customHeight="1">
      <c r="A57" s="20">
        <v>510</v>
      </c>
      <c r="B57" s="20" t="s">
        <v>1068</v>
      </c>
      <c r="C57" s="23">
        <v>0</v>
      </c>
      <c r="D57" s="22">
        <v>3056</v>
      </c>
      <c r="E57" s="22">
        <f t="shared" si="0"/>
        <v>3056</v>
      </c>
      <c r="F57" s="112"/>
    </row>
    <row r="58" spans="1:6" s="18" customFormat="1" ht="19.899999999999999" customHeight="1">
      <c r="A58" s="21">
        <v>51002</v>
      </c>
      <c r="B58" s="52" t="s">
        <v>1045</v>
      </c>
      <c r="C58" s="24"/>
      <c r="D58" s="149">
        <v>3056</v>
      </c>
      <c r="E58" s="149">
        <f t="shared" si="0"/>
        <v>3056</v>
      </c>
      <c r="F58" s="150"/>
    </row>
    <row r="59" spans="1:6" s="18" customFormat="1" ht="19.899999999999999" hidden="1" customHeight="1">
      <c r="A59" s="21">
        <v>51003</v>
      </c>
      <c r="B59" s="52" t="s">
        <v>1046</v>
      </c>
      <c r="C59" s="24"/>
      <c r="D59" s="149">
        <v>0</v>
      </c>
      <c r="E59" s="149">
        <f t="shared" si="0"/>
        <v>0</v>
      </c>
      <c r="F59" s="150"/>
    </row>
    <row r="60" spans="1:6" s="19" customFormat="1" ht="19.899999999999999" customHeight="1">
      <c r="A60" s="20">
        <v>511</v>
      </c>
      <c r="B60" s="20" t="s">
        <v>1047</v>
      </c>
      <c r="C60" s="23">
        <v>5924</v>
      </c>
      <c r="D60" s="22">
        <v>5969</v>
      </c>
      <c r="E60" s="22">
        <f t="shared" si="0"/>
        <v>45</v>
      </c>
      <c r="F60" s="112">
        <f t="shared" si="1"/>
        <v>0.75962187711006079</v>
      </c>
    </row>
    <row r="61" spans="1:6" s="18" customFormat="1" ht="19.899999999999999" customHeight="1">
      <c r="A61" s="21">
        <v>51101</v>
      </c>
      <c r="B61" s="52" t="s">
        <v>1048</v>
      </c>
      <c r="C61" s="24">
        <v>5924</v>
      </c>
      <c r="D61" s="149">
        <v>5914</v>
      </c>
      <c r="E61" s="149">
        <f t="shared" si="0"/>
        <v>-10</v>
      </c>
      <c r="F61" s="150">
        <f t="shared" si="1"/>
        <v>-0.16880486158001351</v>
      </c>
    </row>
    <row r="62" spans="1:6" s="18" customFormat="1" ht="19.899999999999999" hidden="1" customHeight="1">
      <c r="A62" s="21">
        <v>51102</v>
      </c>
      <c r="B62" s="52" t="s">
        <v>1049</v>
      </c>
      <c r="C62" s="24"/>
      <c r="D62" s="149">
        <v>0</v>
      </c>
      <c r="E62" s="149">
        <f t="shared" si="0"/>
        <v>0</v>
      </c>
      <c r="F62" s="150"/>
    </row>
    <row r="63" spans="1:6" s="18" customFormat="1" ht="19.899999999999999" customHeight="1">
      <c r="A63" s="21">
        <v>51103</v>
      </c>
      <c r="B63" s="52" t="s">
        <v>1050</v>
      </c>
      <c r="C63" s="24"/>
      <c r="D63" s="149">
        <v>55</v>
      </c>
      <c r="E63" s="149">
        <f t="shared" si="0"/>
        <v>55</v>
      </c>
      <c r="F63" s="150"/>
    </row>
    <row r="64" spans="1:6" s="18" customFormat="1" ht="19.899999999999999" hidden="1" customHeight="1">
      <c r="A64" s="21">
        <v>51104</v>
      </c>
      <c r="B64" s="52" t="s">
        <v>1051</v>
      </c>
      <c r="C64" s="24"/>
      <c r="D64" s="149">
        <v>0</v>
      </c>
      <c r="E64" s="149">
        <f t="shared" si="0"/>
        <v>0</v>
      </c>
      <c r="F64" s="150"/>
    </row>
    <row r="65" spans="1:6" s="19" customFormat="1" ht="19.899999999999999" customHeight="1">
      <c r="A65" s="20">
        <v>512</v>
      </c>
      <c r="B65" s="20" t="s">
        <v>13</v>
      </c>
      <c r="C65" s="23">
        <v>1</v>
      </c>
      <c r="D65" s="22">
        <v>0</v>
      </c>
      <c r="E65" s="22">
        <f t="shared" si="0"/>
        <v>-1</v>
      </c>
      <c r="F65" s="112">
        <f t="shared" si="1"/>
        <v>-100</v>
      </c>
    </row>
    <row r="66" spans="1:6" s="18" customFormat="1" ht="19.899999999999999" customHeight="1">
      <c r="A66" s="21">
        <v>51201</v>
      </c>
      <c r="B66" s="52" t="s">
        <v>1053</v>
      </c>
      <c r="C66" s="24">
        <v>1</v>
      </c>
      <c r="D66" s="149">
        <v>0</v>
      </c>
      <c r="E66" s="149">
        <f t="shared" si="0"/>
        <v>-1</v>
      </c>
      <c r="F66" s="150">
        <f t="shared" si="1"/>
        <v>-100</v>
      </c>
    </row>
    <row r="67" spans="1:6" s="18" customFormat="1" ht="19.899999999999999" hidden="1" customHeight="1">
      <c r="A67" s="21">
        <v>51202</v>
      </c>
      <c r="B67" s="52" t="s">
        <v>1052</v>
      </c>
      <c r="C67" s="24"/>
      <c r="D67" s="149">
        <v>0</v>
      </c>
      <c r="E67" s="149">
        <f t="shared" si="0"/>
        <v>0</v>
      </c>
      <c r="F67" s="150"/>
    </row>
    <row r="68" spans="1:6" s="19" customFormat="1" ht="19.899999999999999" customHeight="1">
      <c r="A68" s="20">
        <v>513</v>
      </c>
      <c r="B68" s="20" t="s">
        <v>12</v>
      </c>
      <c r="C68" s="23">
        <v>1733</v>
      </c>
      <c r="D68" s="22">
        <v>1612.9232400000001</v>
      </c>
      <c r="E68" s="22">
        <f t="shared" si="0"/>
        <v>-120.07675999999992</v>
      </c>
      <c r="F68" s="112">
        <f t="shared" si="1"/>
        <v>-6.9288378534333477</v>
      </c>
    </row>
    <row r="69" spans="1:6" s="18" customFormat="1" ht="19.899999999999999" customHeight="1">
      <c r="A69" s="21">
        <v>51301</v>
      </c>
      <c r="B69" s="52" t="s">
        <v>1054</v>
      </c>
      <c r="C69" s="24">
        <v>1733</v>
      </c>
      <c r="D69" s="149">
        <v>1612.9232400000001</v>
      </c>
      <c r="E69" s="149">
        <f t="shared" si="0"/>
        <v>-120.07675999999992</v>
      </c>
      <c r="F69" s="150">
        <f t="shared" si="1"/>
        <v>-6.9288378534333477</v>
      </c>
    </row>
    <row r="70" spans="1:6" s="18" customFormat="1" ht="19.899999999999999" hidden="1" customHeight="1">
      <c r="A70" s="21">
        <v>51302</v>
      </c>
      <c r="B70" s="52" t="s">
        <v>1055</v>
      </c>
      <c r="C70" s="24">
        <v>0</v>
      </c>
      <c r="D70" s="149">
        <v>0</v>
      </c>
      <c r="E70" s="149">
        <f t="shared" ref="E70:E93" si="2">D70-C70</f>
        <v>0</v>
      </c>
      <c r="F70" s="150"/>
    </row>
    <row r="71" spans="1:6" s="18" customFormat="1" ht="19.899999999999999" hidden="1" customHeight="1">
      <c r="A71" s="21">
        <v>51303</v>
      </c>
      <c r="B71" s="52" t="s">
        <v>1056</v>
      </c>
      <c r="C71" s="24">
        <v>0</v>
      </c>
      <c r="D71" s="149">
        <v>0</v>
      </c>
      <c r="E71" s="149">
        <f t="shared" si="2"/>
        <v>0</v>
      </c>
      <c r="F71" s="150"/>
    </row>
    <row r="72" spans="1:6" s="18" customFormat="1" ht="19.899999999999999" hidden="1" customHeight="1">
      <c r="A72" s="21">
        <v>51304</v>
      </c>
      <c r="B72" s="52" t="s">
        <v>1057</v>
      </c>
      <c r="C72" s="24">
        <v>0</v>
      </c>
      <c r="D72" s="149">
        <v>0</v>
      </c>
      <c r="E72" s="149">
        <f t="shared" si="2"/>
        <v>0</v>
      </c>
      <c r="F72" s="150"/>
    </row>
    <row r="73" spans="1:6" s="19" customFormat="1" ht="19.899999999999999" customHeight="1">
      <c r="A73" s="20">
        <v>514</v>
      </c>
      <c r="B73" s="20" t="s">
        <v>1058</v>
      </c>
      <c r="C73" s="23">
        <v>0</v>
      </c>
      <c r="D73" s="22">
        <v>9700</v>
      </c>
      <c r="E73" s="22">
        <f t="shared" si="2"/>
        <v>9700</v>
      </c>
      <c r="F73" s="112"/>
    </row>
    <row r="74" spans="1:6" s="18" customFormat="1" ht="19.899999999999999" customHeight="1">
      <c r="A74" s="21">
        <v>51401</v>
      </c>
      <c r="B74" s="52" t="s">
        <v>1059</v>
      </c>
      <c r="C74" s="24"/>
      <c r="D74" s="149">
        <v>4200</v>
      </c>
      <c r="E74" s="149">
        <f t="shared" si="2"/>
        <v>4200</v>
      </c>
      <c r="F74" s="150"/>
    </row>
    <row r="75" spans="1:6" s="18" customFormat="1" ht="19.899999999999999" customHeight="1">
      <c r="A75" s="21">
        <v>51402</v>
      </c>
      <c r="B75" s="52" t="s">
        <v>1060</v>
      </c>
      <c r="C75" s="24"/>
      <c r="D75" s="149">
        <v>5500</v>
      </c>
      <c r="E75" s="149">
        <f t="shared" si="2"/>
        <v>5500</v>
      </c>
      <c r="F75" s="150"/>
    </row>
    <row r="76" spans="1:6" s="19" customFormat="1" ht="19.899999999999999" customHeight="1">
      <c r="A76" s="20">
        <v>599</v>
      </c>
      <c r="B76" s="20" t="s">
        <v>1061</v>
      </c>
      <c r="C76" s="23">
        <v>358</v>
      </c>
      <c r="D76" s="22">
        <v>30.5</v>
      </c>
      <c r="E76" s="22">
        <f t="shared" si="2"/>
        <v>-327.5</v>
      </c>
      <c r="F76" s="112">
        <f t="shared" ref="F76:F93" si="3">E76/C76*100</f>
        <v>-91.480446927374302</v>
      </c>
    </row>
    <row r="77" spans="1:6" s="18" customFormat="1" ht="19.899999999999999" hidden="1" customHeight="1">
      <c r="A77" s="21">
        <v>59906</v>
      </c>
      <c r="B77" s="52" t="s">
        <v>1062</v>
      </c>
      <c r="C77" s="24"/>
      <c r="D77" s="149">
        <v>0</v>
      </c>
      <c r="E77" s="149">
        <f t="shared" si="2"/>
        <v>0</v>
      </c>
      <c r="F77" s="150"/>
    </row>
    <row r="78" spans="1:6" s="18" customFormat="1" ht="19.899999999999999" hidden="1" customHeight="1">
      <c r="A78" s="21">
        <v>59907</v>
      </c>
      <c r="B78" s="52" t="s">
        <v>1063</v>
      </c>
      <c r="C78" s="24"/>
      <c r="D78" s="149">
        <v>0</v>
      </c>
      <c r="E78" s="149">
        <f t="shared" si="2"/>
        <v>0</v>
      </c>
      <c r="F78" s="150"/>
    </row>
    <row r="79" spans="1:6" s="18" customFormat="1" ht="27" hidden="1">
      <c r="A79" s="21">
        <v>59908</v>
      </c>
      <c r="B79" s="52" t="s">
        <v>1064</v>
      </c>
      <c r="C79" s="24"/>
      <c r="D79" s="149">
        <v>0</v>
      </c>
      <c r="E79" s="149">
        <f t="shared" si="2"/>
        <v>0</v>
      </c>
      <c r="F79" s="150"/>
    </row>
    <row r="80" spans="1:6" s="18" customFormat="1" ht="19.899999999999999" customHeight="1">
      <c r="A80" s="21">
        <v>59999</v>
      </c>
      <c r="B80" s="52" t="s">
        <v>1061</v>
      </c>
      <c r="C80" s="24">
        <v>358</v>
      </c>
      <c r="D80" s="149">
        <v>30.5</v>
      </c>
      <c r="E80" s="149">
        <f t="shared" si="2"/>
        <v>-327.5</v>
      </c>
      <c r="F80" s="150">
        <f t="shared" si="3"/>
        <v>-91.480446927374302</v>
      </c>
    </row>
    <row r="81" spans="1:6" s="19" customFormat="1" ht="28.5" customHeight="1">
      <c r="A81" s="179" t="s">
        <v>985</v>
      </c>
      <c r="B81" s="180"/>
      <c r="C81" s="23">
        <v>31769.4</v>
      </c>
      <c r="D81" s="23">
        <v>36386</v>
      </c>
      <c r="E81" s="22">
        <f t="shared" si="2"/>
        <v>4616.5999999999985</v>
      </c>
      <c r="F81" s="112">
        <f t="shared" si="3"/>
        <v>14.531593294176151</v>
      </c>
    </row>
    <row r="82" spans="1:6" s="19" customFormat="1" ht="20.25" customHeight="1">
      <c r="A82" s="148">
        <v>2300601</v>
      </c>
      <c r="B82" s="36" t="s">
        <v>945</v>
      </c>
      <c r="C82" s="23">
        <v>5005</v>
      </c>
      <c r="D82" s="23">
        <v>5005</v>
      </c>
      <c r="E82" s="22">
        <f t="shared" si="2"/>
        <v>0</v>
      </c>
      <c r="F82" s="112">
        <f t="shared" si="3"/>
        <v>0</v>
      </c>
    </row>
    <row r="83" spans="1:6" ht="20.25" customHeight="1">
      <c r="A83" s="148">
        <v>2300602</v>
      </c>
      <c r="B83" s="36" t="s">
        <v>1066</v>
      </c>
      <c r="C83" s="23">
        <v>26764.400000000001</v>
      </c>
      <c r="D83" s="23">
        <v>31381</v>
      </c>
      <c r="E83" s="22">
        <f t="shared" si="2"/>
        <v>4616.5999999999985</v>
      </c>
      <c r="F83" s="112">
        <f t="shared" si="3"/>
        <v>17.249032296632834</v>
      </c>
    </row>
    <row r="84" spans="1:6" s="50" customFormat="1" ht="25.5" customHeight="1">
      <c r="A84" s="34"/>
      <c r="B84" s="55" t="s">
        <v>1067</v>
      </c>
      <c r="C84" s="24">
        <v>12064</v>
      </c>
      <c r="D84" s="24">
        <v>12064</v>
      </c>
      <c r="E84" s="149">
        <f t="shared" si="2"/>
        <v>0</v>
      </c>
      <c r="F84" s="150">
        <f t="shared" si="3"/>
        <v>0</v>
      </c>
    </row>
    <row r="85" spans="1:6" s="50" customFormat="1" ht="25.5" customHeight="1">
      <c r="A85" s="34"/>
      <c r="B85" s="55" t="s">
        <v>952</v>
      </c>
      <c r="C85" s="24">
        <v>9539.4</v>
      </c>
      <c r="D85" s="24">
        <v>14537</v>
      </c>
      <c r="E85" s="149">
        <f t="shared" si="2"/>
        <v>4997.6000000000004</v>
      </c>
      <c r="F85" s="150">
        <f t="shared" si="3"/>
        <v>52.389039142923046</v>
      </c>
    </row>
    <row r="86" spans="1:6" s="50" customFormat="1" ht="25.5" customHeight="1">
      <c r="A86" s="34"/>
      <c r="B86" s="55" t="s">
        <v>957</v>
      </c>
      <c r="C86" s="24">
        <v>5161</v>
      </c>
      <c r="D86" s="24">
        <v>4780</v>
      </c>
      <c r="E86" s="149">
        <f t="shared" si="2"/>
        <v>-381</v>
      </c>
      <c r="F86" s="150">
        <f t="shared" si="3"/>
        <v>-7.3822902538267776</v>
      </c>
    </row>
    <row r="87" spans="1:6" ht="21.75" customHeight="1">
      <c r="A87" s="179" t="s">
        <v>963</v>
      </c>
      <c r="B87" s="180"/>
      <c r="C87" s="23">
        <v>-3697</v>
      </c>
      <c r="D87" s="23">
        <v>5831</v>
      </c>
      <c r="E87" s="22">
        <f t="shared" si="2"/>
        <v>9528</v>
      </c>
      <c r="F87" s="112">
        <f t="shared" si="3"/>
        <v>-257.72247768460915</v>
      </c>
    </row>
    <row r="88" spans="1:6" ht="21.75" customHeight="1">
      <c r="A88" s="35">
        <v>23103</v>
      </c>
      <c r="B88" s="35" t="s">
        <v>947</v>
      </c>
      <c r="C88" s="23">
        <v>-3697</v>
      </c>
      <c r="D88" s="23">
        <v>5831</v>
      </c>
      <c r="E88" s="22">
        <f t="shared" si="2"/>
        <v>9528</v>
      </c>
      <c r="F88" s="112">
        <f t="shared" si="3"/>
        <v>-257.72247768460915</v>
      </c>
    </row>
    <row r="89" spans="1:6" s="50" customFormat="1" ht="21.75" customHeight="1">
      <c r="A89" s="105">
        <v>2310301</v>
      </c>
      <c r="B89" s="55" t="s">
        <v>655</v>
      </c>
      <c r="C89" s="24">
        <v>-3697</v>
      </c>
      <c r="D89" s="24">
        <v>5831</v>
      </c>
      <c r="E89" s="149">
        <f t="shared" si="2"/>
        <v>9528</v>
      </c>
      <c r="F89" s="150">
        <f t="shared" si="3"/>
        <v>-257.72247768460915</v>
      </c>
    </row>
    <row r="90" spans="1:6" ht="21.75" customHeight="1">
      <c r="A90" s="179" t="s">
        <v>976</v>
      </c>
      <c r="B90" s="180"/>
      <c r="C90" s="23">
        <v>22607</v>
      </c>
      <c r="D90" s="23">
        <v>379.6899307789281</v>
      </c>
      <c r="E90" s="22">
        <f t="shared" si="2"/>
        <v>-22227.310069221072</v>
      </c>
      <c r="F90" s="112">
        <f t="shared" si="3"/>
        <v>-98.320476264966914</v>
      </c>
    </row>
    <row r="91" spans="1:6" ht="21.75" customHeight="1">
      <c r="A91" s="35">
        <v>23009</v>
      </c>
      <c r="B91" s="142" t="s">
        <v>975</v>
      </c>
      <c r="C91" s="23">
        <v>22607</v>
      </c>
      <c r="D91" s="23">
        <v>379.6899307789281</v>
      </c>
      <c r="E91" s="22">
        <f t="shared" si="2"/>
        <v>-22227.310069221072</v>
      </c>
      <c r="F91" s="112">
        <f t="shared" si="3"/>
        <v>-98.320476264966914</v>
      </c>
    </row>
    <row r="92" spans="1:6" ht="21.75" customHeight="1">
      <c r="A92" s="181" t="s">
        <v>977</v>
      </c>
      <c r="B92" s="182"/>
      <c r="C92" s="23">
        <v>60613.600000000006</v>
      </c>
      <c r="D92" s="23">
        <v>0</v>
      </c>
      <c r="E92" s="22">
        <f t="shared" si="2"/>
        <v>-60613.600000000006</v>
      </c>
      <c r="F92" s="112">
        <f t="shared" si="3"/>
        <v>-100</v>
      </c>
    </row>
    <row r="93" spans="1:6" ht="21.75" customHeight="1">
      <c r="A93" s="176" t="s">
        <v>17</v>
      </c>
      <c r="B93" s="176"/>
      <c r="C93" s="23">
        <v>506001</v>
      </c>
      <c r="D93" s="23">
        <v>461314</v>
      </c>
      <c r="E93" s="22">
        <f t="shared" si="2"/>
        <v>-44687</v>
      </c>
      <c r="F93" s="112">
        <f t="shared" si="3"/>
        <v>-8.8314054715306884</v>
      </c>
    </row>
  </sheetData>
  <mergeCells count="8">
    <mergeCell ref="A2:F2"/>
    <mergeCell ref="A93:B93"/>
    <mergeCell ref="A81:B81"/>
    <mergeCell ref="A87:B87"/>
    <mergeCell ref="A90:B90"/>
    <mergeCell ref="A92:B92"/>
    <mergeCell ref="A5:B5"/>
    <mergeCell ref="A3:E3"/>
  </mergeCells>
  <phoneticPr fontId="3" type="noConversion"/>
  <printOptions horizontalCentered="1"/>
  <pageMargins left="0.39370078740157483" right="0.39370078740157483" top="0.39370078740157483" bottom="0.39370078740157483" header="0" footer="0.19685039370078741"/>
  <pageSetup paperSize="9" scale="88" fitToHeight="0" orientation="portrait" r:id="rId1"/>
  <headerFooter alignWithMargins="0">
    <oddFooter>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sqref="A1:XFD1048576"/>
    </sheetView>
  </sheetViews>
  <sheetFormatPr defaultColWidth="9" defaultRowHeight="14.25"/>
  <cols>
    <col min="1" max="1" width="9" style="162"/>
    <col min="2" max="2" width="10.375" style="162" customWidth="1"/>
    <col min="3" max="3" width="8.375" style="162" customWidth="1"/>
    <col min="4" max="8" width="9" style="162"/>
    <col min="9" max="10" width="9.75" style="162" customWidth="1"/>
    <col min="11" max="11" width="12.625" style="162" customWidth="1"/>
    <col min="12" max="16384" width="9" style="162"/>
  </cols>
  <sheetData>
    <row r="1" spans="1:11" ht="21.75" customHeight="1">
      <c r="A1" s="164" t="s">
        <v>988</v>
      </c>
      <c r="B1" s="164"/>
      <c r="C1" s="164"/>
      <c r="D1" s="1"/>
      <c r="E1" s="2"/>
      <c r="F1" s="2"/>
    </row>
    <row r="2" spans="1:11" ht="15.75" customHeight="1">
      <c r="A2" s="164"/>
      <c r="B2" s="164"/>
      <c r="C2" s="164"/>
      <c r="D2" s="1"/>
    </row>
    <row r="3" spans="1:11" ht="15.75" customHeight="1">
      <c r="A3" s="161"/>
      <c r="B3" s="161"/>
      <c r="C3" s="161"/>
      <c r="D3" s="1"/>
    </row>
    <row r="4" spans="1:11" ht="15.75" customHeight="1">
      <c r="A4" s="161"/>
      <c r="B4" s="161"/>
      <c r="C4" s="161"/>
      <c r="D4" s="1"/>
    </row>
    <row r="5" spans="1:11" ht="15.75" customHeight="1">
      <c r="A5" s="161"/>
      <c r="B5" s="161"/>
      <c r="C5" s="161"/>
      <c r="D5" s="1"/>
    </row>
    <row r="6" spans="1:11" ht="15.75" customHeight="1">
      <c r="A6" s="161"/>
      <c r="B6" s="161"/>
      <c r="C6" s="161"/>
      <c r="D6" s="1"/>
    </row>
    <row r="7" spans="1:11" ht="15.75" customHeight="1">
      <c r="A7" s="161"/>
      <c r="B7" s="161"/>
      <c r="C7" s="161"/>
      <c r="D7" s="1"/>
    </row>
    <row r="8" spans="1:11" ht="15.75" customHeight="1">
      <c r="A8" s="161"/>
      <c r="B8" s="161"/>
      <c r="C8" s="161"/>
      <c r="D8" s="1"/>
    </row>
    <row r="9" spans="1:11" ht="15.75" customHeight="1">
      <c r="A9" s="161"/>
      <c r="B9" s="161"/>
      <c r="C9" s="161"/>
      <c r="D9" s="1"/>
    </row>
    <row r="10" spans="1:11" ht="15.75" customHeight="1">
      <c r="A10" s="4"/>
      <c r="B10" s="4"/>
      <c r="C10" s="4"/>
    </row>
    <row r="11" spans="1:11" ht="15.75" customHeight="1">
      <c r="A11" s="4"/>
      <c r="B11" s="4"/>
      <c r="C11" s="4"/>
    </row>
    <row r="12" spans="1:11" ht="15.75" customHeight="1">
      <c r="A12" s="4"/>
      <c r="B12" s="4"/>
      <c r="C12" s="4"/>
    </row>
    <row r="13" spans="1:11" ht="72" customHeight="1">
      <c r="A13" s="165" t="s">
        <v>998</v>
      </c>
      <c r="B13" s="165"/>
      <c r="C13" s="165"/>
      <c r="D13" s="165"/>
      <c r="E13" s="165"/>
      <c r="F13" s="165"/>
      <c r="G13" s="165"/>
      <c r="H13" s="165"/>
      <c r="I13" s="165"/>
      <c r="J13" s="165"/>
      <c r="K13" s="74"/>
    </row>
    <row r="15" spans="1:11" ht="25.5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</row>
    <row r="16" spans="1:11" ht="18.7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ht="18.7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ht="18.7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ht="24.95" customHeight="1">
      <c r="A19" s="5"/>
      <c r="B19" s="5"/>
      <c r="C19" s="6"/>
      <c r="D19" s="5"/>
      <c r="F19" s="5"/>
      <c r="G19" s="7"/>
      <c r="H19" s="7"/>
      <c r="I19" s="7"/>
      <c r="J19" s="7"/>
      <c r="K19" s="5"/>
    </row>
    <row r="20" spans="1:11" ht="24.95" customHeight="1">
      <c r="A20" s="5"/>
      <c r="B20" s="5"/>
      <c r="C20" s="6"/>
      <c r="D20" s="5"/>
      <c r="F20" s="5"/>
      <c r="G20" s="7"/>
      <c r="H20" s="7"/>
      <c r="I20" s="7"/>
      <c r="J20" s="7"/>
      <c r="K20" s="5"/>
    </row>
    <row r="21" spans="1:11" ht="24.95" customHeight="1">
      <c r="A21" s="5"/>
      <c r="B21" s="5"/>
      <c r="C21" s="6"/>
      <c r="D21" s="5"/>
      <c r="F21" s="5"/>
      <c r="G21" s="7"/>
      <c r="H21" s="7"/>
      <c r="I21" s="7"/>
      <c r="J21" s="7"/>
      <c r="K21" s="5"/>
    </row>
    <row r="22" spans="1:11" ht="24.95" customHeight="1">
      <c r="A22" s="5"/>
      <c r="B22" s="5"/>
      <c r="C22" s="6"/>
      <c r="D22" s="5"/>
      <c r="F22" s="5"/>
      <c r="G22" s="7"/>
      <c r="H22" s="7"/>
      <c r="I22" s="7"/>
      <c r="J22" s="7"/>
      <c r="K22" s="5"/>
    </row>
    <row r="23" spans="1:11" ht="18.7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ht="18.7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18.7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18.7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ht="18.75">
      <c r="B27" s="6"/>
      <c r="C27" s="5"/>
      <c r="E27" s="5"/>
      <c r="F27" s="5"/>
      <c r="G27" s="5"/>
      <c r="H27" s="5"/>
      <c r="I27" s="45"/>
      <c r="J27" s="45"/>
    </row>
  </sheetData>
  <mergeCells count="2">
    <mergeCell ref="A1:C2"/>
    <mergeCell ref="A13:J13"/>
  </mergeCells>
  <phoneticPr fontId="3" type="noConversion"/>
  <printOptions horizontalCentered="1"/>
  <pageMargins left="0" right="0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5" sqref="C15"/>
    </sheetView>
  </sheetViews>
  <sheetFormatPr defaultRowHeight="14.25"/>
  <cols>
    <col min="1" max="1" width="7.75" customWidth="1"/>
    <col min="2" max="2" width="17.75" customWidth="1"/>
    <col min="3" max="3" width="12.75" customWidth="1"/>
    <col min="4" max="4" width="12.5" customWidth="1"/>
    <col min="5" max="5" width="11.375" customWidth="1"/>
    <col min="6" max="6" width="7.25" customWidth="1"/>
    <col min="7" max="7" width="22.25" customWidth="1"/>
    <col min="8" max="8" width="14.375" customWidth="1"/>
    <col min="9" max="9" width="12.625" customWidth="1"/>
    <col min="10" max="10" width="12.875" customWidth="1"/>
  </cols>
  <sheetData>
    <row r="1" spans="1:10">
      <c r="A1" t="s">
        <v>989</v>
      </c>
    </row>
    <row r="2" spans="1:10" ht="22.5">
      <c r="A2" s="171" t="s">
        <v>1087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ht="16.899999999999999" customHeight="1">
      <c r="J3" s="59" t="s">
        <v>967</v>
      </c>
    </row>
    <row r="4" spans="1:10" s="77" customFormat="1" ht="16.899999999999999" customHeight="1">
      <c r="A4" s="166" t="s">
        <v>968</v>
      </c>
      <c r="B4" s="169"/>
      <c r="C4" s="169"/>
      <c r="D4" s="169"/>
      <c r="E4" s="170"/>
      <c r="F4" s="184" t="s">
        <v>969</v>
      </c>
      <c r="G4" s="184"/>
      <c r="H4" s="184"/>
      <c r="I4" s="184"/>
      <c r="J4" s="184"/>
    </row>
    <row r="5" spans="1:10" ht="27">
      <c r="A5" s="60" t="s">
        <v>15</v>
      </c>
      <c r="B5" s="27" t="s">
        <v>16</v>
      </c>
      <c r="C5" s="56" t="s">
        <v>1089</v>
      </c>
      <c r="D5" s="56" t="s">
        <v>1090</v>
      </c>
      <c r="E5" s="37" t="s">
        <v>8</v>
      </c>
      <c r="F5" s="60" t="s">
        <v>15</v>
      </c>
      <c r="G5" s="27" t="s">
        <v>16</v>
      </c>
      <c r="H5" s="56" t="s">
        <v>1091</v>
      </c>
      <c r="I5" s="56" t="s">
        <v>1092</v>
      </c>
      <c r="J5" s="37" t="s">
        <v>8</v>
      </c>
    </row>
    <row r="6" spans="1:10" ht="16.899999999999999" customHeight="1">
      <c r="A6" s="32" t="s">
        <v>3</v>
      </c>
      <c r="B6" s="32"/>
      <c r="C6" s="31">
        <f>本级一般预算收入!C5</f>
        <v>188717</v>
      </c>
      <c r="D6" s="31">
        <f>本级一般预算收入!D5</f>
        <v>203499</v>
      </c>
      <c r="E6" s="153">
        <f>(D6/C6-1)*100</f>
        <v>7.8328926381830977</v>
      </c>
      <c r="F6" s="32" t="s">
        <v>2</v>
      </c>
      <c r="G6" s="38"/>
      <c r="H6" s="73">
        <f>'本级一般预算支出-功能'!C5</f>
        <v>278743</v>
      </c>
      <c r="I6" s="73">
        <f>'本级一般预算支出-功能'!D5</f>
        <v>312315.88450394297</v>
      </c>
      <c r="J6" s="153">
        <f>(I6/H6-1)*100</f>
        <v>12.044386586907274</v>
      </c>
    </row>
    <row r="7" spans="1:10" ht="16.899999999999999" customHeight="1">
      <c r="A7" s="51">
        <v>101</v>
      </c>
      <c r="B7" s="17" t="s">
        <v>909</v>
      </c>
      <c r="C7" s="24">
        <f>本级一般预算收入!C6</f>
        <v>125424</v>
      </c>
      <c r="D7" s="24">
        <f>本级一般预算收入!D6</f>
        <v>140610</v>
      </c>
      <c r="E7" s="72">
        <f t="shared" ref="E7:E12" si="0">(D7/C7-1)*100</f>
        <v>12.107730577879838</v>
      </c>
      <c r="F7" s="34">
        <v>201</v>
      </c>
      <c r="G7" s="34" t="s">
        <v>18</v>
      </c>
      <c r="H7" s="57">
        <f>'本级一般预算支出-功能'!C6</f>
        <v>34280</v>
      </c>
      <c r="I7" s="57">
        <f>'本级一般预算支出-功能'!D6</f>
        <v>41709.435273760799</v>
      </c>
      <c r="J7" s="72">
        <f t="shared" ref="J7:J34" si="1">(I7/H7-1)*100</f>
        <v>21.672798348193687</v>
      </c>
    </row>
    <row r="8" spans="1:10" ht="16.899999999999999" customHeight="1">
      <c r="A8" s="51">
        <v>103</v>
      </c>
      <c r="B8" s="17" t="s">
        <v>923</v>
      </c>
      <c r="C8" s="57">
        <f>本级一般预算收入!C20</f>
        <v>63293</v>
      </c>
      <c r="D8" s="57">
        <f>本级一般预算收入!D20</f>
        <v>62889</v>
      </c>
      <c r="E8" s="72">
        <f t="shared" si="0"/>
        <v>-0.63830123394371663</v>
      </c>
      <c r="F8" s="34">
        <v>203</v>
      </c>
      <c r="G8" s="34" t="s">
        <v>106</v>
      </c>
      <c r="H8" s="57">
        <f>'本级一般预算支出-功能'!C259</f>
        <v>1570</v>
      </c>
      <c r="I8" s="57">
        <f>'本级一般预算支出-功能'!D259</f>
        <v>4472.9780000000001</v>
      </c>
      <c r="J8" s="72">
        <f t="shared" si="1"/>
        <v>184.90305732484077</v>
      </c>
    </row>
    <row r="9" spans="1:10" ht="16.899999999999999" customHeight="1">
      <c r="A9" s="44" t="s">
        <v>950</v>
      </c>
      <c r="B9" s="16"/>
      <c r="C9" s="73">
        <f>本级一般预算收入!C29</f>
        <v>98683</v>
      </c>
      <c r="D9" s="73">
        <f>本级一般预算收入!D29</f>
        <v>36232</v>
      </c>
      <c r="E9" s="153">
        <f t="shared" si="0"/>
        <v>-63.284456289330478</v>
      </c>
      <c r="F9" s="34">
        <v>204</v>
      </c>
      <c r="G9" s="34" t="s">
        <v>116</v>
      </c>
      <c r="H9" s="57">
        <f>'本级一般预算支出-功能'!C277</f>
        <v>22588</v>
      </c>
      <c r="I9" s="57">
        <f>'本级一般预算支出-功能'!D277</f>
        <v>26261.224406811001</v>
      </c>
      <c r="J9" s="72">
        <f t="shared" si="1"/>
        <v>16.261839945152289</v>
      </c>
    </row>
    <row r="10" spans="1:10" ht="16.899999999999999" customHeight="1">
      <c r="A10" s="51">
        <v>11001</v>
      </c>
      <c r="B10" s="17" t="s">
        <v>932</v>
      </c>
      <c r="C10" s="57">
        <f>本级一般预算收入!C30</f>
        <v>26318</v>
      </c>
      <c r="D10" s="57">
        <f>本级一般预算收入!D30</f>
        <v>25575</v>
      </c>
      <c r="E10" s="72">
        <f t="shared" si="0"/>
        <v>-2.8231628543202381</v>
      </c>
      <c r="F10" s="34">
        <v>205</v>
      </c>
      <c r="G10" s="34" t="s">
        <v>165</v>
      </c>
      <c r="H10" s="57">
        <f>'本级一般预算支出-功能'!C398</f>
        <v>39780</v>
      </c>
      <c r="I10" s="57">
        <f>'本级一般预算支出-功能'!D398</f>
        <v>56096.225064834493</v>
      </c>
      <c r="J10" s="72">
        <f t="shared" si="1"/>
        <v>41.016151495310439</v>
      </c>
    </row>
    <row r="11" spans="1:10" ht="16.899999999999999" customHeight="1">
      <c r="A11" s="51">
        <v>11002</v>
      </c>
      <c r="B11" s="17" t="s">
        <v>933</v>
      </c>
      <c r="C11" s="57">
        <f>本级一般预算收入!C35</f>
        <v>8254</v>
      </c>
      <c r="D11" s="57">
        <f>本级一般预算收入!D35</f>
        <v>9554</v>
      </c>
      <c r="E11" s="72">
        <f t="shared" si="0"/>
        <v>15.749939423309911</v>
      </c>
      <c r="F11" s="34">
        <v>206</v>
      </c>
      <c r="G11" s="34" t="s">
        <v>204</v>
      </c>
      <c r="H11" s="57">
        <f>'本级一般预算支出-功能'!C453</f>
        <v>6410</v>
      </c>
      <c r="I11" s="57">
        <f>'本级一般预算支出-功能'!D453</f>
        <v>27573.84</v>
      </c>
      <c r="J11" s="72">
        <f t="shared" si="1"/>
        <v>330.16911076443057</v>
      </c>
    </row>
    <row r="12" spans="1:10" ht="16.899999999999999" customHeight="1">
      <c r="A12" s="40">
        <v>11003</v>
      </c>
      <c r="B12" s="40" t="s">
        <v>941</v>
      </c>
      <c r="C12" s="57">
        <f>本级一般预算收入!C45</f>
        <v>64111</v>
      </c>
      <c r="D12" s="57">
        <f>本级一般预算收入!D45</f>
        <v>1103</v>
      </c>
      <c r="E12" s="72">
        <f t="shared" si="0"/>
        <v>-98.279546411692223</v>
      </c>
      <c r="F12" s="34">
        <v>207</v>
      </c>
      <c r="G12" s="34" t="s">
        <v>800</v>
      </c>
      <c r="H12" s="57">
        <f>'本级一般预算支出-功能'!C507</f>
        <v>11465</v>
      </c>
      <c r="I12" s="57">
        <f>'本级一般预算支出-功能'!D507</f>
        <v>14969.5655112067</v>
      </c>
      <c r="J12" s="72">
        <f t="shared" si="1"/>
        <v>30.567514271318785</v>
      </c>
    </row>
    <row r="13" spans="1:10" ht="16.899999999999999" customHeight="1">
      <c r="A13" s="41" t="s">
        <v>951</v>
      </c>
      <c r="B13" s="41"/>
      <c r="C13" s="73">
        <f>本级一般预算收入!C46</f>
        <v>-4000</v>
      </c>
      <c r="D13" s="73">
        <f>本级一般预算收入!D46</f>
        <v>0</v>
      </c>
      <c r="E13" s="153">
        <f>(D13/C13-1)*100</f>
        <v>-100</v>
      </c>
      <c r="F13" s="34">
        <v>208</v>
      </c>
      <c r="G13" s="34" t="s">
        <v>806</v>
      </c>
      <c r="H13" s="57">
        <f>'本级一般预算支出-功能'!C556</f>
        <v>39689</v>
      </c>
      <c r="I13" s="57">
        <f>'本级一般预算支出-功能'!D556</f>
        <v>35868.0442680056</v>
      </c>
      <c r="J13" s="72">
        <f t="shared" si="1"/>
        <v>-9.6272411297699598</v>
      </c>
    </row>
    <row r="14" spans="1:10" ht="16.899999999999999" customHeight="1">
      <c r="A14" s="44" t="s">
        <v>980</v>
      </c>
      <c r="B14" s="16"/>
      <c r="C14" s="73">
        <f>本级一般预算收入!C49</f>
        <v>9078</v>
      </c>
      <c r="D14" s="73">
        <f>本级一般预算收入!D49</f>
        <v>18432</v>
      </c>
      <c r="E14" s="153">
        <f>(D14/C14-1)*100</f>
        <v>103.04031725049572</v>
      </c>
      <c r="F14" s="34">
        <v>210</v>
      </c>
      <c r="G14" s="34" t="s">
        <v>826</v>
      </c>
      <c r="H14" s="57">
        <f>'本级一般预算支出-功能'!C670</f>
        <v>19540</v>
      </c>
      <c r="I14" s="57">
        <f>'本级一般预算支出-功能'!D670</f>
        <v>18239.870704227098</v>
      </c>
      <c r="J14" s="72">
        <f t="shared" si="1"/>
        <v>-6.6536811452042048</v>
      </c>
    </row>
    <row r="15" spans="1:10" ht="16.899999999999999" customHeight="1">
      <c r="A15" s="44" t="s">
        <v>981</v>
      </c>
      <c r="B15" s="16"/>
      <c r="C15" s="73">
        <f>本级一般预算收入!C51</f>
        <v>101770</v>
      </c>
      <c r="D15" s="73">
        <f>本级一般预算收入!D51</f>
        <v>100339</v>
      </c>
      <c r="E15" s="153">
        <f>(D15/C15-1)*100</f>
        <v>-1.4061118207723267</v>
      </c>
      <c r="F15" s="34">
        <v>211</v>
      </c>
      <c r="G15" s="34" t="s">
        <v>396</v>
      </c>
      <c r="H15" s="57">
        <f>'本级一般预算支出-功能'!C742</f>
        <v>9080</v>
      </c>
      <c r="I15" s="57">
        <f>'本级一般预算支出-功能'!D742</f>
        <v>3416.9474500000006</v>
      </c>
      <c r="J15" s="72">
        <f t="shared" si="1"/>
        <v>-62.368420154185024</v>
      </c>
    </row>
    <row r="16" spans="1:10" ht="16.899999999999999" customHeight="1">
      <c r="A16" s="41" t="s">
        <v>982</v>
      </c>
      <c r="B16" s="58"/>
      <c r="C16" s="73">
        <f>本级一般预算收入!C56</f>
        <v>5130</v>
      </c>
      <c r="D16" s="73">
        <f>本级一般预算收入!D56</f>
        <v>5107</v>
      </c>
      <c r="E16" s="153">
        <f>(D16/C16-1)*100</f>
        <v>-0.44834307992203115</v>
      </c>
      <c r="F16" s="34">
        <v>212</v>
      </c>
      <c r="G16" s="34" t="s">
        <v>850</v>
      </c>
      <c r="H16" s="57">
        <f>'本级一般预算支出-功能'!C790</f>
        <v>12920</v>
      </c>
      <c r="I16" s="57">
        <f>'本级一般预算支出-功能'!D790</f>
        <v>15018.355523999999</v>
      </c>
      <c r="J16" s="72">
        <f t="shared" si="1"/>
        <v>16.241141826625373</v>
      </c>
    </row>
    <row r="17" spans="1:10" ht="16.899999999999999" customHeight="1">
      <c r="A17" s="58"/>
      <c r="B17" s="58"/>
      <c r="C17" s="58"/>
      <c r="D17" s="58"/>
      <c r="E17" s="58"/>
      <c r="F17" s="34">
        <v>213</v>
      </c>
      <c r="G17" s="34" t="s">
        <v>857</v>
      </c>
      <c r="H17" s="57">
        <f>'本级一般预算支出-功能'!C814</f>
        <v>11518</v>
      </c>
      <c r="I17" s="57">
        <f>'本级一般预算支出-功能'!D814</f>
        <v>15231.363289097302</v>
      </c>
      <c r="J17" s="72">
        <f t="shared" si="1"/>
        <v>32.239653491034062</v>
      </c>
    </row>
    <row r="18" spans="1:10" ht="16.899999999999999" customHeight="1">
      <c r="A18" s="58"/>
      <c r="B18" s="58"/>
      <c r="C18" s="58"/>
      <c r="D18" s="58"/>
      <c r="E18" s="58"/>
      <c r="F18" s="34">
        <v>214</v>
      </c>
      <c r="G18" s="34" t="s">
        <v>866</v>
      </c>
      <c r="H18" s="57">
        <f>'本级一般预算支出-功能'!C930</f>
        <v>13238</v>
      </c>
      <c r="I18" s="57">
        <f>'本级一般预算支出-功能'!D930</f>
        <v>13391.358845000001</v>
      </c>
      <c r="J18" s="72">
        <f t="shared" si="1"/>
        <v>1.1584744296721627</v>
      </c>
    </row>
    <row r="19" spans="1:10" ht="16.899999999999999" customHeight="1">
      <c r="A19" s="58"/>
      <c r="B19" s="58"/>
      <c r="C19" s="58"/>
      <c r="D19" s="58"/>
      <c r="E19" s="58"/>
      <c r="F19" s="34">
        <v>215</v>
      </c>
      <c r="G19" s="34" t="s">
        <v>872</v>
      </c>
      <c r="H19" s="57">
        <f>'本级一般预算支出-功能'!C977</f>
        <v>38657</v>
      </c>
      <c r="I19" s="57">
        <f>'本级一般预算支出-功能'!D977</f>
        <v>3058.426696</v>
      </c>
      <c r="J19" s="72">
        <f t="shared" si="1"/>
        <v>-92.088297860672057</v>
      </c>
    </row>
    <row r="20" spans="1:10" ht="16.899999999999999" customHeight="1">
      <c r="A20" s="58"/>
      <c r="B20" s="58"/>
      <c r="C20" s="58"/>
      <c r="D20" s="58"/>
      <c r="E20" s="58"/>
      <c r="F20" s="34">
        <v>216</v>
      </c>
      <c r="G20" s="34" t="s">
        <v>879</v>
      </c>
      <c r="H20" s="57">
        <f>'本级一般预算支出-功能'!C1023</f>
        <v>2408</v>
      </c>
      <c r="I20" s="57">
        <f>'本级一般预算支出-功能'!D1023</f>
        <v>3591.91707</v>
      </c>
      <c r="J20" s="72">
        <f t="shared" si="1"/>
        <v>49.165991279069779</v>
      </c>
    </row>
    <row r="21" spans="1:10" ht="16.899999999999999" customHeight="1">
      <c r="A21" s="58"/>
      <c r="B21" s="58"/>
      <c r="C21" s="58"/>
      <c r="D21" s="58"/>
      <c r="E21" s="58"/>
      <c r="F21" s="34">
        <v>217</v>
      </c>
      <c r="G21" s="34" t="s">
        <v>884</v>
      </c>
      <c r="H21" s="57">
        <f>'本级一般预算支出-功能'!C1050</f>
        <v>0</v>
      </c>
      <c r="I21" s="57">
        <f>'本级一般预算支出-功能'!D1050</f>
        <v>60</v>
      </c>
      <c r="J21" s="72"/>
    </row>
    <row r="22" spans="1:10" ht="16.899999999999999" customHeight="1">
      <c r="A22" s="58"/>
      <c r="B22" s="58"/>
      <c r="C22" s="58"/>
      <c r="D22" s="58"/>
      <c r="E22" s="58"/>
      <c r="F22" s="34">
        <v>220</v>
      </c>
      <c r="G22" s="34" t="s">
        <v>886</v>
      </c>
      <c r="H22" s="57">
        <f>'本级一般预算支出-功能'!C1053</f>
        <v>1980</v>
      </c>
      <c r="I22" s="57">
        <f>'本级一般预算支出-功能'!D1053</f>
        <v>6473.6229000000003</v>
      </c>
      <c r="J22" s="72">
        <f t="shared" si="1"/>
        <v>226.95065151515155</v>
      </c>
    </row>
    <row r="23" spans="1:10" ht="16.899999999999999" customHeight="1">
      <c r="A23" s="58"/>
      <c r="B23" s="58"/>
      <c r="C23" s="58"/>
      <c r="D23" s="58"/>
      <c r="E23" s="58"/>
      <c r="F23" s="34">
        <v>221</v>
      </c>
      <c r="G23" s="34" t="s">
        <v>890</v>
      </c>
      <c r="H23" s="57">
        <f>'本级一般预算支出-功能'!C1091</f>
        <v>6265</v>
      </c>
      <c r="I23" s="57">
        <f>'本级一般预算支出-功能'!D1091</f>
        <v>7720.8822</v>
      </c>
      <c r="J23" s="72">
        <f t="shared" si="1"/>
        <v>23.238343176376695</v>
      </c>
    </row>
    <row r="24" spans="1:10" ht="16.899999999999999" customHeight="1">
      <c r="A24" s="58"/>
      <c r="B24" s="58"/>
      <c r="C24" s="58"/>
      <c r="D24" s="58"/>
      <c r="E24" s="58"/>
      <c r="F24" s="34">
        <v>222</v>
      </c>
      <c r="G24" s="34" t="s">
        <v>894</v>
      </c>
      <c r="H24" s="57">
        <f>'本级一般预算支出-功能'!C1109</f>
        <v>1373</v>
      </c>
      <c r="I24" s="57">
        <f>'本级一般预算支出-功能'!D1109</f>
        <v>1638.3273009999998</v>
      </c>
      <c r="J24" s="72">
        <f t="shared" si="1"/>
        <v>19.324639548434064</v>
      </c>
    </row>
    <row r="25" spans="1:10" ht="16.899999999999999" customHeight="1">
      <c r="A25" s="58"/>
      <c r="B25" s="58"/>
      <c r="C25" s="58"/>
      <c r="D25" s="58"/>
      <c r="E25" s="58"/>
      <c r="F25" s="34">
        <v>227</v>
      </c>
      <c r="G25" s="34" t="s">
        <v>899</v>
      </c>
      <c r="H25" s="57">
        <f>'本级一般预算支出-功能'!C1147</f>
        <v>0</v>
      </c>
      <c r="I25" s="57">
        <f>'本级一般预算支出-功能'!D1147</f>
        <v>4200</v>
      </c>
      <c r="J25" s="72"/>
    </row>
    <row r="26" spans="1:10" ht="16.899999999999999" customHeight="1">
      <c r="A26" s="58"/>
      <c r="B26" s="58"/>
      <c r="C26" s="58"/>
      <c r="D26" s="58"/>
      <c r="E26" s="58"/>
      <c r="F26" s="34">
        <v>229</v>
      </c>
      <c r="G26" s="34" t="s">
        <v>900</v>
      </c>
      <c r="H26" s="57">
        <f>'本级一般预算支出-功能'!C1148</f>
        <v>58</v>
      </c>
      <c r="I26" s="57">
        <f>'本级一般预算支出-功能'!D1148</f>
        <v>7354.5</v>
      </c>
      <c r="J26" s="72">
        <f t="shared" si="1"/>
        <v>12580.172413793103</v>
      </c>
    </row>
    <row r="27" spans="1:10" ht="16.899999999999999" customHeight="1">
      <c r="A27" s="58"/>
      <c r="B27" s="58"/>
      <c r="C27" s="58"/>
      <c r="D27" s="58"/>
      <c r="E27" s="58"/>
      <c r="F27" s="34">
        <v>232</v>
      </c>
      <c r="G27" s="34" t="s">
        <v>903</v>
      </c>
      <c r="H27" s="57">
        <f>'本级一般预算支出-功能'!C1152</f>
        <v>5924</v>
      </c>
      <c r="I27" s="57">
        <f>'本级一般预算支出-功能'!D1152</f>
        <v>5914</v>
      </c>
      <c r="J27" s="72">
        <f t="shared" si="1"/>
        <v>-0.16880486158001862</v>
      </c>
    </row>
    <row r="28" spans="1:10" ht="16.899999999999999" customHeight="1">
      <c r="A28" s="58"/>
      <c r="B28" s="58"/>
      <c r="C28" s="58"/>
      <c r="D28" s="58"/>
      <c r="E28" s="58"/>
      <c r="F28" s="34">
        <v>233</v>
      </c>
      <c r="G28" s="34" t="s">
        <v>905</v>
      </c>
      <c r="H28" s="57">
        <f>'本级一般预算支出-功能'!C1156</f>
        <v>0</v>
      </c>
      <c r="I28" s="57">
        <f>'本级一般预算支出-功能'!D1156</f>
        <v>55</v>
      </c>
      <c r="J28" s="72"/>
    </row>
    <row r="29" spans="1:10" ht="16.899999999999999" customHeight="1">
      <c r="A29" s="58"/>
      <c r="B29" s="58"/>
      <c r="C29" s="58"/>
      <c r="D29" s="58"/>
      <c r="E29" s="58"/>
      <c r="F29" s="53" t="s">
        <v>953</v>
      </c>
      <c r="G29" s="58"/>
      <c r="H29" s="73">
        <f>'本级一般预算支出-功能'!C1158</f>
        <v>22358.400000000001</v>
      </c>
      <c r="I29" s="73">
        <f>'本级一般预算支出-功能'!D1158</f>
        <v>25325</v>
      </c>
      <c r="J29" s="153">
        <f t="shared" si="1"/>
        <v>13.268391298125092</v>
      </c>
    </row>
    <row r="30" spans="1:10" ht="16.899999999999999" customHeight="1">
      <c r="A30" s="157"/>
      <c r="B30" s="157"/>
      <c r="C30" s="157"/>
      <c r="D30" s="157"/>
      <c r="E30" s="157"/>
      <c r="F30" s="53" t="s">
        <v>962</v>
      </c>
      <c r="G30" s="58"/>
      <c r="H30" s="73">
        <f>'本级一般预算支出-功能'!C1164</f>
        <v>22928</v>
      </c>
      <c r="I30" s="73">
        <f>'本级一般预算支出-功能'!D1164</f>
        <v>19757</v>
      </c>
      <c r="J30" s="153">
        <f t="shared" si="1"/>
        <v>-13.83025122121424</v>
      </c>
    </row>
    <row r="31" spans="1:10" ht="16.899999999999999" customHeight="1">
      <c r="A31" s="157"/>
      <c r="B31" s="157"/>
      <c r="C31" s="157"/>
      <c r="D31" s="157"/>
      <c r="E31" s="157"/>
      <c r="F31" s="53" t="s">
        <v>963</v>
      </c>
      <c r="G31" s="58"/>
      <c r="H31" s="73">
        <f>'本级一般预算支出-功能'!C1167</f>
        <v>-3697</v>
      </c>
      <c r="I31" s="73">
        <f>'本级一般预算支出-功能'!D1167</f>
        <v>5831</v>
      </c>
      <c r="J31" s="153">
        <f t="shared" si="1"/>
        <v>-257.72247768460915</v>
      </c>
    </row>
    <row r="32" spans="1:10" ht="16.899999999999999" customHeight="1">
      <c r="A32" s="157"/>
      <c r="B32" s="157"/>
      <c r="C32" s="157"/>
      <c r="D32" s="157"/>
      <c r="E32" s="157"/>
      <c r="F32" s="44" t="s">
        <v>976</v>
      </c>
      <c r="G32" s="58"/>
      <c r="H32" s="73">
        <f>'本级一般预算支出-功能'!C1170</f>
        <v>18432</v>
      </c>
      <c r="I32" s="73">
        <f>'本级一般预算支出-功能'!D1170</f>
        <v>380.11549605702749</v>
      </c>
      <c r="J32" s="153">
        <f t="shared" si="1"/>
        <v>-97.937741449343392</v>
      </c>
    </row>
    <row r="33" spans="1:10" ht="16.899999999999999" customHeight="1">
      <c r="A33" s="157"/>
      <c r="B33" s="157"/>
      <c r="C33" s="157"/>
      <c r="D33" s="157"/>
      <c r="E33" s="157"/>
      <c r="F33" s="44" t="s">
        <v>983</v>
      </c>
      <c r="G33" s="58"/>
      <c r="H33" s="73">
        <f>'本级一般预算支出-功能'!C1172</f>
        <v>60613.599999999977</v>
      </c>
      <c r="I33" s="73">
        <f>'本级一般预算支出-功能'!D1172</f>
        <v>0</v>
      </c>
      <c r="J33" s="153"/>
    </row>
    <row r="34" spans="1:10" ht="16.899999999999999" customHeight="1">
      <c r="A34" s="166" t="s">
        <v>966</v>
      </c>
      <c r="B34" s="170"/>
      <c r="C34" s="76">
        <f>C6+C9+C13+C14+C15+C16</f>
        <v>399378</v>
      </c>
      <c r="D34" s="76">
        <f>D6+D9+D13+D14+D15+D16</f>
        <v>363609</v>
      </c>
      <c r="E34" s="153">
        <f>(D34/C34-1)*100</f>
        <v>-8.9561768550095344</v>
      </c>
      <c r="F34" s="166" t="s">
        <v>17</v>
      </c>
      <c r="G34" s="170"/>
      <c r="H34" s="76">
        <f>H6+H29+H30+H31+H32+H33</f>
        <v>399378</v>
      </c>
      <c r="I34" s="76">
        <f>I6+I29+I30+I31+I32+I33</f>
        <v>363609</v>
      </c>
      <c r="J34" s="153">
        <f t="shared" si="1"/>
        <v>-8.9561768550095344</v>
      </c>
    </row>
  </sheetData>
  <mergeCells count="5">
    <mergeCell ref="A34:B34"/>
    <mergeCell ref="F34:G34"/>
    <mergeCell ref="F4:J4"/>
    <mergeCell ref="A4:E4"/>
    <mergeCell ref="A2:J2"/>
  </mergeCells>
  <phoneticPr fontId="3" type="noConversion"/>
  <printOptions horizontalCentered="1"/>
  <pageMargins left="0" right="0" top="0.31496062992125984" bottom="0.31496062992125984" header="0.19685039370078741" footer="0.19685039370078741"/>
  <pageSetup paperSize="9" scale="90" orientation="landscape" r:id="rId1"/>
  <headerFooter>
    <oddFooter>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workbookViewId="0">
      <pane xSplit="2" ySplit="5" topLeftCell="C39" activePane="bottomRight" state="frozen"/>
      <selection activeCell="P31" sqref="P31"/>
      <selection pane="topRight" activeCell="P31" sqref="P31"/>
      <selection pane="bottomLeft" activeCell="P31" sqref="P31"/>
      <selection pane="bottomRight" activeCell="D30" sqref="D30:D44"/>
    </sheetView>
  </sheetViews>
  <sheetFormatPr defaultColWidth="9" defaultRowHeight="15" customHeight="1"/>
  <cols>
    <col min="1" max="1" width="11.25" style="70" customWidth="1"/>
    <col min="2" max="2" width="37.25" style="70" customWidth="1"/>
    <col min="3" max="3" width="11.75" style="116" customWidth="1"/>
    <col min="4" max="4" width="12.125" style="116" customWidth="1"/>
    <col min="5" max="5" width="12" style="117" bestFit="1" customWidth="1"/>
    <col min="6" max="6" width="11.125" style="118" customWidth="1"/>
    <col min="7" max="16384" width="9" style="70"/>
  </cols>
  <sheetData>
    <row r="1" spans="1:7" ht="15" customHeight="1">
      <c r="A1" s="50" t="s">
        <v>990</v>
      </c>
    </row>
    <row r="2" spans="1:7" ht="27" customHeight="1">
      <c r="A2" s="172" t="s">
        <v>1079</v>
      </c>
      <c r="B2" s="172"/>
      <c r="C2" s="172"/>
      <c r="D2" s="172"/>
      <c r="E2" s="172"/>
      <c r="F2" s="172"/>
    </row>
    <row r="3" spans="1:7" ht="22.15" customHeight="1">
      <c r="F3" s="119" t="s">
        <v>0</v>
      </c>
    </row>
    <row r="4" spans="1:7" s="12" customFormat="1" ht="36" customHeight="1">
      <c r="A4" s="106" t="s">
        <v>15</v>
      </c>
      <c r="B4" s="106" t="s">
        <v>16</v>
      </c>
      <c r="C4" s="94" t="s">
        <v>1082</v>
      </c>
      <c r="D4" s="56" t="s">
        <v>994</v>
      </c>
      <c r="E4" s="120" t="s">
        <v>7</v>
      </c>
      <c r="F4" s="121" t="s">
        <v>8</v>
      </c>
    </row>
    <row r="5" spans="1:7" s="12" customFormat="1" ht="19.899999999999999" customHeight="1">
      <c r="A5" s="16" t="s">
        <v>3</v>
      </c>
      <c r="B5" s="16"/>
      <c r="C5" s="23">
        <f>C6+C20</f>
        <v>188717</v>
      </c>
      <c r="D5" s="23">
        <f t="shared" ref="D5" si="0">D6+D20</f>
        <v>203499</v>
      </c>
      <c r="E5" s="23">
        <f>D5-C5</f>
        <v>14782</v>
      </c>
      <c r="F5" s="123">
        <f>E5/C5*100</f>
        <v>7.8328926381830994</v>
      </c>
    </row>
    <row r="6" spans="1:7" s="10" customFormat="1" ht="19.899999999999999" customHeight="1">
      <c r="A6" s="44">
        <v>101</v>
      </c>
      <c r="B6" s="16" t="s">
        <v>909</v>
      </c>
      <c r="C6" s="23">
        <f>SUM(C7:C19)</f>
        <v>125424</v>
      </c>
      <c r="D6" s="23">
        <f>SUM(D7:D19)</f>
        <v>140610</v>
      </c>
      <c r="E6" s="23">
        <f t="shared" ref="E6:E59" si="1">D6-C6</f>
        <v>15186</v>
      </c>
      <c r="F6" s="123">
        <f t="shared" ref="F6:F59" si="2">E6/C6*100</f>
        <v>12.107730577879831</v>
      </c>
      <c r="G6" s="13"/>
    </row>
    <row r="7" spans="1:7" s="9" customFormat="1" ht="19.899999999999999" customHeight="1">
      <c r="A7" s="51">
        <v>10101</v>
      </c>
      <c r="B7" s="39" t="s">
        <v>910</v>
      </c>
      <c r="C7" s="98">
        <v>31608</v>
      </c>
      <c r="D7" s="61">
        <v>40314</v>
      </c>
      <c r="E7" s="24">
        <f t="shared" si="1"/>
        <v>8706</v>
      </c>
      <c r="F7" s="69">
        <f t="shared" si="2"/>
        <v>27.543659832953683</v>
      </c>
    </row>
    <row r="8" spans="1:7" s="9" customFormat="1" ht="19.899999999999999" customHeight="1">
      <c r="A8" s="51">
        <v>10103</v>
      </c>
      <c r="B8" s="39" t="s">
        <v>911</v>
      </c>
      <c r="C8" s="98">
        <v>181</v>
      </c>
      <c r="D8" s="61">
        <v>248</v>
      </c>
      <c r="E8" s="24">
        <f t="shared" si="1"/>
        <v>67</v>
      </c>
      <c r="F8" s="69">
        <f t="shared" si="2"/>
        <v>37.016574585635361</v>
      </c>
    </row>
    <row r="9" spans="1:7" s="9" customFormat="1" ht="19.899999999999999" customHeight="1">
      <c r="A9" s="51">
        <v>10104</v>
      </c>
      <c r="B9" s="39" t="s">
        <v>912</v>
      </c>
      <c r="C9" s="98">
        <v>10808</v>
      </c>
      <c r="D9" s="61">
        <v>11988</v>
      </c>
      <c r="E9" s="24">
        <f t="shared" si="1"/>
        <v>1180</v>
      </c>
      <c r="F9" s="69">
        <f t="shared" si="2"/>
        <v>10.917838638045891</v>
      </c>
    </row>
    <row r="10" spans="1:7" s="9" customFormat="1" ht="19.899999999999999" customHeight="1">
      <c r="A10" s="51">
        <v>10106</v>
      </c>
      <c r="B10" s="39" t="s">
        <v>913</v>
      </c>
      <c r="C10" s="98">
        <v>7599</v>
      </c>
      <c r="D10" s="61">
        <v>3431</v>
      </c>
      <c r="E10" s="24">
        <f t="shared" si="1"/>
        <v>-4168</v>
      </c>
      <c r="F10" s="69">
        <f t="shared" si="2"/>
        <v>-54.849322279247268</v>
      </c>
    </row>
    <row r="11" spans="1:7" s="9" customFormat="1" ht="19.899999999999999" customHeight="1">
      <c r="A11" s="51">
        <v>10107</v>
      </c>
      <c r="B11" s="39" t="s">
        <v>914</v>
      </c>
      <c r="C11" s="98">
        <v>346</v>
      </c>
      <c r="D11" s="61">
        <v>435</v>
      </c>
      <c r="E11" s="24">
        <f t="shared" si="1"/>
        <v>89</v>
      </c>
      <c r="F11" s="69">
        <f t="shared" si="2"/>
        <v>25.722543352601157</v>
      </c>
    </row>
    <row r="12" spans="1:7" s="9" customFormat="1" ht="19.899999999999999" customHeight="1">
      <c r="A12" s="51">
        <v>10109</v>
      </c>
      <c r="B12" s="39" t="s">
        <v>915</v>
      </c>
      <c r="C12" s="98">
        <v>7722</v>
      </c>
      <c r="D12" s="61">
        <v>8580</v>
      </c>
      <c r="E12" s="24">
        <f t="shared" si="1"/>
        <v>858</v>
      </c>
      <c r="F12" s="69">
        <f t="shared" si="2"/>
        <v>11.111111111111111</v>
      </c>
    </row>
    <row r="13" spans="1:7" s="9" customFormat="1" ht="19.899999999999999" customHeight="1">
      <c r="A13" s="51">
        <v>10110</v>
      </c>
      <c r="B13" s="39" t="s">
        <v>916</v>
      </c>
      <c r="C13" s="98">
        <v>5265</v>
      </c>
      <c r="D13" s="61">
        <v>9605</v>
      </c>
      <c r="E13" s="24">
        <f t="shared" si="1"/>
        <v>4340</v>
      </c>
      <c r="F13" s="69">
        <f t="shared" si="2"/>
        <v>82.431149097815762</v>
      </c>
    </row>
    <row r="14" spans="1:7" s="9" customFormat="1" ht="19.899999999999999" customHeight="1">
      <c r="A14" s="51">
        <v>10111</v>
      </c>
      <c r="B14" s="39" t="s">
        <v>917</v>
      </c>
      <c r="C14" s="98">
        <v>2716</v>
      </c>
      <c r="D14" s="61">
        <v>2935</v>
      </c>
      <c r="E14" s="24">
        <f t="shared" si="1"/>
        <v>219</v>
      </c>
      <c r="F14" s="69">
        <f t="shared" si="2"/>
        <v>8.0633284241531662</v>
      </c>
    </row>
    <row r="15" spans="1:7" s="9" customFormat="1" ht="19.899999999999999" customHeight="1">
      <c r="A15" s="51">
        <v>10112</v>
      </c>
      <c r="B15" s="39" t="s">
        <v>918</v>
      </c>
      <c r="C15" s="98">
        <v>8673</v>
      </c>
      <c r="D15" s="61">
        <v>9489</v>
      </c>
      <c r="E15" s="24">
        <f t="shared" si="1"/>
        <v>816</v>
      </c>
      <c r="F15" s="69">
        <f t="shared" si="2"/>
        <v>9.4085091663784155</v>
      </c>
    </row>
    <row r="16" spans="1:7" s="9" customFormat="1" ht="19.899999999999999" customHeight="1">
      <c r="A16" s="51">
        <v>10113</v>
      </c>
      <c r="B16" s="39" t="s">
        <v>919</v>
      </c>
      <c r="C16" s="98">
        <v>15545</v>
      </c>
      <c r="D16" s="61">
        <v>15341</v>
      </c>
      <c r="E16" s="24">
        <f t="shared" si="1"/>
        <v>-204</v>
      </c>
      <c r="F16" s="69">
        <f t="shared" si="2"/>
        <v>-1.3123190736571244</v>
      </c>
    </row>
    <row r="17" spans="1:6" s="9" customFormat="1" ht="19.899999999999999" customHeight="1">
      <c r="A17" s="51">
        <v>10114</v>
      </c>
      <c r="B17" s="39" t="s">
        <v>920</v>
      </c>
      <c r="C17" s="98">
        <v>2130</v>
      </c>
      <c r="D17" s="61">
        <v>2011</v>
      </c>
      <c r="E17" s="24">
        <f t="shared" si="1"/>
        <v>-119</v>
      </c>
      <c r="F17" s="69">
        <f t="shared" si="2"/>
        <v>-5.5868544600938961</v>
      </c>
    </row>
    <row r="18" spans="1:6" s="9" customFormat="1" ht="19.899999999999999" customHeight="1">
      <c r="A18" s="51">
        <v>10118</v>
      </c>
      <c r="B18" s="39" t="s">
        <v>921</v>
      </c>
      <c r="C18" s="98">
        <v>4905</v>
      </c>
      <c r="D18" s="61">
        <v>6248</v>
      </c>
      <c r="E18" s="24">
        <f t="shared" si="1"/>
        <v>1343</v>
      </c>
      <c r="F18" s="69">
        <f t="shared" si="2"/>
        <v>27.380224260958208</v>
      </c>
    </row>
    <row r="19" spans="1:6" s="9" customFormat="1" ht="19.899999999999999" customHeight="1">
      <c r="A19" s="51">
        <v>10119</v>
      </c>
      <c r="B19" s="39" t="s">
        <v>922</v>
      </c>
      <c r="C19" s="98">
        <v>27926</v>
      </c>
      <c r="D19" s="61">
        <v>29985</v>
      </c>
      <c r="E19" s="24">
        <f t="shared" si="1"/>
        <v>2059</v>
      </c>
      <c r="F19" s="69">
        <f t="shared" si="2"/>
        <v>7.3730573658955816</v>
      </c>
    </row>
    <row r="20" spans="1:6" s="10" customFormat="1" ht="19.899999999999999" customHeight="1">
      <c r="A20" s="44">
        <v>103</v>
      </c>
      <c r="B20" s="16" t="s">
        <v>923</v>
      </c>
      <c r="C20" s="23">
        <f>SUM(C21:C28)</f>
        <v>63293</v>
      </c>
      <c r="D20" s="23">
        <f>SUM(D21:D28)</f>
        <v>62889</v>
      </c>
      <c r="E20" s="23">
        <f t="shared" si="1"/>
        <v>-404</v>
      </c>
      <c r="F20" s="123">
        <f t="shared" si="2"/>
        <v>-0.63830123394372207</v>
      </c>
    </row>
    <row r="21" spans="1:6" s="9" customFormat="1" ht="19.899999999999999" customHeight="1">
      <c r="A21" s="51">
        <v>10302</v>
      </c>
      <c r="B21" s="39" t="s">
        <v>925</v>
      </c>
      <c r="C21" s="98">
        <v>10521</v>
      </c>
      <c r="D21" s="61">
        <v>12195</v>
      </c>
      <c r="E21" s="24">
        <f t="shared" si="1"/>
        <v>1674</v>
      </c>
      <c r="F21" s="69">
        <f t="shared" si="2"/>
        <v>15.911035072711718</v>
      </c>
    </row>
    <row r="22" spans="1:6" s="9" customFormat="1" ht="19.899999999999999" customHeight="1">
      <c r="A22" s="51">
        <v>10304</v>
      </c>
      <c r="B22" s="39" t="s">
        <v>926</v>
      </c>
      <c r="C22" s="98">
        <v>10337</v>
      </c>
      <c r="D22" s="61">
        <v>12626</v>
      </c>
      <c r="E22" s="24">
        <f t="shared" si="1"/>
        <v>2289</v>
      </c>
      <c r="F22" s="69">
        <f t="shared" si="2"/>
        <v>22.14375544161749</v>
      </c>
    </row>
    <row r="23" spans="1:6" s="9" customFormat="1" ht="19.899999999999999" customHeight="1">
      <c r="A23" s="51">
        <v>10305</v>
      </c>
      <c r="B23" s="39" t="s">
        <v>927</v>
      </c>
      <c r="C23" s="98">
        <v>6248</v>
      </c>
      <c r="D23" s="61">
        <v>5598</v>
      </c>
      <c r="E23" s="24">
        <f t="shared" si="1"/>
        <v>-650</v>
      </c>
      <c r="F23" s="69">
        <f t="shared" si="2"/>
        <v>-10.403329065300897</v>
      </c>
    </row>
    <row r="24" spans="1:6" s="9" customFormat="1" ht="19.899999999999999" customHeight="1">
      <c r="A24" s="51">
        <v>10306</v>
      </c>
      <c r="B24" s="39" t="s">
        <v>928</v>
      </c>
      <c r="C24" s="98">
        <v>7864</v>
      </c>
      <c r="D24" s="61">
        <v>13930</v>
      </c>
      <c r="E24" s="24">
        <f t="shared" si="1"/>
        <v>6066</v>
      </c>
      <c r="F24" s="69">
        <f t="shared" si="2"/>
        <v>77.13631739572736</v>
      </c>
    </row>
    <row r="25" spans="1:6" s="9" customFormat="1" ht="19.899999999999999" customHeight="1">
      <c r="A25" s="51">
        <v>10307</v>
      </c>
      <c r="B25" s="39" t="s">
        <v>929</v>
      </c>
      <c r="C25" s="98">
        <v>24861</v>
      </c>
      <c r="D25" s="61">
        <v>16447</v>
      </c>
      <c r="E25" s="24">
        <f t="shared" si="1"/>
        <v>-8414</v>
      </c>
      <c r="F25" s="69">
        <f t="shared" si="2"/>
        <v>-33.844173605245167</v>
      </c>
    </row>
    <row r="26" spans="1:6" s="9" customFormat="1" ht="19.899999999999999" customHeight="1">
      <c r="A26" s="51">
        <v>10308</v>
      </c>
      <c r="B26" s="39" t="s">
        <v>924</v>
      </c>
      <c r="C26" s="98">
        <v>0</v>
      </c>
      <c r="D26" s="61">
        <v>300</v>
      </c>
      <c r="E26" s="24">
        <f t="shared" si="1"/>
        <v>300</v>
      </c>
      <c r="F26" s="69"/>
    </row>
    <row r="27" spans="1:6" s="9" customFormat="1" ht="19.899999999999999" customHeight="1">
      <c r="A27" s="51">
        <v>10309</v>
      </c>
      <c r="B27" s="39" t="s">
        <v>930</v>
      </c>
      <c r="C27" s="98">
        <v>3198</v>
      </c>
      <c r="D27" s="61">
        <v>1338</v>
      </c>
      <c r="E27" s="24">
        <f t="shared" si="1"/>
        <v>-1860</v>
      </c>
      <c r="F27" s="69">
        <f t="shared" si="2"/>
        <v>-58.161350844277671</v>
      </c>
    </row>
    <row r="28" spans="1:6" s="9" customFormat="1" ht="19.899999999999999" customHeight="1">
      <c r="A28" s="51">
        <v>10399</v>
      </c>
      <c r="B28" s="39" t="s">
        <v>931</v>
      </c>
      <c r="C28" s="98">
        <v>264</v>
      </c>
      <c r="D28" s="61">
        <v>455</v>
      </c>
      <c r="E28" s="24">
        <f t="shared" si="1"/>
        <v>191</v>
      </c>
      <c r="F28" s="69">
        <f t="shared" si="2"/>
        <v>72.348484848484844</v>
      </c>
    </row>
    <row r="29" spans="1:6" s="10" customFormat="1" ht="19.899999999999999" customHeight="1">
      <c r="A29" s="44" t="s">
        <v>950</v>
      </c>
      <c r="B29" s="16"/>
      <c r="C29" s="62">
        <f>C30+C35+C45</f>
        <v>98683</v>
      </c>
      <c r="D29" s="62">
        <f>D30+D35+D45</f>
        <v>36232</v>
      </c>
      <c r="E29" s="23">
        <f t="shared" si="1"/>
        <v>-62451</v>
      </c>
      <c r="F29" s="123">
        <f t="shared" si="2"/>
        <v>-63.284456289330478</v>
      </c>
    </row>
    <row r="30" spans="1:6" s="10" customFormat="1" ht="19.899999999999999" customHeight="1">
      <c r="A30" s="44">
        <v>11001</v>
      </c>
      <c r="B30" s="16" t="s">
        <v>932</v>
      </c>
      <c r="C30" s="23">
        <f>SUM(C31:C34)</f>
        <v>26318</v>
      </c>
      <c r="D30" s="23">
        <f>SUM(D31:D34)</f>
        <v>25575</v>
      </c>
      <c r="E30" s="23">
        <f t="shared" si="1"/>
        <v>-743</v>
      </c>
      <c r="F30" s="123">
        <f t="shared" si="2"/>
        <v>-2.8231628543202372</v>
      </c>
    </row>
    <row r="31" spans="1:6" s="9" customFormat="1" ht="19.899999999999999" customHeight="1">
      <c r="A31" s="51">
        <v>1100101</v>
      </c>
      <c r="B31" s="17" t="s">
        <v>958</v>
      </c>
      <c r="C31" s="97">
        <v>8199</v>
      </c>
      <c r="D31" s="24">
        <v>8199</v>
      </c>
      <c r="E31" s="24">
        <f t="shared" si="1"/>
        <v>0</v>
      </c>
      <c r="F31" s="69">
        <f t="shared" si="2"/>
        <v>0</v>
      </c>
    </row>
    <row r="32" spans="1:6" s="9" customFormat="1" ht="19.899999999999999" customHeight="1">
      <c r="A32" s="51">
        <v>1100102</v>
      </c>
      <c r="B32" s="17" t="s">
        <v>959</v>
      </c>
      <c r="C32" s="97">
        <v>1608</v>
      </c>
      <c r="D32" s="24">
        <v>1608</v>
      </c>
      <c r="E32" s="24">
        <f t="shared" si="1"/>
        <v>0</v>
      </c>
      <c r="F32" s="69">
        <f t="shared" si="2"/>
        <v>0</v>
      </c>
    </row>
    <row r="33" spans="1:7" s="9" customFormat="1" ht="19.899999999999999" customHeight="1">
      <c r="A33" s="51">
        <v>1100103</v>
      </c>
      <c r="B33" s="17" t="s">
        <v>960</v>
      </c>
      <c r="C33" s="97">
        <v>1413</v>
      </c>
      <c r="D33" s="24">
        <v>1535</v>
      </c>
      <c r="E33" s="24">
        <f t="shared" si="1"/>
        <v>122</v>
      </c>
      <c r="F33" s="69">
        <f t="shared" si="2"/>
        <v>8.6341118188251951</v>
      </c>
    </row>
    <row r="34" spans="1:7" s="9" customFormat="1" ht="19.899999999999999" customHeight="1">
      <c r="A34" s="40">
        <v>1100199</v>
      </c>
      <c r="B34" s="40" t="s">
        <v>1084</v>
      </c>
      <c r="C34" s="97">
        <v>15098</v>
      </c>
      <c r="D34" s="24">
        <v>14233</v>
      </c>
      <c r="E34" s="24">
        <f t="shared" si="1"/>
        <v>-865</v>
      </c>
      <c r="F34" s="69">
        <f t="shared" si="2"/>
        <v>-5.729235660352364</v>
      </c>
    </row>
    <row r="35" spans="1:7" s="10" customFormat="1" ht="19.899999999999999" customHeight="1">
      <c r="A35" s="44">
        <v>11002</v>
      </c>
      <c r="B35" s="16" t="s">
        <v>933</v>
      </c>
      <c r="C35" s="23">
        <f>SUM(C36:C44)</f>
        <v>8254</v>
      </c>
      <c r="D35" s="23">
        <f t="shared" ref="D35" si="3">SUM(D36:D44)</f>
        <v>9554</v>
      </c>
      <c r="E35" s="23">
        <f t="shared" si="1"/>
        <v>1300</v>
      </c>
      <c r="F35" s="123">
        <f t="shared" si="2"/>
        <v>15.749939423309911</v>
      </c>
    </row>
    <row r="36" spans="1:7" s="9" customFormat="1" ht="19.899999999999999" customHeight="1">
      <c r="A36" s="51">
        <v>1100202</v>
      </c>
      <c r="B36" s="17" t="s">
        <v>954</v>
      </c>
      <c r="C36" s="98">
        <v>591</v>
      </c>
      <c r="D36" s="24">
        <v>67</v>
      </c>
      <c r="E36" s="24">
        <f t="shared" si="1"/>
        <v>-524</v>
      </c>
      <c r="F36" s="69">
        <f t="shared" si="2"/>
        <v>-88.663282571912021</v>
      </c>
    </row>
    <row r="37" spans="1:7" s="9" customFormat="1" ht="19.899999999999999" customHeight="1">
      <c r="A37" s="130">
        <v>1100208</v>
      </c>
      <c r="B37" s="42" t="s">
        <v>934</v>
      </c>
      <c r="C37" s="98">
        <v>117</v>
      </c>
      <c r="D37" s="24">
        <v>265</v>
      </c>
      <c r="E37" s="24">
        <f t="shared" si="1"/>
        <v>148</v>
      </c>
      <c r="F37" s="69">
        <f t="shared" si="2"/>
        <v>126.49572649572649</v>
      </c>
    </row>
    <row r="38" spans="1:7" s="9" customFormat="1" ht="19.899999999999999" customHeight="1">
      <c r="A38" s="40">
        <v>1100214</v>
      </c>
      <c r="B38" s="43" t="s">
        <v>935</v>
      </c>
      <c r="C38" s="98">
        <v>2564</v>
      </c>
      <c r="D38" s="24">
        <v>2564</v>
      </c>
      <c r="E38" s="24">
        <f t="shared" si="1"/>
        <v>0</v>
      </c>
      <c r="F38" s="69">
        <f t="shared" si="2"/>
        <v>0</v>
      </c>
    </row>
    <row r="39" spans="1:7" s="9" customFormat="1" ht="19.899999999999999" customHeight="1">
      <c r="A39" s="40">
        <v>1100221</v>
      </c>
      <c r="B39" s="43" t="s">
        <v>936</v>
      </c>
      <c r="C39" s="98">
        <v>1320</v>
      </c>
      <c r="D39" s="24">
        <v>4189</v>
      </c>
      <c r="E39" s="24">
        <f t="shared" si="1"/>
        <v>2869</v>
      </c>
      <c r="F39" s="69">
        <f t="shared" si="2"/>
        <v>217.34848484848484</v>
      </c>
    </row>
    <row r="40" spans="1:7" s="9" customFormat="1" ht="19.899999999999999" customHeight="1">
      <c r="A40" s="40">
        <v>1100222</v>
      </c>
      <c r="B40" s="43" t="s">
        <v>937</v>
      </c>
      <c r="C40" s="98">
        <v>451</v>
      </c>
      <c r="D40" s="24"/>
      <c r="E40" s="24">
        <f t="shared" si="1"/>
        <v>-451</v>
      </c>
      <c r="F40" s="69">
        <f t="shared" si="2"/>
        <v>-100</v>
      </c>
    </row>
    <row r="41" spans="1:7" s="9" customFormat="1" ht="19.899999999999999" customHeight="1">
      <c r="A41" s="40">
        <v>1100223</v>
      </c>
      <c r="B41" s="43" t="s">
        <v>938</v>
      </c>
      <c r="C41" s="98">
        <v>531</v>
      </c>
      <c r="D41" s="24">
        <v>1768</v>
      </c>
      <c r="E41" s="24">
        <f t="shared" si="1"/>
        <v>1237</v>
      </c>
      <c r="F41" s="69">
        <f t="shared" si="2"/>
        <v>232.95668549905838</v>
      </c>
      <c r="G41" s="131"/>
    </row>
    <row r="42" spans="1:7" s="9" customFormat="1" ht="19.899999999999999" customHeight="1">
      <c r="A42" s="40">
        <v>1100224</v>
      </c>
      <c r="B42" s="43" t="s">
        <v>979</v>
      </c>
      <c r="C42" s="98">
        <v>76</v>
      </c>
      <c r="D42" s="24"/>
      <c r="E42" s="24">
        <f t="shared" si="1"/>
        <v>-76</v>
      </c>
      <c r="F42" s="69">
        <f t="shared" si="2"/>
        <v>-100</v>
      </c>
      <c r="G42" s="131"/>
    </row>
    <row r="43" spans="1:7" s="9" customFormat="1" ht="19.899999999999999" customHeight="1">
      <c r="A43" s="40">
        <v>1100227</v>
      </c>
      <c r="B43" s="43" t="s">
        <v>939</v>
      </c>
      <c r="C43" s="98">
        <v>2512</v>
      </c>
      <c r="D43" s="24">
        <v>701</v>
      </c>
      <c r="E43" s="24">
        <f t="shared" si="1"/>
        <v>-1811</v>
      </c>
      <c r="F43" s="69">
        <f t="shared" si="2"/>
        <v>-72.093949044585997</v>
      </c>
      <c r="G43" s="131"/>
    </row>
    <row r="44" spans="1:7" s="9" customFormat="1" ht="19.899999999999999" customHeight="1">
      <c r="A44" s="40">
        <v>1100299</v>
      </c>
      <c r="B44" s="43" t="s">
        <v>940</v>
      </c>
      <c r="C44" s="98">
        <v>92</v>
      </c>
      <c r="D44" s="24"/>
      <c r="E44" s="24">
        <f t="shared" si="1"/>
        <v>-92</v>
      </c>
      <c r="F44" s="69">
        <f t="shared" si="2"/>
        <v>-100</v>
      </c>
    </row>
    <row r="45" spans="1:7" s="10" customFormat="1" ht="19.899999999999999" customHeight="1">
      <c r="A45" s="41">
        <v>11003</v>
      </c>
      <c r="B45" s="41" t="s">
        <v>941</v>
      </c>
      <c r="C45" s="103">
        <v>64111</v>
      </c>
      <c r="D45" s="62">
        <f>736+320+47</f>
        <v>1103</v>
      </c>
      <c r="E45" s="23">
        <f t="shared" si="1"/>
        <v>-63008</v>
      </c>
      <c r="F45" s="123">
        <f t="shared" si="2"/>
        <v>-98.279546411692223</v>
      </c>
    </row>
    <row r="46" spans="1:7" s="10" customFormat="1" ht="19.899999999999999" customHeight="1">
      <c r="A46" s="41" t="s">
        <v>951</v>
      </c>
      <c r="B46" s="41"/>
      <c r="C46" s="62">
        <f>C47</f>
        <v>-4000</v>
      </c>
      <c r="D46" s="62">
        <f>D47</f>
        <v>0</v>
      </c>
      <c r="E46" s="23">
        <f t="shared" si="1"/>
        <v>4000</v>
      </c>
      <c r="F46" s="123">
        <f t="shared" si="2"/>
        <v>-100</v>
      </c>
    </row>
    <row r="47" spans="1:7" s="10" customFormat="1" ht="19.899999999999999" customHeight="1">
      <c r="A47" s="41">
        <v>1101101</v>
      </c>
      <c r="B47" s="124" t="s">
        <v>948</v>
      </c>
      <c r="C47" s="62">
        <f>SUM(C48:C48)</f>
        <v>-4000</v>
      </c>
      <c r="D47" s="62">
        <f>SUM(D48:D48)</f>
        <v>0</v>
      </c>
      <c r="E47" s="23">
        <f t="shared" si="1"/>
        <v>4000</v>
      </c>
      <c r="F47" s="123">
        <f t="shared" si="2"/>
        <v>-100</v>
      </c>
    </row>
    <row r="48" spans="1:7" s="9" customFormat="1" ht="19.899999999999999" customHeight="1">
      <c r="A48" s="40">
        <v>110110101</v>
      </c>
      <c r="B48" s="132" t="s">
        <v>949</v>
      </c>
      <c r="C48" s="61">
        <v>-4000</v>
      </c>
      <c r="D48" s="61"/>
      <c r="E48" s="24">
        <f t="shared" si="1"/>
        <v>4000</v>
      </c>
      <c r="F48" s="69">
        <f t="shared" si="2"/>
        <v>-100</v>
      </c>
    </row>
    <row r="49" spans="1:6" s="10" customFormat="1" ht="19.899999999999999" customHeight="1">
      <c r="A49" s="41" t="s">
        <v>970</v>
      </c>
      <c r="B49" s="125"/>
      <c r="C49" s="62">
        <f>C50</f>
        <v>9078</v>
      </c>
      <c r="D49" s="62">
        <f>D50</f>
        <v>18432</v>
      </c>
      <c r="E49" s="23">
        <f t="shared" si="1"/>
        <v>9354</v>
      </c>
      <c r="F49" s="123">
        <f t="shared" si="2"/>
        <v>103.04031725049569</v>
      </c>
    </row>
    <row r="50" spans="1:6" s="10" customFormat="1" ht="19.899999999999999" customHeight="1">
      <c r="A50" s="41">
        <v>11008</v>
      </c>
      <c r="B50" s="126" t="s">
        <v>972</v>
      </c>
      <c r="C50" s="103">
        <v>9078</v>
      </c>
      <c r="D50" s="62">
        <f>'本级一般预算支出-功能'!C1170</f>
        <v>18432</v>
      </c>
      <c r="E50" s="23">
        <f t="shared" si="1"/>
        <v>9354</v>
      </c>
      <c r="F50" s="123">
        <f t="shared" si="2"/>
        <v>103.04031725049569</v>
      </c>
    </row>
    <row r="51" spans="1:6" s="10" customFormat="1" ht="19.899999999999999" customHeight="1">
      <c r="A51" s="44" t="s">
        <v>971</v>
      </c>
      <c r="B51" s="16"/>
      <c r="C51" s="62">
        <f>C52</f>
        <v>101770</v>
      </c>
      <c r="D51" s="62">
        <f t="shared" ref="D51" si="4">D52</f>
        <v>100339</v>
      </c>
      <c r="E51" s="23">
        <f t="shared" si="1"/>
        <v>-1431</v>
      </c>
      <c r="F51" s="123">
        <f t="shared" si="2"/>
        <v>-1.4061118207723298</v>
      </c>
    </row>
    <row r="52" spans="1:6" s="10" customFormat="1" ht="19.899999999999999" customHeight="1">
      <c r="A52" s="44">
        <v>1100901</v>
      </c>
      <c r="B52" s="16" t="s">
        <v>942</v>
      </c>
      <c r="C52" s="62">
        <f>SUM(C53:C55)</f>
        <v>101770</v>
      </c>
      <c r="D52" s="62">
        <f t="shared" ref="D52" si="5">SUM(D53:D55)</f>
        <v>100339</v>
      </c>
      <c r="E52" s="23">
        <f t="shared" si="1"/>
        <v>-1431</v>
      </c>
      <c r="F52" s="123">
        <f t="shared" si="2"/>
        <v>-1.4061118207723298</v>
      </c>
    </row>
    <row r="53" spans="1:6" s="9" customFormat="1" ht="19.899999999999999" customHeight="1">
      <c r="A53" s="51">
        <v>110090101</v>
      </c>
      <c r="B53" s="39" t="s">
        <v>944</v>
      </c>
      <c r="C53" s="98">
        <v>969</v>
      </c>
      <c r="D53" s="61">
        <v>58000</v>
      </c>
      <c r="E53" s="24">
        <f t="shared" si="1"/>
        <v>57031</v>
      </c>
      <c r="F53" s="69">
        <f t="shared" si="2"/>
        <v>5885.5521155830747</v>
      </c>
    </row>
    <row r="54" spans="1:6" s="9" customFormat="1" ht="19.899999999999999" customHeight="1">
      <c r="A54" s="51">
        <v>110090102</v>
      </c>
      <c r="B54" s="39" t="s">
        <v>961</v>
      </c>
      <c r="C54" s="98">
        <v>98769</v>
      </c>
      <c r="D54" s="61">
        <v>42154</v>
      </c>
      <c r="E54" s="24">
        <f t="shared" si="1"/>
        <v>-56615</v>
      </c>
      <c r="F54" s="69">
        <f t="shared" si="2"/>
        <v>-57.320616792718361</v>
      </c>
    </row>
    <row r="55" spans="1:6" s="9" customFormat="1" ht="19.899999999999999" customHeight="1">
      <c r="A55" s="51">
        <v>110090199</v>
      </c>
      <c r="B55" s="39" t="s">
        <v>943</v>
      </c>
      <c r="C55" s="98">
        <v>2032</v>
      </c>
      <c r="D55" s="61">
        <v>185</v>
      </c>
      <c r="E55" s="24">
        <f t="shared" si="1"/>
        <v>-1847</v>
      </c>
      <c r="F55" s="69">
        <f t="shared" si="2"/>
        <v>-90.895669291338592</v>
      </c>
    </row>
    <row r="56" spans="1:6" s="10" customFormat="1" ht="19.899999999999999" customHeight="1">
      <c r="A56" s="41" t="s">
        <v>974</v>
      </c>
      <c r="B56" s="41"/>
      <c r="C56" s="62">
        <f>C57</f>
        <v>5130</v>
      </c>
      <c r="D56" s="62">
        <f>D57</f>
        <v>5107</v>
      </c>
      <c r="E56" s="23">
        <f t="shared" si="1"/>
        <v>-23</v>
      </c>
      <c r="F56" s="123">
        <f t="shared" si="2"/>
        <v>-0.44834307992202727</v>
      </c>
    </row>
    <row r="57" spans="1:6" s="10" customFormat="1" ht="19.899999999999999" customHeight="1">
      <c r="A57" s="41">
        <v>11006</v>
      </c>
      <c r="B57" s="41" t="s">
        <v>955</v>
      </c>
      <c r="C57" s="62">
        <f>SUM(C58:C58)</f>
        <v>5130</v>
      </c>
      <c r="D57" s="62">
        <f>SUM(D58:D58)</f>
        <v>5107</v>
      </c>
      <c r="E57" s="23">
        <f t="shared" si="1"/>
        <v>-23</v>
      </c>
      <c r="F57" s="123">
        <f t="shared" si="2"/>
        <v>-0.44834307992202727</v>
      </c>
    </row>
    <row r="58" spans="1:6" s="9" customFormat="1" ht="19.899999999999999" customHeight="1">
      <c r="A58" s="40">
        <v>1100602</v>
      </c>
      <c r="B58" s="43" t="s">
        <v>956</v>
      </c>
      <c r="C58" s="98">
        <v>5130</v>
      </c>
      <c r="D58" s="61">
        <f>2142+2965</f>
        <v>5107</v>
      </c>
      <c r="E58" s="24">
        <f t="shared" si="1"/>
        <v>-23</v>
      </c>
      <c r="F58" s="69">
        <f t="shared" si="2"/>
        <v>-0.44834307992202727</v>
      </c>
    </row>
    <row r="59" spans="1:6" s="10" customFormat="1" ht="19.899999999999999" customHeight="1">
      <c r="A59" s="185" t="s">
        <v>1</v>
      </c>
      <c r="B59" s="186"/>
      <c r="C59" s="23">
        <f>C5+C29+C46+C49+C51+C56</f>
        <v>399378</v>
      </c>
      <c r="D59" s="23">
        <f>D5+D29+D46+D49+D51+D56</f>
        <v>363609</v>
      </c>
      <c r="E59" s="23">
        <f t="shared" si="1"/>
        <v>-35769</v>
      </c>
      <c r="F59" s="123">
        <f t="shared" si="2"/>
        <v>-8.9561768550095398</v>
      </c>
    </row>
    <row r="60" spans="1:6" s="10" customFormat="1" ht="22.15" customHeight="1">
      <c r="B60" s="46"/>
      <c r="C60" s="47"/>
      <c r="D60" s="47"/>
      <c r="E60" s="48"/>
      <c r="F60" s="49"/>
    </row>
    <row r="61" spans="1:6" ht="22.15" customHeight="1"/>
  </sheetData>
  <mergeCells count="2">
    <mergeCell ref="A2:F2"/>
    <mergeCell ref="A59:B59"/>
  </mergeCells>
  <phoneticPr fontId="3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3" fitToHeight="0" orientation="portrait" r:id="rId1"/>
  <headerFooter>
    <oddFooter>第 &amp;P 页，共 &amp;N 页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73"/>
  <sheetViews>
    <sheetView zoomScale="85" zoomScaleNormal="85" workbookViewId="0">
      <pane xSplit="2" ySplit="5" topLeftCell="C849" activePane="bottomRight" state="frozen"/>
      <selection activeCell="P31" sqref="P31"/>
      <selection pane="topRight" activeCell="P31" sqref="P31"/>
      <selection pane="bottomLeft" activeCell="P31" sqref="P31"/>
      <selection pane="bottomRight" activeCell="L906" sqref="L906"/>
    </sheetView>
  </sheetViews>
  <sheetFormatPr defaultColWidth="9" defaultRowHeight="13.5"/>
  <cols>
    <col min="1" max="1" width="10.25" style="25" customWidth="1"/>
    <col min="2" max="2" width="39.375" style="25" customWidth="1"/>
    <col min="3" max="4" width="12.25" style="26" customWidth="1"/>
    <col min="5" max="5" width="14.5" style="9" customWidth="1"/>
    <col min="6" max="6" width="13.375" style="113" customWidth="1"/>
    <col min="7" max="16384" width="9" style="9"/>
  </cols>
  <sheetData>
    <row r="1" spans="1:6" s="10" customFormat="1" ht="16.899999999999999" customHeight="1">
      <c r="A1" s="25" t="s">
        <v>991</v>
      </c>
      <c r="B1" s="133"/>
      <c r="C1" s="134"/>
      <c r="D1" s="134"/>
      <c r="F1" s="154"/>
    </row>
    <row r="2" spans="1:6" s="136" customFormat="1" ht="25.5">
      <c r="A2" s="172" t="s">
        <v>1080</v>
      </c>
      <c r="B2" s="172"/>
      <c r="C2" s="172"/>
      <c r="D2" s="172"/>
      <c r="E2" s="172"/>
      <c r="F2" s="172"/>
    </row>
    <row r="3" spans="1:6" s="10" customFormat="1" ht="19.5" customHeight="1">
      <c r="A3" s="133"/>
      <c r="B3" s="137" t="s">
        <v>6</v>
      </c>
      <c r="C3" s="134"/>
      <c r="D3" s="134"/>
      <c r="F3" s="155" t="s">
        <v>0</v>
      </c>
    </row>
    <row r="4" spans="1:6" s="10" customFormat="1" ht="32.450000000000003" customHeight="1">
      <c r="A4" s="106" t="s">
        <v>15</v>
      </c>
      <c r="B4" s="106" t="s">
        <v>16</v>
      </c>
      <c r="C4" s="95" t="s">
        <v>997</v>
      </c>
      <c r="D4" s="96" t="s">
        <v>994</v>
      </c>
      <c r="E4" s="120" t="s">
        <v>7</v>
      </c>
      <c r="F4" s="114" t="s">
        <v>8</v>
      </c>
    </row>
    <row r="5" spans="1:6" s="10" customFormat="1" ht="19.899999999999999" customHeight="1">
      <c r="A5" s="139" t="s">
        <v>2</v>
      </c>
      <c r="B5" s="133"/>
      <c r="C5" s="63">
        <v>278743</v>
      </c>
      <c r="D5" s="63">
        <v>312315.88450394297</v>
      </c>
      <c r="E5" s="63">
        <f>D5-C5</f>
        <v>33572.884503942973</v>
      </c>
      <c r="F5" s="115">
        <f>E5/C5*100</f>
        <v>12.044386586907285</v>
      </c>
    </row>
    <row r="6" spans="1:6" s="10" customFormat="1" ht="19.899999999999999" customHeight="1">
      <c r="A6" s="28">
        <v>201</v>
      </c>
      <c r="B6" s="28" t="s">
        <v>18</v>
      </c>
      <c r="C6" s="63">
        <v>34280</v>
      </c>
      <c r="D6" s="63">
        <v>41709.435273760799</v>
      </c>
      <c r="E6" s="63">
        <f t="shared" ref="E6:E69" si="0">D6-C6</f>
        <v>7429.4352737607987</v>
      </c>
      <c r="F6" s="115">
        <f t="shared" ref="F6:F69" si="1">E6/C6*100</f>
        <v>21.672798348193695</v>
      </c>
    </row>
    <row r="7" spans="1:6" s="10" customFormat="1" ht="19.899999999999999" customHeight="1">
      <c r="A7" s="28">
        <v>20101</v>
      </c>
      <c r="B7" s="28" t="s">
        <v>734</v>
      </c>
      <c r="C7" s="23">
        <v>1233</v>
      </c>
      <c r="D7" s="63">
        <v>1397.909709</v>
      </c>
      <c r="E7" s="63">
        <f t="shared" si="0"/>
        <v>164.90970900000002</v>
      </c>
      <c r="F7" s="115">
        <f t="shared" si="1"/>
        <v>13.374672262773723</v>
      </c>
    </row>
    <row r="8" spans="1:6" s="11" customFormat="1" ht="19.899999999999999" customHeight="1">
      <c r="A8" s="29">
        <v>2010101</v>
      </c>
      <c r="B8" s="30" t="s">
        <v>19</v>
      </c>
      <c r="C8" s="97">
        <v>599</v>
      </c>
      <c r="D8" s="65">
        <v>650</v>
      </c>
      <c r="E8" s="65">
        <f t="shared" si="0"/>
        <v>51</v>
      </c>
      <c r="F8" s="156">
        <f t="shared" si="1"/>
        <v>8.514190317195327</v>
      </c>
    </row>
    <row r="9" spans="1:6" s="11" customFormat="1" ht="19.899999999999999" customHeight="1">
      <c r="A9" s="29">
        <v>2010102</v>
      </c>
      <c r="B9" s="30" t="s">
        <v>20</v>
      </c>
      <c r="C9" s="97">
        <v>44</v>
      </c>
      <c r="D9" s="65">
        <v>40.131999999999998</v>
      </c>
      <c r="E9" s="65">
        <f t="shared" si="0"/>
        <v>-3.8680000000000021</v>
      </c>
      <c r="F9" s="156">
        <f t="shared" si="1"/>
        <v>-8.7909090909090946</v>
      </c>
    </row>
    <row r="10" spans="1:6" s="11" customFormat="1" ht="19.899999999999999" customHeight="1">
      <c r="A10" s="29">
        <v>2010103</v>
      </c>
      <c r="B10" s="30" t="s">
        <v>21</v>
      </c>
      <c r="C10" s="97">
        <v>437</v>
      </c>
      <c r="D10" s="65">
        <v>497.77770900000002</v>
      </c>
      <c r="E10" s="65">
        <f t="shared" si="0"/>
        <v>60.777709000000016</v>
      </c>
      <c r="F10" s="156">
        <f t="shared" si="1"/>
        <v>13.907942562929065</v>
      </c>
    </row>
    <row r="11" spans="1:6" s="11" customFormat="1" ht="19.899999999999999" customHeight="1">
      <c r="A11" s="29">
        <v>2010104</v>
      </c>
      <c r="B11" s="30" t="s">
        <v>22</v>
      </c>
      <c r="C11" s="97">
        <v>52</v>
      </c>
      <c r="D11" s="65">
        <v>63</v>
      </c>
      <c r="E11" s="65">
        <f t="shared" si="0"/>
        <v>11</v>
      </c>
      <c r="F11" s="156">
        <f t="shared" si="1"/>
        <v>21.153846153846153</v>
      </c>
    </row>
    <row r="12" spans="1:6" s="11" customFormat="1" ht="19.899999999999999" hidden="1" customHeight="1">
      <c r="A12" s="29">
        <v>2010105</v>
      </c>
      <c r="B12" s="30" t="s">
        <v>658</v>
      </c>
      <c r="C12" s="97">
        <v>0</v>
      </c>
      <c r="D12" s="65">
        <v>0</v>
      </c>
      <c r="E12" s="65">
        <f t="shared" si="0"/>
        <v>0</v>
      </c>
      <c r="F12" s="156"/>
    </row>
    <row r="13" spans="1:6" s="11" customFormat="1" ht="19.899999999999999" customHeight="1">
      <c r="A13" s="29">
        <v>2010106</v>
      </c>
      <c r="B13" s="30" t="s">
        <v>23</v>
      </c>
      <c r="C13" s="97">
        <v>19</v>
      </c>
      <c r="D13" s="65">
        <v>20</v>
      </c>
      <c r="E13" s="65">
        <f t="shared" si="0"/>
        <v>1</v>
      </c>
      <c r="F13" s="156">
        <f t="shared" si="1"/>
        <v>5.2631578947368416</v>
      </c>
    </row>
    <row r="14" spans="1:6" s="11" customFormat="1" ht="19.899999999999999" customHeight="1">
      <c r="A14" s="29">
        <v>2010107</v>
      </c>
      <c r="B14" s="30" t="s">
        <v>24</v>
      </c>
      <c r="C14" s="97">
        <v>11</v>
      </c>
      <c r="D14" s="65">
        <v>12</v>
      </c>
      <c r="E14" s="65">
        <f t="shared" si="0"/>
        <v>1</v>
      </c>
      <c r="F14" s="156">
        <f t="shared" si="1"/>
        <v>9.0909090909090917</v>
      </c>
    </row>
    <row r="15" spans="1:6" s="11" customFormat="1" ht="19.899999999999999" hidden="1" customHeight="1">
      <c r="A15" s="29">
        <v>2010108</v>
      </c>
      <c r="B15" s="30" t="s">
        <v>25</v>
      </c>
      <c r="C15" s="97">
        <v>0</v>
      </c>
      <c r="D15" s="65">
        <v>0</v>
      </c>
      <c r="E15" s="65">
        <f t="shared" si="0"/>
        <v>0</v>
      </c>
      <c r="F15" s="156"/>
    </row>
    <row r="16" spans="1:6" s="11" customFormat="1" ht="19.899999999999999" customHeight="1">
      <c r="A16" s="29">
        <v>2010109</v>
      </c>
      <c r="B16" s="30" t="s">
        <v>26</v>
      </c>
      <c r="C16" s="97">
        <v>10</v>
      </c>
      <c r="D16" s="65">
        <v>12</v>
      </c>
      <c r="E16" s="65">
        <f t="shared" si="0"/>
        <v>2</v>
      </c>
      <c r="F16" s="156">
        <f t="shared" si="1"/>
        <v>20</v>
      </c>
    </row>
    <row r="17" spans="1:6" ht="19.899999999999999" hidden="1" customHeight="1">
      <c r="A17" s="29">
        <v>2010150</v>
      </c>
      <c r="B17" s="30" t="s">
        <v>27</v>
      </c>
      <c r="C17" s="97">
        <v>0</v>
      </c>
      <c r="D17" s="65">
        <v>0</v>
      </c>
      <c r="E17" s="65">
        <f t="shared" si="0"/>
        <v>0</v>
      </c>
      <c r="F17" s="156"/>
    </row>
    <row r="18" spans="1:6" s="11" customFormat="1" ht="19.899999999999999" customHeight="1">
      <c r="A18" s="29">
        <v>2010199</v>
      </c>
      <c r="B18" s="30" t="s">
        <v>28</v>
      </c>
      <c r="C18" s="97">
        <v>61</v>
      </c>
      <c r="D18" s="65">
        <v>103</v>
      </c>
      <c r="E18" s="65">
        <f t="shared" si="0"/>
        <v>42</v>
      </c>
      <c r="F18" s="156">
        <f t="shared" si="1"/>
        <v>68.852459016393439</v>
      </c>
    </row>
    <row r="19" spans="1:6" s="140" customFormat="1" ht="19.899999999999999" customHeight="1">
      <c r="A19" s="28">
        <v>20102</v>
      </c>
      <c r="B19" s="28" t="s">
        <v>735</v>
      </c>
      <c r="C19" s="23">
        <v>912</v>
      </c>
      <c r="D19" s="63">
        <v>1052.8333130000001</v>
      </c>
      <c r="E19" s="63">
        <f t="shared" si="0"/>
        <v>140.83331300000009</v>
      </c>
      <c r="F19" s="115">
        <f t="shared" si="1"/>
        <v>15.442249232456151</v>
      </c>
    </row>
    <row r="20" spans="1:6" s="11" customFormat="1" ht="19.899999999999999" customHeight="1">
      <c r="A20" s="29">
        <v>2010201</v>
      </c>
      <c r="B20" s="30" t="s">
        <v>19</v>
      </c>
      <c r="C20" s="24">
        <v>613</v>
      </c>
      <c r="D20" s="65">
        <v>675</v>
      </c>
      <c r="E20" s="65">
        <f t="shared" si="0"/>
        <v>62</v>
      </c>
      <c r="F20" s="156">
        <f t="shared" si="1"/>
        <v>10.114192495921696</v>
      </c>
    </row>
    <row r="21" spans="1:6" s="11" customFormat="1" ht="19.899999999999999" customHeight="1">
      <c r="A21" s="29">
        <v>2010202</v>
      </c>
      <c r="B21" s="30" t="s">
        <v>20</v>
      </c>
      <c r="C21" s="24">
        <v>43</v>
      </c>
      <c r="D21" s="65">
        <v>39.630000000000003</v>
      </c>
      <c r="E21" s="65">
        <f t="shared" si="0"/>
        <v>-3.3699999999999974</v>
      </c>
      <c r="F21" s="156">
        <f t="shared" si="1"/>
        <v>-7.8372093023255749</v>
      </c>
    </row>
    <row r="22" spans="1:6" s="11" customFormat="1" ht="19.899999999999999" customHeight="1">
      <c r="A22" s="29">
        <v>2010203</v>
      </c>
      <c r="B22" s="30" t="s">
        <v>21</v>
      </c>
      <c r="C22" s="24">
        <v>93</v>
      </c>
      <c r="D22" s="65">
        <v>163.20331299999998</v>
      </c>
      <c r="E22" s="65">
        <f t="shared" si="0"/>
        <v>70.20331299999998</v>
      </c>
      <c r="F22" s="156">
        <f t="shared" si="1"/>
        <v>75.487433333333314</v>
      </c>
    </row>
    <row r="23" spans="1:6" s="11" customFormat="1" ht="19.899999999999999" customHeight="1">
      <c r="A23" s="29">
        <v>2010204</v>
      </c>
      <c r="B23" s="30" t="s">
        <v>29</v>
      </c>
      <c r="C23" s="97">
        <v>56</v>
      </c>
      <c r="D23" s="65">
        <v>56</v>
      </c>
      <c r="E23" s="65">
        <f t="shared" si="0"/>
        <v>0</v>
      </c>
      <c r="F23" s="156">
        <f t="shared" si="1"/>
        <v>0</v>
      </c>
    </row>
    <row r="24" spans="1:6" s="11" customFormat="1" ht="19.899999999999999" customHeight="1">
      <c r="A24" s="29">
        <v>2010205</v>
      </c>
      <c r="B24" s="30" t="s">
        <v>30</v>
      </c>
      <c r="C24" s="97">
        <v>20</v>
      </c>
      <c r="D24" s="65">
        <v>0</v>
      </c>
      <c r="E24" s="65">
        <f t="shared" si="0"/>
        <v>-20</v>
      </c>
      <c r="F24" s="156">
        <f t="shared" si="1"/>
        <v>-100</v>
      </c>
    </row>
    <row r="25" spans="1:6" ht="19.899999999999999" customHeight="1">
      <c r="A25" s="29">
        <v>2010206</v>
      </c>
      <c r="B25" s="30" t="s">
        <v>31</v>
      </c>
      <c r="C25" s="97">
        <v>20</v>
      </c>
      <c r="D25" s="65">
        <v>21</v>
      </c>
      <c r="E25" s="65">
        <f t="shared" si="0"/>
        <v>1</v>
      </c>
      <c r="F25" s="156">
        <f t="shared" si="1"/>
        <v>5</v>
      </c>
    </row>
    <row r="26" spans="1:6" s="11" customFormat="1" ht="19.899999999999999" hidden="1" customHeight="1">
      <c r="A26" s="29">
        <v>2010250</v>
      </c>
      <c r="B26" s="30" t="s">
        <v>27</v>
      </c>
      <c r="C26" s="97">
        <v>0</v>
      </c>
      <c r="D26" s="65">
        <v>0</v>
      </c>
      <c r="E26" s="65">
        <f t="shared" si="0"/>
        <v>0</v>
      </c>
      <c r="F26" s="156"/>
    </row>
    <row r="27" spans="1:6" s="11" customFormat="1" ht="19.899999999999999" customHeight="1">
      <c r="A27" s="29">
        <v>2010299</v>
      </c>
      <c r="B27" s="30" t="s">
        <v>32</v>
      </c>
      <c r="C27" s="97">
        <v>67</v>
      </c>
      <c r="D27" s="65">
        <v>98</v>
      </c>
      <c r="E27" s="65">
        <f t="shared" si="0"/>
        <v>31</v>
      </c>
      <c r="F27" s="156">
        <f t="shared" si="1"/>
        <v>46.268656716417908</v>
      </c>
    </row>
    <row r="28" spans="1:6" s="140" customFormat="1" ht="19.899999999999999" customHeight="1">
      <c r="A28" s="28">
        <v>20103</v>
      </c>
      <c r="B28" s="28" t="s">
        <v>736</v>
      </c>
      <c r="C28" s="23">
        <v>6789</v>
      </c>
      <c r="D28" s="63">
        <v>9193.3343999999997</v>
      </c>
      <c r="E28" s="63">
        <f t="shared" si="0"/>
        <v>2404.3343999999997</v>
      </c>
      <c r="F28" s="115">
        <f t="shared" si="1"/>
        <v>35.415148033583733</v>
      </c>
    </row>
    <row r="29" spans="1:6" s="11" customFormat="1" ht="19.899999999999999" customHeight="1">
      <c r="A29" s="29">
        <v>2010301</v>
      </c>
      <c r="B29" s="30" t="s">
        <v>19</v>
      </c>
      <c r="C29" s="97">
        <v>2253</v>
      </c>
      <c r="D29" s="65">
        <v>5215</v>
      </c>
      <c r="E29" s="65">
        <f t="shared" si="0"/>
        <v>2962</v>
      </c>
      <c r="F29" s="156">
        <f t="shared" si="1"/>
        <v>131.46915224145584</v>
      </c>
    </row>
    <row r="30" spans="1:6" s="11" customFormat="1" ht="19.899999999999999" customHeight="1">
      <c r="A30" s="29">
        <v>2010302</v>
      </c>
      <c r="B30" s="30" t="s">
        <v>20</v>
      </c>
      <c r="C30" s="97">
        <v>132</v>
      </c>
      <c r="D30" s="65">
        <v>188.10300000000001</v>
      </c>
      <c r="E30" s="65">
        <f t="shared" si="0"/>
        <v>56.103000000000009</v>
      </c>
      <c r="F30" s="156">
        <f t="shared" si="1"/>
        <v>42.502272727272732</v>
      </c>
    </row>
    <row r="31" spans="1:6" s="11" customFormat="1" ht="19.899999999999999" customHeight="1">
      <c r="A31" s="29">
        <v>2010303</v>
      </c>
      <c r="B31" s="30" t="s">
        <v>21</v>
      </c>
      <c r="C31" s="97">
        <v>1032</v>
      </c>
      <c r="D31" s="65">
        <v>992</v>
      </c>
      <c r="E31" s="65">
        <f t="shared" si="0"/>
        <v>-40</v>
      </c>
      <c r="F31" s="156">
        <f t="shared" si="1"/>
        <v>-3.8759689922480618</v>
      </c>
    </row>
    <row r="32" spans="1:6" s="11" customFormat="1" ht="19.899999999999999" customHeight="1">
      <c r="A32" s="29">
        <v>2010304</v>
      </c>
      <c r="B32" s="30" t="s">
        <v>33</v>
      </c>
      <c r="C32" s="97">
        <v>0</v>
      </c>
      <c r="D32" s="65">
        <v>14</v>
      </c>
      <c r="E32" s="65">
        <f t="shared" si="0"/>
        <v>14</v>
      </c>
      <c r="F32" s="156"/>
    </row>
    <row r="33" spans="1:6" s="11" customFormat="1" ht="19.899999999999999" customHeight="1">
      <c r="A33" s="29">
        <v>2010305</v>
      </c>
      <c r="B33" s="30" t="s">
        <v>34</v>
      </c>
      <c r="C33" s="97">
        <v>129</v>
      </c>
      <c r="D33" s="65">
        <v>153.9</v>
      </c>
      <c r="E33" s="65">
        <f t="shared" si="0"/>
        <v>24.900000000000006</v>
      </c>
      <c r="F33" s="156">
        <f t="shared" si="1"/>
        <v>19.302325581395351</v>
      </c>
    </row>
    <row r="34" spans="1:6" s="11" customFormat="1" ht="19.899999999999999" customHeight="1">
      <c r="A34" s="29">
        <v>2010306</v>
      </c>
      <c r="B34" s="30" t="s">
        <v>35</v>
      </c>
      <c r="C34" s="97">
        <v>27</v>
      </c>
      <c r="D34" s="65">
        <v>30</v>
      </c>
      <c r="E34" s="65">
        <f t="shared" si="0"/>
        <v>3</v>
      </c>
      <c r="F34" s="156">
        <f t="shared" si="1"/>
        <v>11.111111111111111</v>
      </c>
    </row>
    <row r="35" spans="1:6" s="11" customFormat="1" ht="19.899999999999999" customHeight="1">
      <c r="A35" s="29">
        <v>2010307</v>
      </c>
      <c r="B35" s="30" t="s">
        <v>36</v>
      </c>
      <c r="C35" s="97">
        <v>26</v>
      </c>
      <c r="D35" s="65">
        <v>36</v>
      </c>
      <c r="E35" s="65">
        <f t="shared" si="0"/>
        <v>10</v>
      </c>
      <c r="F35" s="156">
        <f t="shared" si="1"/>
        <v>38.461538461538467</v>
      </c>
    </row>
    <row r="36" spans="1:6" ht="19.899999999999999" customHeight="1">
      <c r="A36" s="29">
        <v>2010308</v>
      </c>
      <c r="B36" s="30" t="s">
        <v>37</v>
      </c>
      <c r="C36" s="97">
        <v>350</v>
      </c>
      <c r="D36" s="65">
        <v>410</v>
      </c>
      <c r="E36" s="65">
        <f t="shared" si="0"/>
        <v>60</v>
      </c>
      <c r="F36" s="156">
        <f t="shared" si="1"/>
        <v>17.142857142857142</v>
      </c>
    </row>
    <row r="37" spans="1:6" s="11" customFormat="1" ht="19.899999999999999" hidden="1" customHeight="1">
      <c r="A37" s="29">
        <v>2010309</v>
      </c>
      <c r="B37" s="30" t="s">
        <v>38</v>
      </c>
      <c r="C37" s="97">
        <v>0</v>
      </c>
      <c r="D37" s="65">
        <v>0</v>
      </c>
      <c r="E37" s="65">
        <f t="shared" si="0"/>
        <v>0</v>
      </c>
      <c r="F37" s="156"/>
    </row>
    <row r="38" spans="1:6" s="11" customFormat="1" ht="19.899999999999999" customHeight="1">
      <c r="A38" s="29">
        <v>2010350</v>
      </c>
      <c r="B38" s="30" t="s">
        <v>27</v>
      </c>
      <c r="C38" s="97">
        <v>927</v>
      </c>
      <c r="D38" s="65">
        <v>1500</v>
      </c>
      <c r="E38" s="65">
        <f t="shared" si="0"/>
        <v>573</v>
      </c>
      <c r="F38" s="156">
        <f t="shared" si="1"/>
        <v>61.812297734627833</v>
      </c>
    </row>
    <row r="39" spans="1:6" s="11" customFormat="1" ht="27" customHeight="1">
      <c r="A39" s="29">
        <v>2010399</v>
      </c>
      <c r="B39" s="30" t="s">
        <v>39</v>
      </c>
      <c r="C39" s="97">
        <v>1913</v>
      </c>
      <c r="D39" s="65">
        <v>654.33139999999992</v>
      </c>
      <c r="E39" s="65">
        <f t="shared" si="0"/>
        <v>-1258.6686</v>
      </c>
      <c r="F39" s="156">
        <f t="shared" si="1"/>
        <v>-65.795535807631992</v>
      </c>
    </row>
    <row r="40" spans="1:6" s="140" customFormat="1" ht="19.899999999999999" customHeight="1">
      <c r="A40" s="28">
        <v>20104</v>
      </c>
      <c r="B40" s="28" t="s">
        <v>737</v>
      </c>
      <c r="C40" s="23">
        <v>485</v>
      </c>
      <c r="D40" s="63">
        <v>679.48740959069994</v>
      </c>
      <c r="E40" s="63">
        <f t="shared" si="0"/>
        <v>194.48740959069994</v>
      </c>
      <c r="F40" s="115">
        <f t="shared" si="1"/>
        <v>40.100496822824724</v>
      </c>
    </row>
    <row r="41" spans="1:6" s="11" customFormat="1" ht="19.899999999999999" customHeight="1">
      <c r="A41" s="29">
        <v>2010401</v>
      </c>
      <c r="B41" s="30" t="s">
        <v>19</v>
      </c>
      <c r="C41" s="24">
        <v>374</v>
      </c>
      <c r="D41" s="65">
        <v>392.95847976749997</v>
      </c>
      <c r="E41" s="65">
        <f t="shared" si="0"/>
        <v>18.958479767499966</v>
      </c>
      <c r="F41" s="156">
        <f t="shared" si="1"/>
        <v>5.0691122372994561</v>
      </c>
    </row>
    <row r="42" spans="1:6" s="11" customFormat="1" ht="19.899999999999999" customHeight="1">
      <c r="A42" s="29">
        <v>2010402</v>
      </c>
      <c r="B42" s="30" t="s">
        <v>20</v>
      </c>
      <c r="C42" s="24">
        <v>24</v>
      </c>
      <c r="D42" s="65">
        <v>22.411000000000001</v>
      </c>
      <c r="E42" s="65">
        <f t="shared" si="0"/>
        <v>-1.5889999999999986</v>
      </c>
      <c r="F42" s="156">
        <f t="shared" si="1"/>
        <v>-6.6208333333333274</v>
      </c>
    </row>
    <row r="43" spans="1:6" ht="19.899999999999999" customHeight="1">
      <c r="A43" s="29">
        <v>2010403</v>
      </c>
      <c r="B43" s="30" t="s">
        <v>21</v>
      </c>
      <c r="C43" s="24">
        <v>6</v>
      </c>
      <c r="D43" s="65">
        <v>5.3396319999999999</v>
      </c>
      <c r="E43" s="65">
        <f t="shared" si="0"/>
        <v>-0.66036800000000007</v>
      </c>
      <c r="F43" s="156">
        <f t="shared" si="1"/>
        <v>-11.006133333333334</v>
      </c>
    </row>
    <row r="44" spans="1:6" s="11" customFormat="1" ht="19.899999999999999" customHeight="1">
      <c r="A44" s="29">
        <v>2010404</v>
      </c>
      <c r="B44" s="30" t="s">
        <v>40</v>
      </c>
      <c r="C44" s="24">
        <v>26</v>
      </c>
      <c r="D44" s="65">
        <v>191</v>
      </c>
      <c r="E44" s="65">
        <f t="shared" si="0"/>
        <v>165</v>
      </c>
      <c r="F44" s="156">
        <f t="shared" si="1"/>
        <v>634.61538461538453</v>
      </c>
    </row>
    <row r="45" spans="1:6" s="11" customFormat="1" ht="19.899999999999999" hidden="1" customHeight="1">
      <c r="A45" s="29">
        <v>2010405</v>
      </c>
      <c r="B45" s="30" t="s">
        <v>659</v>
      </c>
      <c r="C45" s="24">
        <v>0</v>
      </c>
      <c r="D45" s="65">
        <v>0</v>
      </c>
      <c r="E45" s="65">
        <f t="shared" si="0"/>
        <v>0</v>
      </c>
      <c r="F45" s="156"/>
    </row>
    <row r="46" spans="1:6" s="11" customFormat="1" ht="19.899999999999999" customHeight="1">
      <c r="A46" s="29">
        <v>2010406</v>
      </c>
      <c r="B46" s="30" t="s">
        <v>41</v>
      </c>
      <c r="C46" s="24">
        <v>12</v>
      </c>
      <c r="D46" s="65">
        <v>0</v>
      </c>
      <c r="E46" s="65">
        <f t="shared" si="0"/>
        <v>-12</v>
      </c>
      <c r="F46" s="156">
        <f t="shared" si="1"/>
        <v>-100</v>
      </c>
    </row>
    <row r="47" spans="1:6" s="11" customFormat="1" ht="19.899999999999999" hidden="1" customHeight="1">
      <c r="A47" s="29">
        <v>2010407</v>
      </c>
      <c r="B47" s="30" t="s">
        <v>660</v>
      </c>
      <c r="C47" s="24">
        <v>0</v>
      </c>
      <c r="D47" s="65">
        <v>0</v>
      </c>
      <c r="E47" s="65">
        <f t="shared" si="0"/>
        <v>0</v>
      </c>
      <c r="F47" s="156"/>
    </row>
    <row r="48" spans="1:6" s="11" customFormat="1" ht="19.899999999999999" customHeight="1">
      <c r="A48" s="29">
        <v>2010408</v>
      </c>
      <c r="B48" s="30" t="s">
        <v>42</v>
      </c>
      <c r="C48" s="24">
        <v>4</v>
      </c>
      <c r="D48" s="65">
        <v>31</v>
      </c>
      <c r="E48" s="65">
        <f t="shared" si="0"/>
        <v>27</v>
      </c>
      <c r="F48" s="156">
        <f t="shared" si="1"/>
        <v>675</v>
      </c>
    </row>
    <row r="49" spans="1:6" s="11" customFormat="1" ht="19.899999999999999" hidden="1" customHeight="1">
      <c r="A49" s="29">
        <v>2010409</v>
      </c>
      <c r="B49" s="30" t="s">
        <v>661</v>
      </c>
      <c r="C49" s="24">
        <v>0</v>
      </c>
      <c r="D49" s="65">
        <v>0</v>
      </c>
      <c r="E49" s="65">
        <f t="shared" si="0"/>
        <v>0</v>
      </c>
      <c r="F49" s="156"/>
    </row>
    <row r="50" spans="1:6" s="11" customFormat="1" ht="19.899999999999999" customHeight="1">
      <c r="A50" s="29">
        <v>2010450</v>
      </c>
      <c r="B50" s="30" t="s">
        <v>27</v>
      </c>
      <c r="C50" s="24">
        <v>20</v>
      </c>
      <c r="D50" s="65">
        <v>36.778297823199999</v>
      </c>
      <c r="E50" s="65">
        <f t="shared" si="0"/>
        <v>16.778297823199999</v>
      </c>
      <c r="F50" s="156">
        <f t="shared" si="1"/>
        <v>83.891489116000002</v>
      </c>
    </row>
    <row r="51" spans="1:6" s="11" customFormat="1" ht="19.899999999999999" customHeight="1">
      <c r="A51" s="29">
        <v>2010499</v>
      </c>
      <c r="B51" s="30" t="s">
        <v>43</v>
      </c>
      <c r="C51" s="24">
        <v>19</v>
      </c>
      <c r="D51" s="65">
        <v>0</v>
      </c>
      <c r="E51" s="65">
        <f t="shared" si="0"/>
        <v>-19</v>
      </c>
      <c r="F51" s="156">
        <f t="shared" si="1"/>
        <v>-100</v>
      </c>
    </row>
    <row r="52" spans="1:6" s="10" customFormat="1" ht="19.899999999999999" customHeight="1">
      <c r="A52" s="28">
        <v>20105</v>
      </c>
      <c r="B52" s="28" t="s">
        <v>738</v>
      </c>
      <c r="C52" s="23">
        <v>412</v>
      </c>
      <c r="D52" s="63">
        <v>490.3613427711</v>
      </c>
      <c r="E52" s="63">
        <f t="shared" si="0"/>
        <v>78.361342771099999</v>
      </c>
      <c r="F52" s="115">
        <f t="shared" si="1"/>
        <v>19.01974339104369</v>
      </c>
    </row>
    <row r="53" spans="1:6" s="11" customFormat="1" ht="19.899999999999999" customHeight="1">
      <c r="A53" s="29">
        <v>2010501</v>
      </c>
      <c r="B53" s="30" t="s">
        <v>19</v>
      </c>
      <c r="C53" s="24">
        <v>258</v>
      </c>
      <c r="D53" s="65">
        <v>272.93484777110001</v>
      </c>
      <c r="E53" s="65">
        <f t="shared" si="0"/>
        <v>14.93484777110001</v>
      </c>
      <c r="F53" s="156">
        <f t="shared" si="1"/>
        <v>5.7887006864728727</v>
      </c>
    </row>
    <row r="54" spans="1:6" s="11" customFormat="1" ht="19.899999999999999" customHeight="1">
      <c r="A54" s="29">
        <v>2010502</v>
      </c>
      <c r="B54" s="30" t="s">
        <v>20</v>
      </c>
      <c r="C54" s="24">
        <v>18</v>
      </c>
      <c r="D54" s="65">
        <v>16.382999999999999</v>
      </c>
      <c r="E54" s="65">
        <f t="shared" si="0"/>
        <v>-1.6170000000000009</v>
      </c>
      <c r="F54" s="156">
        <f t="shared" si="1"/>
        <v>-8.9833333333333378</v>
      </c>
    </row>
    <row r="55" spans="1:6" s="11" customFormat="1" ht="19.899999999999999" customHeight="1">
      <c r="A55" s="29">
        <v>2010503</v>
      </c>
      <c r="B55" s="30" t="s">
        <v>21</v>
      </c>
      <c r="C55" s="24">
        <v>3</v>
      </c>
      <c r="D55" s="65">
        <v>2.277495</v>
      </c>
      <c r="E55" s="65">
        <f t="shared" si="0"/>
        <v>-0.72250499999999995</v>
      </c>
      <c r="F55" s="156">
        <f t="shared" si="1"/>
        <v>-24.083500000000001</v>
      </c>
    </row>
    <row r="56" spans="1:6" s="11" customFormat="1" ht="19.899999999999999" hidden="1" customHeight="1">
      <c r="A56" s="29">
        <v>2010504</v>
      </c>
      <c r="B56" s="30" t="s">
        <v>44</v>
      </c>
      <c r="C56" s="97">
        <v>0</v>
      </c>
      <c r="D56" s="65">
        <v>0</v>
      </c>
      <c r="E56" s="65">
        <f t="shared" si="0"/>
        <v>0</v>
      </c>
      <c r="F56" s="156"/>
    </row>
    <row r="57" spans="1:6" s="11" customFormat="1" ht="19.899999999999999" customHeight="1">
      <c r="A57" s="29">
        <v>2010505</v>
      </c>
      <c r="B57" s="30" t="s">
        <v>45</v>
      </c>
      <c r="C57" s="97">
        <v>30</v>
      </c>
      <c r="D57" s="65">
        <v>35.630000000000003</v>
      </c>
      <c r="E57" s="65">
        <f t="shared" si="0"/>
        <v>5.6300000000000026</v>
      </c>
      <c r="F57" s="156">
        <f t="shared" si="1"/>
        <v>18.766666666666676</v>
      </c>
    </row>
    <row r="58" spans="1:6" s="11" customFormat="1" ht="19.899999999999999" customHeight="1">
      <c r="A58" s="29">
        <v>2010506</v>
      </c>
      <c r="B58" s="30" t="s">
        <v>46</v>
      </c>
      <c r="C58" s="97">
        <v>72</v>
      </c>
      <c r="D58" s="65">
        <v>60.956000000000003</v>
      </c>
      <c r="E58" s="65">
        <f t="shared" si="0"/>
        <v>-11.043999999999997</v>
      </c>
      <c r="F58" s="156">
        <f t="shared" si="1"/>
        <v>-15.338888888888885</v>
      </c>
    </row>
    <row r="59" spans="1:6" s="11" customFormat="1" ht="19.899999999999999" customHeight="1">
      <c r="A59" s="29">
        <v>2010507</v>
      </c>
      <c r="B59" s="30" t="s">
        <v>47</v>
      </c>
      <c r="C59" s="97">
        <v>0</v>
      </c>
      <c r="D59" s="65">
        <v>81.180000000000007</v>
      </c>
      <c r="E59" s="65">
        <f t="shared" si="0"/>
        <v>81.180000000000007</v>
      </c>
      <c r="F59" s="156"/>
    </row>
    <row r="60" spans="1:6" s="11" customFormat="1" ht="19.899999999999999" hidden="1" customHeight="1">
      <c r="A60" s="29">
        <v>2010508</v>
      </c>
      <c r="B60" s="30" t="s">
        <v>48</v>
      </c>
      <c r="C60" s="97">
        <v>0</v>
      </c>
      <c r="D60" s="65">
        <v>0</v>
      </c>
      <c r="E60" s="65">
        <f t="shared" si="0"/>
        <v>0</v>
      </c>
      <c r="F60" s="156"/>
    </row>
    <row r="61" spans="1:6" s="11" customFormat="1" ht="19.899999999999999" hidden="1" customHeight="1">
      <c r="A61" s="29">
        <v>2010550</v>
      </c>
      <c r="B61" s="30" t="s">
        <v>27</v>
      </c>
      <c r="C61" s="97">
        <v>0</v>
      </c>
      <c r="D61" s="65">
        <v>0</v>
      </c>
      <c r="E61" s="65">
        <f t="shared" si="0"/>
        <v>0</v>
      </c>
      <c r="F61" s="156"/>
    </row>
    <row r="62" spans="1:6" ht="19.899999999999999" customHeight="1">
      <c r="A62" s="29">
        <v>2010599</v>
      </c>
      <c r="B62" s="30" t="s">
        <v>49</v>
      </c>
      <c r="C62" s="97">
        <v>31</v>
      </c>
      <c r="D62" s="65">
        <v>21</v>
      </c>
      <c r="E62" s="65">
        <f t="shared" si="0"/>
        <v>-10</v>
      </c>
      <c r="F62" s="156">
        <f t="shared" si="1"/>
        <v>-32.258064516129032</v>
      </c>
    </row>
    <row r="63" spans="1:6" s="140" customFormat="1" ht="19.899999999999999" customHeight="1">
      <c r="A63" s="28">
        <v>20106</v>
      </c>
      <c r="B63" s="28" t="s">
        <v>739</v>
      </c>
      <c r="C63" s="62">
        <v>3105</v>
      </c>
      <c r="D63" s="63">
        <v>3782.0628303670997</v>
      </c>
      <c r="E63" s="63">
        <f t="shared" si="0"/>
        <v>677.06283036709965</v>
      </c>
      <c r="F63" s="115">
        <f t="shared" si="1"/>
        <v>21.805566195397734</v>
      </c>
    </row>
    <row r="64" spans="1:6" s="11" customFormat="1" ht="19.899999999999999" customHeight="1">
      <c r="A64" s="29">
        <v>2010601</v>
      </c>
      <c r="B64" s="30" t="s">
        <v>19</v>
      </c>
      <c r="C64" s="98">
        <v>1420</v>
      </c>
      <c r="D64" s="65">
        <v>1686</v>
      </c>
      <c r="E64" s="65">
        <f t="shared" si="0"/>
        <v>266</v>
      </c>
      <c r="F64" s="156">
        <f t="shared" si="1"/>
        <v>18.732394366197184</v>
      </c>
    </row>
    <row r="65" spans="1:6" s="11" customFormat="1" ht="19.899999999999999" customHeight="1">
      <c r="A65" s="29">
        <v>2010602</v>
      </c>
      <c r="B65" s="30" t="s">
        <v>20</v>
      </c>
      <c r="C65" s="97">
        <v>103</v>
      </c>
      <c r="D65" s="65">
        <v>94.318297999999999</v>
      </c>
      <c r="E65" s="65">
        <f t="shared" si="0"/>
        <v>-8.6817020000000014</v>
      </c>
      <c r="F65" s="156">
        <f t="shared" si="1"/>
        <v>-8.4288368932038846</v>
      </c>
    </row>
    <row r="66" spans="1:6" ht="19.899999999999999" customHeight="1">
      <c r="A66" s="29">
        <v>2010603</v>
      </c>
      <c r="B66" s="30" t="s">
        <v>21</v>
      </c>
      <c r="C66" s="97">
        <v>84</v>
      </c>
      <c r="D66" s="65">
        <v>260.28620000000001</v>
      </c>
      <c r="E66" s="65">
        <f t="shared" si="0"/>
        <v>176.28620000000001</v>
      </c>
      <c r="F66" s="156">
        <f t="shared" si="1"/>
        <v>209.8645238095238</v>
      </c>
    </row>
    <row r="67" spans="1:6" s="11" customFormat="1" ht="19.899999999999999" hidden="1" customHeight="1">
      <c r="A67" s="29">
        <v>2010604</v>
      </c>
      <c r="B67" s="30" t="s">
        <v>50</v>
      </c>
      <c r="C67" s="97">
        <v>0</v>
      </c>
      <c r="D67" s="65">
        <v>0</v>
      </c>
      <c r="E67" s="65">
        <f t="shared" si="0"/>
        <v>0</v>
      </c>
      <c r="F67" s="156"/>
    </row>
    <row r="68" spans="1:6" s="11" customFormat="1" ht="19.899999999999999" customHeight="1">
      <c r="A68" s="29">
        <v>2010605</v>
      </c>
      <c r="B68" s="30" t="s">
        <v>51</v>
      </c>
      <c r="C68" s="97">
        <v>44</v>
      </c>
      <c r="D68" s="65">
        <v>40.31</v>
      </c>
      <c r="E68" s="65">
        <f t="shared" si="0"/>
        <v>-3.6899999999999977</v>
      </c>
      <c r="F68" s="156">
        <f t="shared" si="1"/>
        <v>-8.3863636363636314</v>
      </c>
    </row>
    <row r="69" spans="1:6" s="11" customFormat="1" ht="19.899999999999999" customHeight="1">
      <c r="A69" s="29">
        <v>2010606</v>
      </c>
      <c r="B69" s="30" t="s">
        <v>52</v>
      </c>
      <c r="C69" s="97">
        <v>72</v>
      </c>
      <c r="D69" s="65">
        <v>84.45</v>
      </c>
      <c r="E69" s="65">
        <f t="shared" si="0"/>
        <v>12.450000000000003</v>
      </c>
      <c r="F69" s="156">
        <f t="shared" si="1"/>
        <v>17.291666666666671</v>
      </c>
    </row>
    <row r="70" spans="1:6" s="11" customFormat="1" ht="19.899999999999999" customHeight="1">
      <c r="A70" s="29">
        <v>2010607</v>
      </c>
      <c r="B70" s="30" t="s">
        <v>53</v>
      </c>
      <c r="C70" s="97">
        <v>54</v>
      </c>
      <c r="D70" s="65">
        <v>162.30000000000001</v>
      </c>
      <c r="E70" s="65">
        <f t="shared" ref="E70:E133" si="2">D70-C70</f>
        <v>108.30000000000001</v>
      </c>
      <c r="F70" s="156">
        <f t="shared" ref="F70:F131" si="3">E70/C70*100</f>
        <v>200.5555555555556</v>
      </c>
    </row>
    <row r="71" spans="1:6" s="11" customFormat="1" ht="19.899999999999999" customHeight="1">
      <c r="A71" s="29">
        <v>2010608</v>
      </c>
      <c r="B71" s="30" t="s">
        <v>54</v>
      </c>
      <c r="C71" s="97">
        <v>33</v>
      </c>
      <c r="D71" s="65">
        <v>400</v>
      </c>
      <c r="E71" s="65">
        <f t="shared" si="2"/>
        <v>367</v>
      </c>
      <c r="F71" s="156">
        <f t="shared" si="3"/>
        <v>1112.121212121212</v>
      </c>
    </row>
    <row r="72" spans="1:6" ht="19.899999999999999" customHeight="1">
      <c r="A72" s="29">
        <v>2010650</v>
      </c>
      <c r="B72" s="30" t="s">
        <v>27</v>
      </c>
      <c r="C72" s="97">
        <v>442</v>
      </c>
      <c r="D72" s="65">
        <v>606.89833236710001</v>
      </c>
      <c r="E72" s="65">
        <f t="shared" si="2"/>
        <v>164.89833236710001</v>
      </c>
      <c r="F72" s="156">
        <f t="shared" si="3"/>
        <v>37.307315015180997</v>
      </c>
    </row>
    <row r="73" spans="1:6" s="11" customFormat="1" ht="19.899999999999999" customHeight="1">
      <c r="A73" s="29">
        <v>2010699</v>
      </c>
      <c r="B73" s="30" t="s">
        <v>55</v>
      </c>
      <c r="C73" s="97">
        <v>853</v>
      </c>
      <c r="D73" s="65">
        <v>447.50000000000006</v>
      </c>
      <c r="E73" s="65">
        <f t="shared" si="2"/>
        <v>-405.49999999999994</v>
      </c>
      <c r="F73" s="156">
        <f t="shared" si="3"/>
        <v>-47.538100820633055</v>
      </c>
    </row>
    <row r="74" spans="1:6" s="10" customFormat="1" ht="19.899999999999999" customHeight="1">
      <c r="A74" s="28">
        <v>20107</v>
      </c>
      <c r="B74" s="28" t="s">
        <v>740</v>
      </c>
      <c r="C74" s="23">
        <v>8394</v>
      </c>
      <c r="D74" s="63">
        <v>9504.9160000000011</v>
      </c>
      <c r="E74" s="63">
        <f t="shared" si="2"/>
        <v>1110.9160000000011</v>
      </c>
      <c r="F74" s="115">
        <f t="shared" si="3"/>
        <v>13.234643793185622</v>
      </c>
    </row>
    <row r="75" spans="1:6" s="11" customFormat="1" ht="19.899999999999999" hidden="1" customHeight="1">
      <c r="A75" s="29">
        <v>2010701</v>
      </c>
      <c r="B75" s="30" t="s">
        <v>19</v>
      </c>
      <c r="C75" s="97"/>
      <c r="D75" s="65">
        <v>0</v>
      </c>
      <c r="E75" s="65">
        <f t="shared" si="2"/>
        <v>0</v>
      </c>
      <c r="F75" s="156"/>
    </row>
    <row r="76" spans="1:6" s="11" customFormat="1" ht="19.899999999999999" hidden="1" customHeight="1">
      <c r="A76" s="29">
        <v>2010702</v>
      </c>
      <c r="B76" s="30" t="s">
        <v>20</v>
      </c>
      <c r="C76" s="97"/>
      <c r="D76" s="65">
        <v>0</v>
      </c>
      <c r="E76" s="65">
        <f t="shared" si="2"/>
        <v>0</v>
      </c>
      <c r="F76" s="156"/>
    </row>
    <row r="77" spans="1:6" s="11" customFormat="1" ht="19.899999999999999" hidden="1" customHeight="1">
      <c r="A77" s="29">
        <v>2010703</v>
      </c>
      <c r="B77" s="30" t="s">
        <v>21</v>
      </c>
      <c r="C77" s="97"/>
      <c r="D77" s="65">
        <v>0</v>
      </c>
      <c r="E77" s="65">
        <f t="shared" si="2"/>
        <v>0</v>
      </c>
      <c r="F77" s="156"/>
    </row>
    <row r="78" spans="1:6" s="11" customFormat="1" ht="19.899999999999999" hidden="1" customHeight="1">
      <c r="A78" s="29">
        <v>2010704</v>
      </c>
      <c r="B78" s="30" t="s">
        <v>662</v>
      </c>
      <c r="C78" s="97"/>
      <c r="D78" s="65">
        <v>0</v>
      </c>
      <c r="E78" s="65">
        <f t="shared" si="2"/>
        <v>0</v>
      </c>
      <c r="F78" s="156"/>
    </row>
    <row r="79" spans="1:6" s="11" customFormat="1" ht="19.899999999999999" hidden="1" customHeight="1">
      <c r="A79" s="29">
        <v>2010705</v>
      </c>
      <c r="B79" s="30" t="s">
        <v>663</v>
      </c>
      <c r="C79" s="97"/>
      <c r="D79" s="65">
        <v>0</v>
      </c>
      <c r="E79" s="65">
        <f t="shared" si="2"/>
        <v>0</v>
      </c>
      <c r="F79" s="156"/>
    </row>
    <row r="80" spans="1:6" ht="19.899999999999999" customHeight="1">
      <c r="A80" s="29">
        <v>2010706</v>
      </c>
      <c r="B80" s="30" t="s">
        <v>56</v>
      </c>
      <c r="C80" s="97">
        <v>26</v>
      </c>
      <c r="D80" s="65">
        <v>201</v>
      </c>
      <c r="E80" s="65">
        <f t="shared" si="2"/>
        <v>175</v>
      </c>
      <c r="F80" s="156">
        <f t="shared" si="3"/>
        <v>673.07692307692309</v>
      </c>
    </row>
    <row r="81" spans="1:6" s="11" customFormat="1" ht="19.899999999999999" hidden="1" customHeight="1">
      <c r="A81" s="29">
        <v>2010707</v>
      </c>
      <c r="B81" s="30" t="s">
        <v>664</v>
      </c>
      <c r="C81" s="97"/>
      <c r="D81" s="65">
        <v>0</v>
      </c>
      <c r="E81" s="65">
        <f t="shared" si="2"/>
        <v>0</v>
      </c>
      <c r="F81" s="156"/>
    </row>
    <row r="82" spans="1:6" s="11" customFormat="1" ht="19.899999999999999" hidden="1" customHeight="1">
      <c r="A82" s="29">
        <v>2010708</v>
      </c>
      <c r="B82" s="30" t="s">
        <v>665</v>
      </c>
      <c r="C82" s="97"/>
      <c r="D82" s="65">
        <v>0</v>
      </c>
      <c r="E82" s="65">
        <f t="shared" si="2"/>
        <v>0</v>
      </c>
      <c r="F82" s="156"/>
    </row>
    <row r="83" spans="1:6" s="11" customFormat="1" ht="19.899999999999999" hidden="1" customHeight="1">
      <c r="A83" s="29">
        <v>2010709</v>
      </c>
      <c r="B83" s="30" t="s">
        <v>53</v>
      </c>
      <c r="C83" s="97"/>
      <c r="D83" s="65">
        <v>0</v>
      </c>
      <c r="E83" s="65">
        <f t="shared" si="2"/>
        <v>0</v>
      </c>
      <c r="F83" s="156"/>
    </row>
    <row r="84" spans="1:6" s="11" customFormat="1" ht="19.899999999999999" hidden="1" customHeight="1">
      <c r="A84" s="29">
        <v>2010750</v>
      </c>
      <c r="B84" s="30" t="s">
        <v>27</v>
      </c>
      <c r="C84" s="97"/>
      <c r="D84" s="65">
        <v>0</v>
      </c>
      <c r="E84" s="65">
        <f t="shared" si="2"/>
        <v>0</v>
      </c>
      <c r="F84" s="156"/>
    </row>
    <row r="85" spans="1:6" s="11" customFormat="1" ht="19.899999999999999" customHeight="1">
      <c r="A85" s="29">
        <v>2010799</v>
      </c>
      <c r="B85" s="30" t="s">
        <v>741</v>
      </c>
      <c r="C85" s="97">
        <v>8368</v>
      </c>
      <c r="D85" s="65">
        <v>9303.9160000000011</v>
      </c>
      <c r="E85" s="65">
        <f t="shared" si="2"/>
        <v>935.91600000000108</v>
      </c>
      <c r="F85" s="156">
        <f t="shared" si="3"/>
        <v>11.184464627151064</v>
      </c>
    </row>
    <row r="86" spans="1:6" s="140" customFormat="1" ht="19.899999999999999" customHeight="1">
      <c r="A86" s="28">
        <v>20108</v>
      </c>
      <c r="B86" s="28" t="s">
        <v>742</v>
      </c>
      <c r="C86" s="23">
        <v>514</v>
      </c>
      <c r="D86" s="63">
        <v>571.04571328980001</v>
      </c>
      <c r="E86" s="63">
        <f t="shared" si="2"/>
        <v>57.045713289800005</v>
      </c>
      <c r="F86" s="115">
        <f t="shared" si="3"/>
        <v>11.098387799571984</v>
      </c>
    </row>
    <row r="87" spans="1:6" ht="19.899999999999999" customHeight="1">
      <c r="A87" s="29">
        <v>2010801</v>
      </c>
      <c r="B87" s="30" t="s">
        <v>19</v>
      </c>
      <c r="C87" s="97">
        <v>327</v>
      </c>
      <c r="D87" s="65">
        <v>342.54221328980003</v>
      </c>
      <c r="E87" s="65">
        <f t="shared" si="2"/>
        <v>15.542213289800031</v>
      </c>
      <c r="F87" s="156">
        <f t="shared" si="3"/>
        <v>4.7529704250152998</v>
      </c>
    </row>
    <row r="88" spans="1:6" s="11" customFormat="1" ht="19.899999999999999" customHeight="1">
      <c r="A88" s="29">
        <v>2010802</v>
      </c>
      <c r="B88" s="30" t="s">
        <v>20</v>
      </c>
      <c r="C88" s="97">
        <v>22</v>
      </c>
      <c r="D88" s="65">
        <v>20.079999999999998</v>
      </c>
      <c r="E88" s="65">
        <f t="shared" si="2"/>
        <v>-1.9200000000000017</v>
      </c>
      <c r="F88" s="156">
        <f t="shared" si="3"/>
        <v>-8.7272727272727355</v>
      </c>
    </row>
    <row r="89" spans="1:6" s="11" customFormat="1" ht="19.899999999999999" customHeight="1">
      <c r="A89" s="29">
        <v>2010803</v>
      </c>
      <c r="B89" s="30" t="s">
        <v>21</v>
      </c>
      <c r="C89" s="97">
        <v>3</v>
      </c>
      <c r="D89" s="65">
        <v>1.9635</v>
      </c>
      <c r="E89" s="65">
        <f t="shared" si="2"/>
        <v>-1.0365</v>
      </c>
      <c r="F89" s="156">
        <f t="shared" si="3"/>
        <v>-34.549999999999997</v>
      </c>
    </row>
    <row r="90" spans="1:6" s="11" customFormat="1" ht="19.899999999999999" customHeight="1">
      <c r="A90" s="29">
        <v>2010804</v>
      </c>
      <c r="B90" s="30" t="s">
        <v>57</v>
      </c>
      <c r="C90" s="97">
        <v>68</v>
      </c>
      <c r="D90" s="65">
        <v>61</v>
      </c>
      <c r="E90" s="65">
        <f t="shared" si="2"/>
        <v>-7</v>
      </c>
      <c r="F90" s="156">
        <f t="shared" si="3"/>
        <v>-10.294117647058822</v>
      </c>
    </row>
    <row r="91" spans="1:6" s="11" customFormat="1" ht="19.899999999999999" hidden="1" customHeight="1">
      <c r="A91" s="29">
        <v>2010805</v>
      </c>
      <c r="B91" s="30" t="s">
        <v>58</v>
      </c>
      <c r="C91" s="97">
        <v>0</v>
      </c>
      <c r="D91" s="65">
        <v>0</v>
      </c>
      <c r="E91" s="65">
        <f t="shared" si="2"/>
        <v>0</v>
      </c>
      <c r="F91" s="156"/>
    </row>
    <row r="92" spans="1:6" s="11" customFormat="1" ht="19.899999999999999" customHeight="1">
      <c r="A92" s="29">
        <v>2010806</v>
      </c>
      <c r="B92" s="30" t="s">
        <v>53</v>
      </c>
      <c r="C92" s="97">
        <v>20</v>
      </c>
      <c r="D92" s="65">
        <v>10</v>
      </c>
      <c r="E92" s="65">
        <f t="shared" si="2"/>
        <v>-10</v>
      </c>
      <c r="F92" s="156">
        <f t="shared" si="3"/>
        <v>-50</v>
      </c>
    </row>
    <row r="93" spans="1:6" s="11" customFormat="1" ht="19.899999999999999" hidden="1" customHeight="1">
      <c r="A93" s="29">
        <v>2010850</v>
      </c>
      <c r="B93" s="30" t="s">
        <v>27</v>
      </c>
      <c r="C93" s="97">
        <v>0</v>
      </c>
      <c r="D93" s="65">
        <v>0</v>
      </c>
      <c r="E93" s="65">
        <f t="shared" si="2"/>
        <v>0</v>
      </c>
      <c r="F93" s="156"/>
    </row>
    <row r="94" spans="1:6" s="11" customFormat="1" ht="19.899999999999999" customHeight="1">
      <c r="A94" s="29">
        <v>2010899</v>
      </c>
      <c r="B94" s="30" t="s">
        <v>59</v>
      </c>
      <c r="C94" s="97">
        <v>74</v>
      </c>
      <c r="D94" s="65">
        <v>135.46</v>
      </c>
      <c r="E94" s="65">
        <f t="shared" si="2"/>
        <v>61.460000000000008</v>
      </c>
      <c r="F94" s="156">
        <f t="shared" si="3"/>
        <v>83.054054054054063</v>
      </c>
    </row>
    <row r="95" spans="1:6" s="140" customFormat="1" ht="19.899999999999999" customHeight="1">
      <c r="A95" s="28">
        <v>20109</v>
      </c>
      <c r="B95" s="28" t="s">
        <v>743</v>
      </c>
      <c r="C95" s="23">
        <v>555</v>
      </c>
      <c r="D95" s="63">
        <v>221.6</v>
      </c>
      <c r="E95" s="63">
        <f t="shared" si="2"/>
        <v>-333.4</v>
      </c>
      <c r="F95" s="115">
        <f t="shared" si="3"/>
        <v>-60.072072072072068</v>
      </c>
    </row>
    <row r="96" spans="1:6" s="11" customFormat="1" ht="19.899999999999999" hidden="1" customHeight="1">
      <c r="A96" s="29">
        <v>2010901</v>
      </c>
      <c r="B96" s="30" t="s">
        <v>19</v>
      </c>
      <c r="C96" s="97"/>
      <c r="D96" s="65">
        <v>0</v>
      </c>
      <c r="E96" s="65">
        <f t="shared" si="2"/>
        <v>0</v>
      </c>
      <c r="F96" s="156"/>
    </row>
    <row r="97" spans="1:6" s="11" customFormat="1" ht="19.899999999999999" hidden="1" customHeight="1">
      <c r="A97" s="29">
        <v>2010902</v>
      </c>
      <c r="B97" s="30" t="s">
        <v>20</v>
      </c>
      <c r="C97" s="97"/>
      <c r="D97" s="65">
        <v>0</v>
      </c>
      <c r="E97" s="65">
        <f t="shared" si="2"/>
        <v>0</v>
      </c>
      <c r="F97" s="156"/>
    </row>
    <row r="98" spans="1:6" s="11" customFormat="1" ht="19.899999999999999" hidden="1" customHeight="1">
      <c r="A98" s="29">
        <v>2010903</v>
      </c>
      <c r="B98" s="30" t="s">
        <v>21</v>
      </c>
      <c r="C98" s="97"/>
      <c r="D98" s="65">
        <v>0</v>
      </c>
      <c r="E98" s="65">
        <f t="shared" si="2"/>
        <v>0</v>
      </c>
      <c r="F98" s="156"/>
    </row>
    <row r="99" spans="1:6" s="11" customFormat="1" ht="19.899999999999999" hidden="1" customHeight="1">
      <c r="A99" s="29">
        <v>2010904</v>
      </c>
      <c r="B99" s="30" t="s">
        <v>666</v>
      </c>
      <c r="C99" s="97"/>
      <c r="D99" s="65">
        <v>0</v>
      </c>
      <c r="E99" s="65">
        <f t="shared" si="2"/>
        <v>0</v>
      </c>
      <c r="F99" s="156"/>
    </row>
    <row r="100" spans="1:6" s="11" customFormat="1" ht="19.899999999999999" hidden="1" customHeight="1">
      <c r="A100" s="29">
        <v>2010905</v>
      </c>
      <c r="B100" s="30" t="s">
        <v>667</v>
      </c>
      <c r="C100" s="97"/>
      <c r="D100" s="65">
        <v>0</v>
      </c>
      <c r="E100" s="65">
        <f t="shared" si="2"/>
        <v>0</v>
      </c>
      <c r="F100" s="156"/>
    </row>
    <row r="101" spans="1:6" s="11" customFormat="1" ht="19.899999999999999" hidden="1" customHeight="1">
      <c r="A101" s="29">
        <v>2010907</v>
      </c>
      <c r="B101" s="30" t="s">
        <v>668</v>
      </c>
      <c r="C101" s="97"/>
      <c r="D101" s="65">
        <v>0</v>
      </c>
      <c r="E101" s="65">
        <f t="shared" si="2"/>
        <v>0</v>
      </c>
      <c r="F101" s="156"/>
    </row>
    <row r="102" spans="1:6" s="11" customFormat="1" ht="19.899999999999999" hidden="1" customHeight="1">
      <c r="A102" s="29">
        <v>2010908</v>
      </c>
      <c r="B102" s="30" t="s">
        <v>53</v>
      </c>
      <c r="C102" s="97"/>
      <c r="D102" s="65">
        <v>0</v>
      </c>
      <c r="E102" s="65">
        <f t="shared" si="2"/>
        <v>0</v>
      </c>
      <c r="F102" s="156"/>
    </row>
    <row r="103" spans="1:6" s="11" customFormat="1" ht="19.899999999999999" hidden="1" customHeight="1">
      <c r="A103" s="29">
        <v>2010950</v>
      </c>
      <c r="B103" s="30" t="s">
        <v>27</v>
      </c>
      <c r="C103" s="97"/>
      <c r="D103" s="65">
        <v>0</v>
      </c>
      <c r="E103" s="65">
        <f t="shared" si="2"/>
        <v>0</v>
      </c>
      <c r="F103" s="156"/>
    </row>
    <row r="104" spans="1:6" s="11" customFormat="1" ht="19.899999999999999" customHeight="1">
      <c r="A104" s="29">
        <v>2010999</v>
      </c>
      <c r="B104" s="30" t="s">
        <v>60</v>
      </c>
      <c r="C104" s="97">
        <v>555</v>
      </c>
      <c r="D104" s="65">
        <v>221.6</v>
      </c>
      <c r="E104" s="65">
        <f t="shared" si="2"/>
        <v>-333.4</v>
      </c>
      <c r="F104" s="156">
        <f t="shared" si="3"/>
        <v>-60.072072072072068</v>
      </c>
    </row>
    <row r="105" spans="1:6" s="10" customFormat="1" ht="19.899999999999999" customHeight="1">
      <c r="A105" s="28">
        <v>20110</v>
      </c>
      <c r="B105" s="28" t="s">
        <v>744</v>
      </c>
      <c r="C105" s="23">
        <v>273</v>
      </c>
      <c r="D105" s="63">
        <v>912.37</v>
      </c>
      <c r="E105" s="63">
        <f t="shared" si="2"/>
        <v>639.37</v>
      </c>
      <c r="F105" s="115">
        <f t="shared" si="3"/>
        <v>234.2014652014652</v>
      </c>
    </row>
    <row r="106" spans="1:6" s="11" customFormat="1" ht="19.899999999999999" hidden="1" customHeight="1">
      <c r="A106" s="29">
        <v>2011001</v>
      </c>
      <c r="B106" s="30" t="s">
        <v>19</v>
      </c>
      <c r="C106" s="97">
        <v>0</v>
      </c>
      <c r="D106" s="65">
        <v>0</v>
      </c>
      <c r="E106" s="65">
        <f t="shared" si="2"/>
        <v>0</v>
      </c>
      <c r="F106" s="156"/>
    </row>
    <row r="107" spans="1:6" s="11" customFormat="1" ht="19.899999999999999" hidden="1" customHeight="1">
      <c r="A107" s="29">
        <v>2011002</v>
      </c>
      <c r="B107" s="30" t="s">
        <v>20</v>
      </c>
      <c r="C107" s="97">
        <v>0</v>
      </c>
      <c r="D107" s="65">
        <v>0</v>
      </c>
      <c r="E107" s="65">
        <f t="shared" si="2"/>
        <v>0</v>
      </c>
      <c r="F107" s="156"/>
    </row>
    <row r="108" spans="1:6" s="11" customFormat="1" ht="19.899999999999999" hidden="1" customHeight="1">
      <c r="A108" s="29">
        <v>2011003</v>
      </c>
      <c r="B108" s="30" t="s">
        <v>21</v>
      </c>
      <c r="C108" s="97">
        <v>0</v>
      </c>
      <c r="D108" s="65">
        <v>0</v>
      </c>
      <c r="E108" s="65">
        <f t="shared" si="2"/>
        <v>0</v>
      </c>
      <c r="F108" s="156"/>
    </row>
    <row r="109" spans="1:6" ht="19.899999999999999" customHeight="1">
      <c r="A109" s="29">
        <v>2011004</v>
      </c>
      <c r="B109" s="30" t="s">
        <v>61</v>
      </c>
      <c r="C109" s="24">
        <v>1</v>
      </c>
      <c r="D109" s="65">
        <v>0.6</v>
      </c>
      <c r="E109" s="65">
        <f t="shared" si="2"/>
        <v>-0.4</v>
      </c>
      <c r="F109" s="156">
        <f t="shared" si="3"/>
        <v>-40</v>
      </c>
    </row>
    <row r="110" spans="1:6" s="11" customFormat="1" ht="19.899999999999999" hidden="1" customHeight="1">
      <c r="A110" s="29">
        <v>2011005</v>
      </c>
      <c r="B110" s="30" t="s">
        <v>669</v>
      </c>
      <c r="C110" s="24">
        <v>0</v>
      </c>
      <c r="D110" s="65">
        <v>0</v>
      </c>
      <c r="E110" s="65">
        <f t="shared" si="2"/>
        <v>0</v>
      </c>
      <c r="F110" s="156"/>
    </row>
    <row r="111" spans="1:6" s="11" customFormat="1" ht="19.899999999999999" customHeight="1">
      <c r="A111" s="29">
        <v>2011006</v>
      </c>
      <c r="B111" s="30" t="s">
        <v>62</v>
      </c>
      <c r="C111" s="24">
        <v>71</v>
      </c>
      <c r="D111" s="65">
        <v>104.47</v>
      </c>
      <c r="E111" s="65">
        <f t="shared" si="2"/>
        <v>33.47</v>
      </c>
      <c r="F111" s="156">
        <f t="shared" si="3"/>
        <v>47.140845070422529</v>
      </c>
    </row>
    <row r="112" spans="1:6" ht="19.899999999999999" hidden="1" customHeight="1">
      <c r="A112" s="29">
        <v>2011007</v>
      </c>
      <c r="B112" s="30" t="s">
        <v>670</v>
      </c>
      <c r="C112" s="24">
        <v>0</v>
      </c>
      <c r="D112" s="65">
        <v>0</v>
      </c>
      <c r="E112" s="65">
        <f t="shared" si="2"/>
        <v>0</v>
      </c>
      <c r="F112" s="156"/>
    </row>
    <row r="113" spans="1:6" s="11" customFormat="1" ht="19.899999999999999" customHeight="1">
      <c r="A113" s="29">
        <v>2011008</v>
      </c>
      <c r="B113" s="30" t="s">
        <v>63</v>
      </c>
      <c r="C113" s="24">
        <v>10</v>
      </c>
      <c r="D113" s="65">
        <v>0</v>
      </c>
      <c r="E113" s="65">
        <f t="shared" si="2"/>
        <v>-10</v>
      </c>
      <c r="F113" s="156">
        <f t="shared" si="3"/>
        <v>-100</v>
      </c>
    </row>
    <row r="114" spans="1:6" s="11" customFormat="1" ht="19.899999999999999" customHeight="1">
      <c r="A114" s="29">
        <v>2011009</v>
      </c>
      <c r="B114" s="30" t="s">
        <v>64</v>
      </c>
      <c r="C114" s="24">
        <v>0</v>
      </c>
      <c r="D114" s="65">
        <v>36.299999999999997</v>
      </c>
      <c r="E114" s="65">
        <f t="shared" si="2"/>
        <v>36.299999999999997</v>
      </c>
      <c r="F114" s="156"/>
    </row>
    <row r="115" spans="1:6" s="11" customFormat="1" ht="19.899999999999999" customHeight="1">
      <c r="A115" s="29">
        <v>2011010</v>
      </c>
      <c r="B115" s="30" t="s">
        <v>65</v>
      </c>
      <c r="C115" s="24">
        <v>14</v>
      </c>
      <c r="D115" s="65">
        <v>0</v>
      </c>
      <c r="E115" s="65">
        <f t="shared" si="2"/>
        <v>-14</v>
      </c>
      <c r="F115" s="156">
        <f t="shared" si="3"/>
        <v>-100</v>
      </c>
    </row>
    <row r="116" spans="1:6" s="11" customFormat="1" ht="19.899999999999999" hidden="1" customHeight="1">
      <c r="A116" s="29">
        <v>2011011</v>
      </c>
      <c r="B116" s="30" t="s">
        <v>66</v>
      </c>
      <c r="C116" s="24">
        <v>0</v>
      </c>
      <c r="D116" s="65">
        <v>0</v>
      </c>
      <c r="E116" s="65">
        <f t="shared" si="2"/>
        <v>0</v>
      </c>
      <c r="F116" s="156"/>
    </row>
    <row r="117" spans="1:6" s="11" customFormat="1" ht="19.899999999999999" customHeight="1">
      <c r="A117" s="29">
        <v>2011012</v>
      </c>
      <c r="B117" s="30" t="s">
        <v>67</v>
      </c>
      <c r="C117" s="24">
        <v>0</v>
      </c>
      <c r="D117" s="65">
        <v>5</v>
      </c>
      <c r="E117" s="65">
        <f t="shared" si="2"/>
        <v>5</v>
      </c>
      <c r="F117" s="156"/>
    </row>
    <row r="118" spans="1:6" ht="19.899999999999999" hidden="1" customHeight="1">
      <c r="A118" s="29">
        <v>2011050</v>
      </c>
      <c r="B118" s="30" t="s">
        <v>27</v>
      </c>
      <c r="C118" s="24">
        <v>0</v>
      </c>
      <c r="D118" s="65">
        <v>0</v>
      </c>
      <c r="E118" s="65">
        <f t="shared" si="2"/>
        <v>0</v>
      </c>
      <c r="F118" s="156"/>
    </row>
    <row r="119" spans="1:6" s="11" customFormat="1" ht="19.899999999999999" customHeight="1">
      <c r="A119" s="29">
        <v>2011099</v>
      </c>
      <c r="B119" s="30" t="s">
        <v>68</v>
      </c>
      <c r="C119" s="24">
        <v>177</v>
      </c>
      <c r="D119" s="65">
        <v>766</v>
      </c>
      <c r="E119" s="65">
        <f t="shared" si="2"/>
        <v>589</v>
      </c>
      <c r="F119" s="156">
        <f t="shared" si="3"/>
        <v>332.76836158192089</v>
      </c>
    </row>
    <row r="120" spans="1:6" s="140" customFormat="1" ht="19.899999999999999" customHeight="1">
      <c r="A120" s="28">
        <v>20111</v>
      </c>
      <c r="B120" s="28" t="s">
        <v>745</v>
      </c>
      <c r="C120" s="23">
        <v>2016</v>
      </c>
      <c r="D120" s="63">
        <v>2678.358428</v>
      </c>
      <c r="E120" s="63">
        <f t="shared" si="2"/>
        <v>662.358428</v>
      </c>
      <c r="F120" s="115">
        <f t="shared" si="3"/>
        <v>32.855080753968252</v>
      </c>
    </row>
    <row r="121" spans="1:6" s="11" customFormat="1" ht="19.899999999999999" customHeight="1">
      <c r="A121" s="29">
        <v>2011101</v>
      </c>
      <c r="B121" s="30" t="s">
        <v>19</v>
      </c>
      <c r="C121" s="97">
        <v>1008</v>
      </c>
      <c r="D121" s="65">
        <v>1116</v>
      </c>
      <c r="E121" s="65">
        <f t="shared" si="2"/>
        <v>108</v>
      </c>
      <c r="F121" s="156">
        <f t="shared" si="3"/>
        <v>10.714285714285714</v>
      </c>
    </row>
    <row r="122" spans="1:6" ht="19.899999999999999" customHeight="1">
      <c r="A122" s="29">
        <v>2011102</v>
      </c>
      <c r="B122" s="30" t="s">
        <v>20</v>
      </c>
      <c r="C122" s="97">
        <v>141</v>
      </c>
      <c r="D122" s="65">
        <v>125.358428</v>
      </c>
      <c r="E122" s="65">
        <f t="shared" si="2"/>
        <v>-15.641571999999996</v>
      </c>
      <c r="F122" s="156">
        <f t="shared" si="3"/>
        <v>-11.093313475177302</v>
      </c>
    </row>
    <row r="123" spans="1:6" s="11" customFormat="1" ht="19.899999999999999" customHeight="1">
      <c r="A123" s="29">
        <v>2011103</v>
      </c>
      <c r="B123" s="30" t="s">
        <v>21</v>
      </c>
      <c r="C123" s="97">
        <v>0</v>
      </c>
      <c r="D123" s="65">
        <v>1</v>
      </c>
      <c r="E123" s="65">
        <f t="shared" si="2"/>
        <v>1</v>
      </c>
      <c r="F123" s="156"/>
    </row>
    <row r="124" spans="1:6" s="11" customFormat="1" ht="19.899999999999999" customHeight="1">
      <c r="A124" s="29">
        <v>2011104</v>
      </c>
      <c r="B124" s="30" t="s">
        <v>69</v>
      </c>
      <c r="C124" s="97">
        <v>75</v>
      </c>
      <c r="D124" s="65">
        <v>100</v>
      </c>
      <c r="E124" s="65">
        <f t="shared" si="2"/>
        <v>25</v>
      </c>
      <c r="F124" s="156">
        <f t="shared" si="3"/>
        <v>33.333333333333329</v>
      </c>
    </row>
    <row r="125" spans="1:6" s="11" customFormat="1" ht="19.899999999999999" customHeight="1">
      <c r="A125" s="29">
        <v>2011105</v>
      </c>
      <c r="B125" s="30" t="s">
        <v>70</v>
      </c>
      <c r="C125" s="97">
        <v>83</v>
      </c>
      <c r="D125" s="65">
        <v>135</v>
      </c>
      <c r="E125" s="65">
        <f t="shared" si="2"/>
        <v>52</v>
      </c>
      <c r="F125" s="156">
        <f t="shared" si="3"/>
        <v>62.650602409638559</v>
      </c>
    </row>
    <row r="126" spans="1:6" s="11" customFormat="1" ht="19.899999999999999" hidden="1" customHeight="1">
      <c r="A126" s="29">
        <v>2011106</v>
      </c>
      <c r="B126" s="30" t="s">
        <v>71</v>
      </c>
      <c r="C126" s="97">
        <v>0</v>
      </c>
      <c r="D126" s="65">
        <v>0</v>
      </c>
      <c r="E126" s="65">
        <f t="shared" si="2"/>
        <v>0</v>
      </c>
      <c r="F126" s="156"/>
    </row>
    <row r="127" spans="1:6" s="11" customFormat="1" ht="19.899999999999999" hidden="1" customHeight="1">
      <c r="A127" s="29">
        <v>2011150</v>
      </c>
      <c r="B127" s="30" t="s">
        <v>27</v>
      </c>
      <c r="C127" s="97">
        <v>0</v>
      </c>
      <c r="D127" s="65">
        <v>0</v>
      </c>
      <c r="E127" s="65">
        <f t="shared" si="2"/>
        <v>0</v>
      </c>
      <c r="F127" s="156"/>
    </row>
    <row r="128" spans="1:6" ht="19.899999999999999" customHeight="1">
      <c r="A128" s="29">
        <v>2011199</v>
      </c>
      <c r="B128" s="30" t="s">
        <v>72</v>
      </c>
      <c r="C128" s="97">
        <v>709</v>
      </c>
      <c r="D128" s="65">
        <v>1201</v>
      </c>
      <c r="E128" s="65">
        <f t="shared" si="2"/>
        <v>492</v>
      </c>
      <c r="F128" s="156">
        <f t="shared" si="3"/>
        <v>69.393511988716511</v>
      </c>
    </row>
    <row r="129" spans="1:6" s="140" customFormat="1" ht="19.899999999999999" customHeight="1">
      <c r="A129" s="28">
        <v>20113</v>
      </c>
      <c r="B129" s="28" t="s">
        <v>746</v>
      </c>
      <c r="C129" s="141">
        <v>1833</v>
      </c>
      <c r="D129" s="63">
        <v>1560.9490000000001</v>
      </c>
      <c r="E129" s="63">
        <f t="shared" si="2"/>
        <v>-272.05099999999993</v>
      </c>
      <c r="F129" s="115">
        <f t="shared" si="3"/>
        <v>-14.841843971631203</v>
      </c>
    </row>
    <row r="130" spans="1:6" s="11" customFormat="1" ht="19.899999999999999" customHeight="1">
      <c r="A130" s="29">
        <v>2011301</v>
      </c>
      <c r="B130" s="30" t="s">
        <v>19</v>
      </c>
      <c r="C130" s="97">
        <v>898</v>
      </c>
      <c r="D130" s="65">
        <v>991</v>
      </c>
      <c r="E130" s="65">
        <f t="shared" si="2"/>
        <v>93</v>
      </c>
      <c r="F130" s="156">
        <f t="shared" si="3"/>
        <v>10.356347438752785</v>
      </c>
    </row>
    <row r="131" spans="1:6" s="11" customFormat="1" ht="19.899999999999999" customHeight="1">
      <c r="A131" s="29">
        <v>2011302</v>
      </c>
      <c r="B131" s="30" t="s">
        <v>20</v>
      </c>
      <c r="C131" s="97">
        <v>56</v>
      </c>
      <c r="D131" s="65">
        <v>50.948999999999998</v>
      </c>
      <c r="E131" s="65">
        <f t="shared" si="2"/>
        <v>-5.0510000000000019</v>
      </c>
      <c r="F131" s="156">
        <f t="shared" si="3"/>
        <v>-9.0196428571428608</v>
      </c>
    </row>
    <row r="132" spans="1:6" s="11" customFormat="1" ht="19.899999999999999" hidden="1" customHeight="1">
      <c r="A132" s="29">
        <v>2011303</v>
      </c>
      <c r="B132" s="30" t="s">
        <v>21</v>
      </c>
      <c r="C132" s="97">
        <v>0</v>
      </c>
      <c r="D132" s="65">
        <v>0</v>
      </c>
      <c r="E132" s="65">
        <f t="shared" si="2"/>
        <v>0</v>
      </c>
      <c r="F132" s="156"/>
    </row>
    <row r="133" spans="1:6" s="11" customFormat="1" ht="19.899999999999999" hidden="1" customHeight="1">
      <c r="A133" s="29">
        <v>2011304</v>
      </c>
      <c r="B133" s="30" t="s">
        <v>73</v>
      </c>
      <c r="C133" s="97">
        <v>0</v>
      </c>
      <c r="D133" s="65">
        <v>0</v>
      </c>
      <c r="E133" s="65">
        <f t="shared" si="2"/>
        <v>0</v>
      </c>
      <c r="F133" s="156"/>
    </row>
    <row r="134" spans="1:6" ht="19.899999999999999" hidden="1" customHeight="1">
      <c r="A134" s="29">
        <v>2011305</v>
      </c>
      <c r="B134" s="30" t="s">
        <v>74</v>
      </c>
      <c r="C134" s="99">
        <v>0</v>
      </c>
      <c r="D134" s="65">
        <v>0</v>
      </c>
      <c r="E134" s="65">
        <f t="shared" ref="E134:E197" si="4">D134-C134</f>
        <v>0</v>
      </c>
      <c r="F134" s="156"/>
    </row>
    <row r="135" spans="1:6" s="11" customFormat="1" ht="19.899999999999999" hidden="1" customHeight="1">
      <c r="A135" s="29">
        <v>2011306</v>
      </c>
      <c r="B135" s="30" t="s">
        <v>75</v>
      </c>
      <c r="C135" s="97">
        <v>0</v>
      </c>
      <c r="D135" s="65">
        <v>0</v>
      </c>
      <c r="E135" s="65">
        <f t="shared" si="4"/>
        <v>0</v>
      </c>
      <c r="F135" s="156"/>
    </row>
    <row r="136" spans="1:6" s="11" customFormat="1" ht="19.899999999999999" customHeight="1">
      <c r="A136" s="29">
        <v>2011307</v>
      </c>
      <c r="B136" s="30" t="s">
        <v>76</v>
      </c>
      <c r="C136" s="97">
        <v>17</v>
      </c>
      <c r="D136" s="65">
        <v>17</v>
      </c>
      <c r="E136" s="65">
        <f t="shared" si="4"/>
        <v>0</v>
      </c>
      <c r="F136" s="156">
        <f t="shared" ref="F136:F195" si="5">E136/C136*100</f>
        <v>0</v>
      </c>
    </row>
    <row r="137" spans="1:6" s="11" customFormat="1" ht="19.899999999999999" customHeight="1">
      <c r="A137" s="29">
        <v>2011308</v>
      </c>
      <c r="B137" s="30" t="s">
        <v>77</v>
      </c>
      <c r="C137" s="97">
        <v>364</v>
      </c>
      <c r="D137" s="65">
        <v>502</v>
      </c>
      <c r="E137" s="65">
        <f t="shared" si="4"/>
        <v>138</v>
      </c>
      <c r="F137" s="156">
        <f t="shared" si="5"/>
        <v>37.912087912087912</v>
      </c>
    </row>
    <row r="138" spans="1:6" s="11" customFormat="1" ht="19.899999999999999" hidden="1" customHeight="1">
      <c r="A138" s="29">
        <v>2011350</v>
      </c>
      <c r="B138" s="30" t="s">
        <v>27</v>
      </c>
      <c r="C138" s="97">
        <v>0</v>
      </c>
      <c r="D138" s="65">
        <v>0</v>
      </c>
      <c r="E138" s="65">
        <f t="shared" si="4"/>
        <v>0</v>
      </c>
      <c r="F138" s="156"/>
    </row>
    <row r="139" spans="1:6" ht="19.899999999999999" customHeight="1">
      <c r="A139" s="29">
        <v>2011399</v>
      </c>
      <c r="B139" s="30" t="s">
        <v>78</v>
      </c>
      <c r="C139" s="99">
        <v>498</v>
      </c>
      <c r="D139" s="65">
        <v>0</v>
      </c>
      <c r="E139" s="65">
        <f t="shared" si="4"/>
        <v>-498</v>
      </c>
      <c r="F139" s="156">
        <f t="shared" si="5"/>
        <v>-100</v>
      </c>
    </row>
    <row r="140" spans="1:6" s="140" customFormat="1" ht="19.899999999999999" customHeight="1">
      <c r="A140" s="28">
        <v>20114</v>
      </c>
      <c r="B140" s="28" t="s">
        <v>747</v>
      </c>
      <c r="C140" s="141">
        <v>40</v>
      </c>
      <c r="D140" s="63">
        <v>0</v>
      </c>
      <c r="E140" s="63">
        <f t="shared" si="4"/>
        <v>-40</v>
      </c>
      <c r="F140" s="115">
        <f t="shared" si="5"/>
        <v>-100</v>
      </c>
    </row>
    <row r="141" spans="1:6" s="11" customFormat="1" ht="19.899999999999999" hidden="1" customHeight="1">
      <c r="A141" s="29">
        <v>2011401</v>
      </c>
      <c r="B141" s="30" t="s">
        <v>19</v>
      </c>
      <c r="C141" s="64">
        <v>0</v>
      </c>
      <c r="D141" s="65">
        <v>0</v>
      </c>
      <c r="E141" s="65">
        <f t="shared" si="4"/>
        <v>0</v>
      </c>
      <c r="F141" s="156"/>
    </row>
    <row r="142" spans="1:6" s="11" customFormat="1" ht="19.899999999999999" hidden="1" customHeight="1">
      <c r="A142" s="29">
        <v>2011402</v>
      </c>
      <c r="B142" s="30" t="s">
        <v>20</v>
      </c>
      <c r="C142" s="64">
        <v>0</v>
      </c>
      <c r="D142" s="65">
        <v>0</v>
      </c>
      <c r="E142" s="65">
        <f t="shared" si="4"/>
        <v>0</v>
      </c>
      <c r="F142" s="156"/>
    </row>
    <row r="143" spans="1:6" ht="19.899999999999999" hidden="1" customHeight="1">
      <c r="A143" s="29">
        <v>2011403</v>
      </c>
      <c r="B143" s="30" t="s">
        <v>21</v>
      </c>
      <c r="C143" s="24">
        <v>0</v>
      </c>
      <c r="D143" s="65">
        <v>0</v>
      </c>
      <c r="E143" s="65">
        <f t="shared" si="4"/>
        <v>0</v>
      </c>
      <c r="F143" s="156"/>
    </row>
    <row r="144" spans="1:6" s="11" customFormat="1" ht="19.899999999999999" hidden="1" customHeight="1">
      <c r="A144" s="29">
        <v>2011404</v>
      </c>
      <c r="B144" s="30" t="s">
        <v>671</v>
      </c>
      <c r="C144" s="24">
        <v>0</v>
      </c>
      <c r="D144" s="65">
        <v>0</v>
      </c>
      <c r="E144" s="65">
        <f t="shared" si="4"/>
        <v>0</v>
      </c>
      <c r="F144" s="156"/>
    </row>
    <row r="145" spans="1:6" s="11" customFormat="1" ht="19.899999999999999" hidden="1" customHeight="1">
      <c r="A145" s="29">
        <v>2011405</v>
      </c>
      <c r="B145" s="30" t="s">
        <v>672</v>
      </c>
      <c r="C145" s="24">
        <v>0</v>
      </c>
      <c r="D145" s="65">
        <v>0</v>
      </c>
      <c r="E145" s="65">
        <f t="shared" si="4"/>
        <v>0</v>
      </c>
      <c r="F145" s="156"/>
    </row>
    <row r="146" spans="1:6" s="11" customFormat="1" ht="19.899999999999999" hidden="1" customHeight="1">
      <c r="A146" s="29">
        <v>2011406</v>
      </c>
      <c r="B146" s="30" t="s">
        <v>673</v>
      </c>
      <c r="C146" s="24">
        <v>0</v>
      </c>
      <c r="D146" s="65">
        <v>0</v>
      </c>
      <c r="E146" s="65">
        <f t="shared" si="4"/>
        <v>0</v>
      </c>
      <c r="F146" s="156"/>
    </row>
    <row r="147" spans="1:6" ht="19.899999999999999" hidden="1" customHeight="1">
      <c r="A147" s="29">
        <v>2011407</v>
      </c>
      <c r="B147" s="30" t="s">
        <v>674</v>
      </c>
      <c r="C147" s="65">
        <v>0</v>
      </c>
      <c r="D147" s="65">
        <v>0</v>
      </c>
      <c r="E147" s="65">
        <f t="shared" si="4"/>
        <v>0</v>
      </c>
      <c r="F147" s="156"/>
    </row>
    <row r="148" spans="1:6" s="11" customFormat="1" ht="19.899999999999999" hidden="1" customHeight="1">
      <c r="A148" s="29">
        <v>2011408</v>
      </c>
      <c r="B148" s="30" t="s">
        <v>675</v>
      </c>
      <c r="C148" s="24">
        <v>0</v>
      </c>
      <c r="D148" s="65">
        <v>0</v>
      </c>
      <c r="E148" s="65">
        <f t="shared" si="4"/>
        <v>0</v>
      </c>
      <c r="F148" s="156"/>
    </row>
    <row r="149" spans="1:6" ht="19.899999999999999" customHeight="1">
      <c r="A149" s="29">
        <v>2011409</v>
      </c>
      <c r="B149" s="30" t="s">
        <v>676</v>
      </c>
      <c r="C149" s="65">
        <v>5</v>
      </c>
      <c r="D149" s="65">
        <v>0</v>
      </c>
      <c r="E149" s="65">
        <f t="shared" si="4"/>
        <v>-5</v>
      </c>
      <c r="F149" s="156">
        <f t="shared" si="5"/>
        <v>-100</v>
      </c>
    </row>
    <row r="150" spans="1:6" ht="19.899999999999999" hidden="1" customHeight="1">
      <c r="A150" s="29">
        <v>2011450</v>
      </c>
      <c r="B150" s="30" t="s">
        <v>27</v>
      </c>
      <c r="C150" s="64">
        <v>0</v>
      </c>
      <c r="D150" s="65">
        <v>0</v>
      </c>
      <c r="E150" s="65">
        <f t="shared" si="4"/>
        <v>0</v>
      </c>
      <c r="F150" s="156"/>
    </row>
    <row r="151" spans="1:6" s="11" customFormat="1" ht="19.899999999999999" customHeight="1">
      <c r="A151" s="29">
        <v>2011499</v>
      </c>
      <c r="B151" s="30" t="s">
        <v>79</v>
      </c>
      <c r="C151" s="24">
        <v>35</v>
      </c>
      <c r="D151" s="65">
        <v>0</v>
      </c>
      <c r="E151" s="65">
        <f t="shared" si="4"/>
        <v>-35</v>
      </c>
      <c r="F151" s="156">
        <f t="shared" si="5"/>
        <v>-100</v>
      </c>
    </row>
    <row r="152" spans="1:6" s="140" customFormat="1" ht="19.899999999999999" customHeight="1">
      <c r="A152" s="28">
        <v>20115</v>
      </c>
      <c r="B152" s="28" t="s">
        <v>748</v>
      </c>
      <c r="C152" s="23">
        <v>2604</v>
      </c>
      <c r="D152" s="63">
        <v>2840.0372438679997</v>
      </c>
      <c r="E152" s="63">
        <f t="shared" si="4"/>
        <v>236.03724386799968</v>
      </c>
      <c r="F152" s="115">
        <f t="shared" si="5"/>
        <v>9.064410286789542</v>
      </c>
    </row>
    <row r="153" spans="1:6" s="11" customFormat="1" ht="19.899999999999999" customHeight="1">
      <c r="A153" s="29">
        <v>2011501</v>
      </c>
      <c r="B153" s="30" t="s">
        <v>19</v>
      </c>
      <c r="C153" s="24">
        <v>2125</v>
      </c>
      <c r="D153" s="65">
        <v>2320</v>
      </c>
      <c r="E153" s="65">
        <f t="shared" si="4"/>
        <v>195</v>
      </c>
      <c r="F153" s="156">
        <f t="shared" si="5"/>
        <v>9.1764705882352935</v>
      </c>
    </row>
    <row r="154" spans="1:6" ht="19.899999999999999" customHeight="1">
      <c r="A154" s="29">
        <v>2011502</v>
      </c>
      <c r="B154" s="30" t="s">
        <v>20</v>
      </c>
      <c r="C154" s="24">
        <v>141</v>
      </c>
      <c r="D154" s="65">
        <v>135.05799999999999</v>
      </c>
      <c r="E154" s="65">
        <f t="shared" si="4"/>
        <v>-5.9420000000000073</v>
      </c>
      <c r="F154" s="156">
        <f t="shared" si="5"/>
        <v>-4.2141843971631259</v>
      </c>
    </row>
    <row r="155" spans="1:6" ht="19.899999999999999" customHeight="1">
      <c r="A155" s="29">
        <v>2011503</v>
      </c>
      <c r="B155" s="30" t="s">
        <v>21</v>
      </c>
      <c r="C155" s="65">
        <v>15</v>
      </c>
      <c r="D155" s="65">
        <v>13.156717</v>
      </c>
      <c r="E155" s="65">
        <f t="shared" si="4"/>
        <v>-1.8432829999999996</v>
      </c>
      <c r="F155" s="156">
        <f t="shared" si="5"/>
        <v>-12.288553333333331</v>
      </c>
    </row>
    <row r="156" spans="1:6" ht="19.899999999999999" hidden="1" customHeight="1">
      <c r="A156" s="29">
        <v>2011504</v>
      </c>
      <c r="B156" s="30" t="s">
        <v>80</v>
      </c>
      <c r="C156" s="24">
        <v>0</v>
      </c>
      <c r="D156" s="65">
        <v>0</v>
      </c>
      <c r="E156" s="65">
        <f t="shared" si="4"/>
        <v>0</v>
      </c>
      <c r="F156" s="156"/>
    </row>
    <row r="157" spans="1:6" s="11" customFormat="1" ht="19.899999999999999" customHeight="1">
      <c r="A157" s="29">
        <v>2011505</v>
      </c>
      <c r="B157" s="30" t="s">
        <v>81</v>
      </c>
      <c r="C157" s="24">
        <v>230</v>
      </c>
      <c r="D157" s="65">
        <v>233.6</v>
      </c>
      <c r="E157" s="65">
        <f t="shared" si="4"/>
        <v>3.5999999999999943</v>
      </c>
      <c r="F157" s="156">
        <f t="shared" si="5"/>
        <v>1.5652173913043455</v>
      </c>
    </row>
    <row r="158" spans="1:6" s="11" customFormat="1" ht="19.899999999999999" hidden="1" customHeight="1">
      <c r="A158" s="29">
        <v>2011506</v>
      </c>
      <c r="B158" s="30" t="s">
        <v>82</v>
      </c>
      <c r="C158" s="24">
        <v>0</v>
      </c>
      <c r="D158" s="65">
        <v>0</v>
      </c>
      <c r="E158" s="65">
        <f t="shared" si="4"/>
        <v>0</v>
      </c>
      <c r="F158" s="156"/>
    </row>
    <row r="159" spans="1:6" ht="19.899999999999999" hidden="1" customHeight="1">
      <c r="A159" s="29">
        <v>2011507</v>
      </c>
      <c r="B159" s="30" t="s">
        <v>53</v>
      </c>
      <c r="C159" s="24">
        <v>0</v>
      </c>
      <c r="D159" s="65">
        <v>0</v>
      </c>
      <c r="E159" s="65">
        <f t="shared" si="4"/>
        <v>0</v>
      </c>
      <c r="F159" s="156"/>
    </row>
    <row r="160" spans="1:6" s="11" customFormat="1" ht="19.899999999999999" customHeight="1">
      <c r="A160" s="29">
        <v>2011550</v>
      </c>
      <c r="B160" s="30" t="s">
        <v>27</v>
      </c>
      <c r="C160" s="24">
        <v>64</v>
      </c>
      <c r="D160" s="65">
        <v>88.222526868000003</v>
      </c>
      <c r="E160" s="65">
        <f t="shared" si="4"/>
        <v>24.222526868000003</v>
      </c>
      <c r="F160" s="156">
        <f t="shared" si="5"/>
        <v>37.847698231250007</v>
      </c>
    </row>
    <row r="161" spans="1:6" s="11" customFormat="1" ht="19.899999999999999" customHeight="1">
      <c r="A161" s="29">
        <v>2011599</v>
      </c>
      <c r="B161" s="30" t="s">
        <v>83</v>
      </c>
      <c r="C161" s="24">
        <v>29</v>
      </c>
      <c r="D161" s="65">
        <v>50</v>
      </c>
      <c r="E161" s="65">
        <f t="shared" si="4"/>
        <v>21</v>
      </c>
      <c r="F161" s="156">
        <f t="shared" si="5"/>
        <v>72.41379310344827</v>
      </c>
    </row>
    <row r="162" spans="1:6" s="140" customFormat="1" ht="19.899999999999999" customHeight="1">
      <c r="A162" s="28">
        <v>20117</v>
      </c>
      <c r="B162" s="28" t="s">
        <v>749</v>
      </c>
      <c r="C162" s="23">
        <v>34</v>
      </c>
      <c r="D162" s="63">
        <v>119.5</v>
      </c>
      <c r="E162" s="63">
        <f t="shared" si="4"/>
        <v>85.5</v>
      </c>
      <c r="F162" s="115">
        <f t="shared" si="5"/>
        <v>251.47058823529412</v>
      </c>
    </row>
    <row r="163" spans="1:6" s="11" customFormat="1" ht="19.899999999999999" hidden="1" customHeight="1">
      <c r="A163" s="29">
        <v>2011701</v>
      </c>
      <c r="B163" s="30" t="s">
        <v>19</v>
      </c>
      <c r="C163" s="97"/>
      <c r="D163" s="65">
        <v>0</v>
      </c>
      <c r="E163" s="65">
        <f t="shared" si="4"/>
        <v>0</v>
      </c>
      <c r="F163" s="156"/>
    </row>
    <row r="164" spans="1:6" s="11" customFormat="1" ht="19.899999999999999" hidden="1" customHeight="1">
      <c r="A164" s="29">
        <v>2011702</v>
      </c>
      <c r="B164" s="30" t="s">
        <v>20</v>
      </c>
      <c r="C164" s="97"/>
      <c r="D164" s="65">
        <v>0</v>
      </c>
      <c r="E164" s="65">
        <f t="shared" si="4"/>
        <v>0</v>
      </c>
      <c r="F164" s="156"/>
    </row>
    <row r="165" spans="1:6" s="11" customFormat="1" ht="19.899999999999999" hidden="1" customHeight="1">
      <c r="A165" s="29">
        <v>2011703</v>
      </c>
      <c r="B165" s="30" t="s">
        <v>21</v>
      </c>
      <c r="C165" s="97"/>
      <c r="D165" s="65">
        <v>0</v>
      </c>
      <c r="E165" s="65">
        <f t="shared" si="4"/>
        <v>0</v>
      </c>
      <c r="F165" s="156"/>
    </row>
    <row r="166" spans="1:6" s="11" customFormat="1" ht="19.899999999999999" hidden="1" customHeight="1">
      <c r="A166" s="29">
        <v>2011704</v>
      </c>
      <c r="B166" s="30" t="s">
        <v>84</v>
      </c>
      <c r="C166" s="97"/>
      <c r="D166" s="65">
        <v>0</v>
      </c>
      <c r="E166" s="65">
        <f t="shared" si="4"/>
        <v>0</v>
      </c>
      <c r="F166" s="156"/>
    </row>
    <row r="167" spans="1:6" s="11" customFormat="1" ht="19.899999999999999" hidden="1" customHeight="1">
      <c r="A167" s="29">
        <v>2011705</v>
      </c>
      <c r="B167" s="30" t="s">
        <v>85</v>
      </c>
      <c r="C167" s="97"/>
      <c r="D167" s="65">
        <v>0</v>
      </c>
      <c r="E167" s="65">
        <f t="shared" si="4"/>
        <v>0</v>
      </c>
      <c r="F167" s="156"/>
    </row>
    <row r="168" spans="1:6" s="11" customFormat="1" ht="19.899999999999999" hidden="1" customHeight="1">
      <c r="A168" s="29">
        <v>2011706</v>
      </c>
      <c r="B168" s="30" t="s">
        <v>86</v>
      </c>
      <c r="C168" s="97"/>
      <c r="D168" s="65">
        <v>0</v>
      </c>
      <c r="E168" s="65">
        <f t="shared" si="4"/>
        <v>0</v>
      </c>
      <c r="F168" s="156"/>
    </row>
    <row r="169" spans="1:6" s="11" customFormat="1" ht="19.899999999999999" hidden="1" customHeight="1">
      <c r="A169" s="29">
        <v>2011707</v>
      </c>
      <c r="B169" s="30" t="s">
        <v>87</v>
      </c>
      <c r="C169" s="97"/>
      <c r="D169" s="65">
        <v>0</v>
      </c>
      <c r="E169" s="65">
        <f t="shared" si="4"/>
        <v>0</v>
      </c>
      <c r="F169" s="156"/>
    </row>
    <row r="170" spans="1:6" s="11" customFormat="1" ht="19.899999999999999" hidden="1" customHeight="1">
      <c r="A170" s="29">
        <v>2011708</v>
      </c>
      <c r="B170" s="30" t="s">
        <v>88</v>
      </c>
      <c r="C170" s="97"/>
      <c r="D170" s="65">
        <v>0</v>
      </c>
      <c r="E170" s="65">
        <f t="shared" si="4"/>
        <v>0</v>
      </c>
      <c r="F170" s="156"/>
    </row>
    <row r="171" spans="1:6" s="11" customFormat="1" ht="19.899999999999999" hidden="1" customHeight="1">
      <c r="A171" s="29">
        <v>2011709</v>
      </c>
      <c r="B171" s="30" t="s">
        <v>89</v>
      </c>
      <c r="C171" s="97"/>
      <c r="D171" s="65">
        <v>0</v>
      </c>
      <c r="E171" s="65">
        <f t="shared" si="4"/>
        <v>0</v>
      </c>
      <c r="F171" s="156"/>
    </row>
    <row r="172" spans="1:6" ht="19.899999999999999" hidden="1" customHeight="1">
      <c r="A172" s="29">
        <v>2011710</v>
      </c>
      <c r="B172" s="30" t="s">
        <v>53</v>
      </c>
      <c r="C172" s="97"/>
      <c r="D172" s="65">
        <v>0</v>
      </c>
      <c r="E172" s="65">
        <f t="shared" si="4"/>
        <v>0</v>
      </c>
      <c r="F172" s="156"/>
    </row>
    <row r="173" spans="1:6" s="11" customFormat="1" ht="19.899999999999999" hidden="1" customHeight="1">
      <c r="A173" s="29">
        <v>2011750</v>
      </c>
      <c r="B173" s="30" t="s">
        <v>27</v>
      </c>
      <c r="C173" s="97"/>
      <c r="D173" s="65">
        <v>0</v>
      </c>
      <c r="E173" s="65">
        <f t="shared" si="4"/>
        <v>0</v>
      </c>
      <c r="F173" s="156"/>
    </row>
    <row r="174" spans="1:6" s="11" customFormat="1" ht="19.899999999999999" customHeight="1">
      <c r="A174" s="29">
        <v>2011799</v>
      </c>
      <c r="B174" s="30" t="s">
        <v>677</v>
      </c>
      <c r="C174" s="97">
        <v>34</v>
      </c>
      <c r="D174" s="65">
        <v>119.5</v>
      </c>
      <c r="E174" s="65">
        <f t="shared" si="4"/>
        <v>85.5</v>
      </c>
      <c r="F174" s="156">
        <f t="shared" si="5"/>
        <v>251.47058823529412</v>
      </c>
    </row>
    <row r="175" spans="1:6" s="140" customFormat="1" ht="19.899999999999999" hidden="1" customHeight="1">
      <c r="A175" s="28">
        <v>20123</v>
      </c>
      <c r="B175" s="28" t="s">
        <v>750</v>
      </c>
      <c r="C175" s="23">
        <v>0</v>
      </c>
      <c r="D175" s="63">
        <v>0</v>
      </c>
      <c r="E175" s="63">
        <f t="shared" si="4"/>
        <v>0</v>
      </c>
      <c r="F175" s="115"/>
    </row>
    <row r="176" spans="1:6" s="11" customFormat="1" ht="19.899999999999999" hidden="1" customHeight="1">
      <c r="A176" s="29">
        <v>2012301</v>
      </c>
      <c r="B176" s="30" t="s">
        <v>19</v>
      </c>
      <c r="C176" s="24">
        <v>0</v>
      </c>
      <c r="D176" s="65">
        <v>0</v>
      </c>
      <c r="E176" s="65">
        <f t="shared" si="4"/>
        <v>0</v>
      </c>
      <c r="F176" s="156"/>
    </row>
    <row r="177" spans="1:6" s="11" customFormat="1" ht="19.899999999999999" hidden="1" customHeight="1">
      <c r="A177" s="29">
        <v>2012302</v>
      </c>
      <c r="B177" s="30" t="s">
        <v>20</v>
      </c>
      <c r="C177" s="61">
        <v>0</v>
      </c>
      <c r="D177" s="65">
        <v>0</v>
      </c>
      <c r="E177" s="65">
        <f t="shared" si="4"/>
        <v>0</v>
      </c>
      <c r="F177" s="156"/>
    </row>
    <row r="178" spans="1:6" s="11" customFormat="1" ht="19.899999999999999" hidden="1" customHeight="1">
      <c r="A178" s="29">
        <v>2012303</v>
      </c>
      <c r="B178" s="30" t="s">
        <v>21</v>
      </c>
      <c r="C178" s="24">
        <v>0</v>
      </c>
      <c r="D178" s="65">
        <v>0</v>
      </c>
      <c r="E178" s="65">
        <f t="shared" si="4"/>
        <v>0</v>
      </c>
      <c r="F178" s="156"/>
    </row>
    <row r="179" spans="1:6" s="11" customFormat="1" ht="19.899999999999999" hidden="1" customHeight="1">
      <c r="A179" s="29">
        <v>2012304</v>
      </c>
      <c r="B179" s="30" t="s">
        <v>678</v>
      </c>
      <c r="C179" s="24">
        <v>0</v>
      </c>
      <c r="D179" s="65">
        <v>0</v>
      </c>
      <c r="E179" s="65">
        <f t="shared" si="4"/>
        <v>0</v>
      </c>
      <c r="F179" s="156"/>
    </row>
    <row r="180" spans="1:6" ht="19.899999999999999" hidden="1" customHeight="1">
      <c r="A180" s="29">
        <v>2012350</v>
      </c>
      <c r="B180" s="30" t="s">
        <v>27</v>
      </c>
      <c r="C180" s="24">
        <v>0</v>
      </c>
      <c r="D180" s="65">
        <v>0</v>
      </c>
      <c r="E180" s="65">
        <f t="shared" si="4"/>
        <v>0</v>
      </c>
      <c r="F180" s="156"/>
    </row>
    <row r="181" spans="1:6" s="11" customFormat="1" ht="19.899999999999999" hidden="1" customHeight="1">
      <c r="A181" s="29">
        <v>2012399</v>
      </c>
      <c r="B181" s="30" t="s">
        <v>679</v>
      </c>
      <c r="C181" s="24">
        <v>0</v>
      </c>
      <c r="D181" s="65">
        <v>0</v>
      </c>
      <c r="E181" s="65">
        <f t="shared" si="4"/>
        <v>0</v>
      </c>
      <c r="F181" s="156"/>
    </row>
    <row r="182" spans="1:6" s="140" customFormat="1" ht="19.899999999999999" hidden="1" customHeight="1">
      <c r="A182" s="28">
        <v>20124</v>
      </c>
      <c r="B182" s="28" t="s">
        <v>751</v>
      </c>
      <c r="C182" s="23">
        <v>0</v>
      </c>
      <c r="D182" s="63">
        <v>0</v>
      </c>
      <c r="E182" s="63">
        <f t="shared" si="4"/>
        <v>0</v>
      </c>
      <c r="F182" s="115"/>
    </row>
    <row r="183" spans="1:6" s="11" customFormat="1" ht="19.899999999999999" hidden="1" customHeight="1">
      <c r="A183" s="29">
        <v>2012401</v>
      </c>
      <c r="B183" s="30" t="s">
        <v>19</v>
      </c>
      <c r="C183" s="24">
        <v>0</v>
      </c>
      <c r="D183" s="65">
        <v>0</v>
      </c>
      <c r="E183" s="65">
        <f t="shared" si="4"/>
        <v>0</v>
      </c>
      <c r="F183" s="156"/>
    </row>
    <row r="184" spans="1:6" s="11" customFormat="1" ht="19.899999999999999" hidden="1" customHeight="1">
      <c r="A184" s="29">
        <v>2012402</v>
      </c>
      <c r="B184" s="30" t="s">
        <v>20</v>
      </c>
      <c r="C184" s="24">
        <v>0</v>
      </c>
      <c r="D184" s="65">
        <v>0</v>
      </c>
      <c r="E184" s="65">
        <f t="shared" si="4"/>
        <v>0</v>
      </c>
      <c r="F184" s="156"/>
    </row>
    <row r="185" spans="1:6" s="11" customFormat="1" ht="19.899999999999999" hidden="1" customHeight="1">
      <c r="A185" s="29">
        <v>2012403</v>
      </c>
      <c r="B185" s="30" t="s">
        <v>21</v>
      </c>
      <c r="C185" s="24">
        <v>0</v>
      </c>
      <c r="D185" s="65">
        <v>0</v>
      </c>
      <c r="E185" s="65">
        <f t="shared" si="4"/>
        <v>0</v>
      </c>
      <c r="F185" s="156"/>
    </row>
    <row r="186" spans="1:6" ht="19.899999999999999" hidden="1" customHeight="1">
      <c r="A186" s="29">
        <v>2012404</v>
      </c>
      <c r="B186" s="30" t="s">
        <v>680</v>
      </c>
      <c r="C186" s="24">
        <v>0</v>
      </c>
      <c r="D186" s="65">
        <v>0</v>
      </c>
      <c r="E186" s="65">
        <f t="shared" si="4"/>
        <v>0</v>
      </c>
      <c r="F186" s="156"/>
    </row>
    <row r="187" spans="1:6" s="11" customFormat="1" ht="19.899999999999999" hidden="1" customHeight="1">
      <c r="A187" s="29">
        <v>2012450</v>
      </c>
      <c r="B187" s="30" t="s">
        <v>27</v>
      </c>
      <c r="C187" s="24">
        <v>0</v>
      </c>
      <c r="D187" s="65">
        <v>0</v>
      </c>
      <c r="E187" s="65">
        <f t="shared" si="4"/>
        <v>0</v>
      </c>
      <c r="F187" s="156"/>
    </row>
    <row r="188" spans="1:6" s="11" customFormat="1" ht="19.899999999999999" hidden="1" customHeight="1">
      <c r="A188" s="29">
        <v>2012499</v>
      </c>
      <c r="B188" s="30" t="s">
        <v>681</v>
      </c>
      <c r="C188" s="24">
        <v>0</v>
      </c>
      <c r="D188" s="65">
        <v>0</v>
      </c>
      <c r="E188" s="65">
        <f t="shared" si="4"/>
        <v>0</v>
      </c>
      <c r="F188" s="156"/>
    </row>
    <row r="189" spans="1:6" s="140" customFormat="1" ht="19.899999999999999" customHeight="1">
      <c r="A189" s="28">
        <v>20125</v>
      </c>
      <c r="B189" s="28" t="s">
        <v>752</v>
      </c>
      <c r="C189" s="23">
        <v>3</v>
      </c>
      <c r="D189" s="63">
        <v>3</v>
      </c>
      <c r="E189" s="63">
        <f t="shared" si="4"/>
        <v>0</v>
      </c>
      <c r="F189" s="115">
        <f t="shared" si="5"/>
        <v>0</v>
      </c>
    </row>
    <row r="190" spans="1:6" s="11" customFormat="1" ht="19.899999999999999" hidden="1" customHeight="1">
      <c r="A190" s="29">
        <v>2012501</v>
      </c>
      <c r="B190" s="30" t="s">
        <v>19</v>
      </c>
      <c r="C190" s="24">
        <v>0</v>
      </c>
      <c r="D190" s="65">
        <v>0</v>
      </c>
      <c r="E190" s="65">
        <f t="shared" si="4"/>
        <v>0</v>
      </c>
      <c r="F190" s="156"/>
    </row>
    <row r="191" spans="1:6" s="11" customFormat="1" ht="19.899999999999999" hidden="1" customHeight="1">
      <c r="A191" s="29">
        <v>2012502</v>
      </c>
      <c r="B191" s="30" t="s">
        <v>20</v>
      </c>
      <c r="C191" s="24">
        <v>0</v>
      </c>
      <c r="D191" s="65">
        <v>0</v>
      </c>
      <c r="E191" s="65">
        <f t="shared" si="4"/>
        <v>0</v>
      </c>
      <c r="F191" s="156"/>
    </row>
    <row r="192" spans="1:6" s="11" customFormat="1" ht="19.899999999999999" hidden="1" customHeight="1">
      <c r="A192" s="29">
        <v>2012503</v>
      </c>
      <c r="B192" s="30" t="s">
        <v>21</v>
      </c>
      <c r="C192" s="24">
        <v>0</v>
      </c>
      <c r="D192" s="65">
        <v>0</v>
      </c>
      <c r="E192" s="65">
        <f t="shared" si="4"/>
        <v>0</v>
      </c>
      <c r="F192" s="156"/>
    </row>
    <row r="193" spans="1:6" s="11" customFormat="1" ht="19.899999999999999" hidden="1" customHeight="1">
      <c r="A193" s="29">
        <v>2012504</v>
      </c>
      <c r="B193" s="30" t="s">
        <v>90</v>
      </c>
      <c r="C193" s="24">
        <v>0</v>
      </c>
      <c r="D193" s="65">
        <v>0</v>
      </c>
      <c r="E193" s="65">
        <f t="shared" si="4"/>
        <v>0</v>
      </c>
      <c r="F193" s="156"/>
    </row>
    <row r="194" spans="1:6" ht="19.899999999999999" hidden="1" customHeight="1">
      <c r="A194" s="29">
        <v>2012505</v>
      </c>
      <c r="B194" s="30" t="s">
        <v>91</v>
      </c>
      <c r="C194" s="24">
        <v>0</v>
      </c>
      <c r="D194" s="65">
        <v>0</v>
      </c>
      <c r="E194" s="65">
        <f t="shared" si="4"/>
        <v>0</v>
      </c>
      <c r="F194" s="156"/>
    </row>
    <row r="195" spans="1:6" s="11" customFormat="1" ht="19.899999999999999" customHeight="1">
      <c r="A195" s="29">
        <v>2012506</v>
      </c>
      <c r="B195" s="30" t="s">
        <v>92</v>
      </c>
      <c r="C195" s="24">
        <v>3</v>
      </c>
      <c r="D195" s="65">
        <v>3</v>
      </c>
      <c r="E195" s="65">
        <f t="shared" si="4"/>
        <v>0</v>
      </c>
      <c r="F195" s="156">
        <f t="shared" si="5"/>
        <v>0</v>
      </c>
    </row>
    <row r="196" spans="1:6" ht="19.899999999999999" hidden="1" customHeight="1">
      <c r="A196" s="29">
        <v>2012550</v>
      </c>
      <c r="B196" s="30" t="s">
        <v>27</v>
      </c>
      <c r="C196" s="24">
        <v>0</v>
      </c>
      <c r="D196" s="65">
        <v>0</v>
      </c>
      <c r="E196" s="65">
        <f t="shared" si="4"/>
        <v>0</v>
      </c>
      <c r="F196" s="156"/>
    </row>
    <row r="197" spans="1:6" ht="19.899999999999999" hidden="1" customHeight="1">
      <c r="A197" s="29">
        <v>2012599</v>
      </c>
      <c r="B197" s="30" t="s">
        <v>93</v>
      </c>
      <c r="C197" s="65"/>
      <c r="D197" s="65">
        <v>0</v>
      </c>
      <c r="E197" s="65">
        <f t="shared" si="4"/>
        <v>0</v>
      </c>
      <c r="F197" s="156"/>
    </row>
    <row r="198" spans="1:6" s="10" customFormat="1" ht="19.899999999999999" customHeight="1">
      <c r="A198" s="28">
        <v>20126</v>
      </c>
      <c r="B198" s="28" t="s">
        <v>753</v>
      </c>
      <c r="C198" s="23">
        <v>415</v>
      </c>
      <c r="D198" s="63">
        <v>511.73621600000001</v>
      </c>
      <c r="E198" s="63">
        <f t="shared" ref="E198:E261" si="6">D198-C198</f>
        <v>96.736216000000013</v>
      </c>
      <c r="F198" s="115">
        <f t="shared" ref="F198:F259" si="7">E198/C198*100</f>
        <v>23.309931566265064</v>
      </c>
    </row>
    <row r="199" spans="1:6" s="11" customFormat="1" ht="19.899999999999999" customHeight="1">
      <c r="A199" s="29">
        <v>2012601</v>
      </c>
      <c r="B199" s="30" t="s">
        <v>19</v>
      </c>
      <c r="C199" s="24">
        <v>277</v>
      </c>
      <c r="D199" s="65">
        <v>290.43121600000001</v>
      </c>
      <c r="E199" s="65">
        <f t="shared" si="6"/>
        <v>13.431216000000006</v>
      </c>
      <c r="F199" s="156">
        <f t="shared" si="7"/>
        <v>4.8488144404332152</v>
      </c>
    </row>
    <row r="200" spans="1:6" s="11" customFormat="1" ht="19.899999999999999" customHeight="1">
      <c r="A200" s="29">
        <v>2012602</v>
      </c>
      <c r="B200" s="30" t="s">
        <v>20</v>
      </c>
      <c r="C200" s="24">
        <v>18</v>
      </c>
      <c r="D200" s="65">
        <v>16.895</v>
      </c>
      <c r="E200" s="65">
        <f t="shared" si="6"/>
        <v>-1.1050000000000004</v>
      </c>
      <c r="F200" s="156">
        <f t="shared" si="7"/>
        <v>-6.1388888888888911</v>
      </c>
    </row>
    <row r="201" spans="1:6" s="11" customFormat="1" ht="19.899999999999999" customHeight="1">
      <c r="A201" s="29">
        <v>2012603</v>
      </c>
      <c r="B201" s="30" t="s">
        <v>21</v>
      </c>
      <c r="C201" s="24">
        <v>4</v>
      </c>
      <c r="D201" s="65">
        <v>2.7</v>
      </c>
      <c r="E201" s="65">
        <f t="shared" si="6"/>
        <v>-1.2999999999999998</v>
      </c>
      <c r="F201" s="156">
        <f t="shared" si="7"/>
        <v>-32.499999999999993</v>
      </c>
    </row>
    <row r="202" spans="1:6" ht="19.899999999999999" customHeight="1">
      <c r="A202" s="29">
        <v>2012604</v>
      </c>
      <c r="B202" s="30" t="s">
        <v>94</v>
      </c>
      <c r="C202" s="24">
        <v>70</v>
      </c>
      <c r="D202" s="65">
        <v>192.71</v>
      </c>
      <c r="E202" s="65">
        <f t="shared" si="6"/>
        <v>122.71000000000001</v>
      </c>
      <c r="F202" s="156">
        <f t="shared" si="7"/>
        <v>175.3</v>
      </c>
    </row>
    <row r="203" spans="1:6" s="11" customFormat="1" ht="19.899999999999999" customHeight="1">
      <c r="A203" s="29">
        <v>2012699</v>
      </c>
      <c r="B203" s="30" t="s">
        <v>95</v>
      </c>
      <c r="C203" s="24">
        <v>46</v>
      </c>
      <c r="D203" s="65">
        <v>9</v>
      </c>
      <c r="E203" s="65">
        <f t="shared" si="6"/>
        <v>-37</v>
      </c>
      <c r="F203" s="156">
        <f t="shared" si="7"/>
        <v>-80.434782608695656</v>
      </c>
    </row>
    <row r="204" spans="1:6" s="140" customFormat="1" ht="19.899999999999999" customHeight="1">
      <c r="A204" s="28">
        <v>20128</v>
      </c>
      <c r="B204" s="28" t="s">
        <v>754</v>
      </c>
      <c r="C204" s="23">
        <v>155</v>
      </c>
      <c r="D204" s="63">
        <v>154.23685500000002</v>
      </c>
      <c r="E204" s="63">
        <f t="shared" si="6"/>
        <v>-0.7631449999999802</v>
      </c>
      <c r="F204" s="115">
        <f t="shared" si="7"/>
        <v>-0.49235161290321305</v>
      </c>
    </row>
    <row r="205" spans="1:6" s="11" customFormat="1" ht="19.899999999999999" customHeight="1">
      <c r="A205" s="29">
        <v>2012801</v>
      </c>
      <c r="B205" s="30" t="s">
        <v>19</v>
      </c>
      <c r="C205" s="24">
        <v>121</v>
      </c>
      <c r="D205" s="65">
        <v>130.865511</v>
      </c>
      <c r="E205" s="65">
        <f t="shared" si="6"/>
        <v>9.8655109999999979</v>
      </c>
      <c r="F205" s="156">
        <f t="shared" si="7"/>
        <v>8.1533148760330558</v>
      </c>
    </row>
    <row r="206" spans="1:6" s="11" customFormat="1" ht="19.899999999999999" customHeight="1">
      <c r="A206" s="29">
        <v>2012802</v>
      </c>
      <c r="B206" s="30" t="s">
        <v>20</v>
      </c>
      <c r="C206" s="24">
        <v>11</v>
      </c>
      <c r="D206" s="65">
        <v>9.8213439999999999</v>
      </c>
      <c r="E206" s="65">
        <f t="shared" si="6"/>
        <v>-1.1786560000000001</v>
      </c>
      <c r="F206" s="156">
        <f t="shared" si="7"/>
        <v>-10.715054545454548</v>
      </c>
    </row>
    <row r="207" spans="1:6" s="11" customFormat="1" ht="19.899999999999999" customHeight="1">
      <c r="A207" s="29">
        <v>2012803</v>
      </c>
      <c r="B207" s="30" t="s">
        <v>21</v>
      </c>
      <c r="C207" s="24">
        <v>2</v>
      </c>
      <c r="D207" s="65">
        <v>2</v>
      </c>
      <c r="E207" s="65">
        <f t="shared" si="6"/>
        <v>0</v>
      </c>
      <c r="F207" s="156">
        <f t="shared" si="7"/>
        <v>0</v>
      </c>
    </row>
    <row r="208" spans="1:6" s="11" customFormat="1" ht="19.899999999999999" hidden="1" customHeight="1">
      <c r="A208" s="29">
        <v>2012804</v>
      </c>
      <c r="B208" s="30" t="s">
        <v>31</v>
      </c>
      <c r="C208" s="24">
        <v>0</v>
      </c>
      <c r="D208" s="65">
        <v>0</v>
      </c>
      <c r="E208" s="65">
        <f t="shared" si="6"/>
        <v>0</v>
      </c>
      <c r="F208" s="156"/>
    </row>
    <row r="209" spans="1:6" s="11" customFormat="1" ht="19.899999999999999" hidden="1" customHeight="1">
      <c r="A209" s="29">
        <v>2012850</v>
      </c>
      <c r="B209" s="30" t="s">
        <v>27</v>
      </c>
      <c r="C209" s="24">
        <v>0</v>
      </c>
      <c r="D209" s="65">
        <v>0</v>
      </c>
      <c r="E209" s="65">
        <f t="shared" si="6"/>
        <v>0</v>
      </c>
      <c r="F209" s="156"/>
    </row>
    <row r="210" spans="1:6" ht="19.899999999999999" customHeight="1">
      <c r="A210" s="29">
        <v>2012899</v>
      </c>
      <c r="B210" s="30" t="s">
        <v>96</v>
      </c>
      <c r="C210" s="24">
        <v>21</v>
      </c>
      <c r="D210" s="65">
        <v>11.55</v>
      </c>
      <c r="E210" s="65">
        <f t="shared" si="6"/>
        <v>-9.4499999999999993</v>
      </c>
      <c r="F210" s="156">
        <f t="shared" si="7"/>
        <v>-44.999999999999993</v>
      </c>
    </row>
    <row r="211" spans="1:6" s="140" customFormat="1" ht="19.899999999999999" customHeight="1">
      <c r="A211" s="28">
        <v>20129</v>
      </c>
      <c r="B211" s="28" t="s">
        <v>755</v>
      </c>
      <c r="C211" s="23">
        <v>689</v>
      </c>
      <c r="D211" s="63">
        <v>988.80393110270006</v>
      </c>
      <c r="E211" s="63">
        <f t="shared" si="6"/>
        <v>299.80393110270006</v>
      </c>
      <c r="F211" s="115">
        <f t="shared" si="7"/>
        <v>43.512907271799719</v>
      </c>
    </row>
    <row r="212" spans="1:6" s="11" customFormat="1" ht="19.899999999999999" customHeight="1">
      <c r="A212" s="29">
        <v>2012901</v>
      </c>
      <c r="B212" s="30" t="s">
        <v>19</v>
      </c>
      <c r="C212" s="24">
        <v>419</v>
      </c>
      <c r="D212" s="65">
        <v>439.24245821390002</v>
      </c>
      <c r="E212" s="65">
        <f t="shared" si="6"/>
        <v>20.242458213900022</v>
      </c>
      <c r="F212" s="156">
        <f t="shared" si="7"/>
        <v>4.8311356119093132</v>
      </c>
    </row>
    <row r="213" spans="1:6" s="11" customFormat="1" ht="19.899999999999999" customHeight="1">
      <c r="A213" s="29">
        <v>2012902</v>
      </c>
      <c r="B213" s="30" t="s">
        <v>20</v>
      </c>
      <c r="C213" s="24">
        <v>30</v>
      </c>
      <c r="D213" s="65">
        <v>27.164000000000001</v>
      </c>
      <c r="E213" s="65">
        <f t="shared" si="6"/>
        <v>-2.8359999999999985</v>
      </c>
      <c r="F213" s="156">
        <f t="shared" si="7"/>
        <v>-9.4533333333333296</v>
      </c>
    </row>
    <row r="214" spans="1:6" ht="19.899999999999999" customHeight="1">
      <c r="A214" s="29">
        <v>2012903</v>
      </c>
      <c r="B214" s="30" t="s">
        <v>21</v>
      </c>
      <c r="C214" s="24">
        <v>4</v>
      </c>
      <c r="D214" s="65">
        <v>4.2986269999999998</v>
      </c>
      <c r="E214" s="65">
        <f t="shared" si="6"/>
        <v>0.29862699999999975</v>
      </c>
      <c r="F214" s="156">
        <f t="shared" si="7"/>
        <v>7.4656749999999938</v>
      </c>
    </row>
    <row r="215" spans="1:6" s="11" customFormat="1" ht="19.899999999999999" hidden="1" customHeight="1">
      <c r="A215" s="29">
        <v>2012904</v>
      </c>
      <c r="B215" s="30" t="s">
        <v>97</v>
      </c>
      <c r="C215" s="24">
        <v>0</v>
      </c>
      <c r="D215" s="65">
        <v>0</v>
      </c>
      <c r="E215" s="65">
        <f t="shared" si="6"/>
        <v>0</v>
      </c>
      <c r="F215" s="156"/>
    </row>
    <row r="216" spans="1:6" ht="19.899999999999999" hidden="1" customHeight="1">
      <c r="A216" s="29">
        <v>2012905</v>
      </c>
      <c r="B216" s="30" t="s">
        <v>98</v>
      </c>
      <c r="C216" s="24">
        <v>0</v>
      </c>
      <c r="D216" s="65">
        <v>0</v>
      </c>
      <c r="E216" s="65">
        <f t="shared" si="6"/>
        <v>0</v>
      </c>
      <c r="F216" s="156"/>
    </row>
    <row r="217" spans="1:6" s="11" customFormat="1" ht="19.899999999999999" customHeight="1">
      <c r="A217" s="29">
        <v>2012950</v>
      </c>
      <c r="B217" s="30" t="s">
        <v>27</v>
      </c>
      <c r="C217" s="24">
        <v>87</v>
      </c>
      <c r="D217" s="65">
        <v>114.24884588879999</v>
      </c>
      <c r="E217" s="65">
        <f t="shared" si="6"/>
        <v>27.248845888799991</v>
      </c>
      <c r="F217" s="156">
        <f t="shared" si="7"/>
        <v>31.32051251586206</v>
      </c>
    </row>
    <row r="218" spans="1:6" ht="19.899999999999999" customHeight="1">
      <c r="A218" s="29">
        <v>2012999</v>
      </c>
      <c r="B218" s="30" t="s">
        <v>99</v>
      </c>
      <c r="C218" s="97">
        <v>149</v>
      </c>
      <c r="D218" s="65">
        <v>403.85</v>
      </c>
      <c r="E218" s="65">
        <f t="shared" si="6"/>
        <v>254.85000000000002</v>
      </c>
      <c r="F218" s="156">
        <f t="shared" si="7"/>
        <v>171.04026845637586</v>
      </c>
    </row>
    <row r="219" spans="1:6" s="140" customFormat="1" ht="19.899999999999999" customHeight="1">
      <c r="A219" s="28">
        <v>20131</v>
      </c>
      <c r="B219" s="28" t="s">
        <v>756</v>
      </c>
      <c r="C219" s="23">
        <v>1800</v>
      </c>
      <c r="D219" s="63">
        <v>2278.3357850000002</v>
      </c>
      <c r="E219" s="63">
        <f t="shared" si="6"/>
        <v>478.33578500000021</v>
      </c>
      <c r="F219" s="115">
        <f t="shared" si="7"/>
        <v>26.574210277777787</v>
      </c>
    </row>
    <row r="220" spans="1:6" s="11" customFormat="1" ht="19.899999999999999" customHeight="1">
      <c r="A220" s="29">
        <v>2013101</v>
      </c>
      <c r="B220" s="30" t="s">
        <v>19</v>
      </c>
      <c r="C220" s="97">
        <v>1136</v>
      </c>
      <c r="D220" s="65">
        <v>1312.106</v>
      </c>
      <c r="E220" s="65">
        <f t="shared" si="6"/>
        <v>176.10599999999999</v>
      </c>
      <c r="F220" s="156">
        <f t="shared" si="7"/>
        <v>15.502288732394366</v>
      </c>
    </row>
    <row r="221" spans="1:6" s="11" customFormat="1" ht="19.899999999999999" customHeight="1">
      <c r="A221" s="29">
        <v>2013102</v>
      </c>
      <c r="B221" s="30" t="s">
        <v>20</v>
      </c>
      <c r="C221" s="97">
        <v>89</v>
      </c>
      <c r="D221" s="65">
        <v>80.86</v>
      </c>
      <c r="E221" s="65">
        <f t="shared" si="6"/>
        <v>-8.14</v>
      </c>
      <c r="F221" s="156">
        <f t="shared" si="7"/>
        <v>-9.1460674157303377</v>
      </c>
    </row>
    <row r="222" spans="1:6" ht="19.899999999999999" customHeight="1">
      <c r="A222" s="29">
        <v>2013103</v>
      </c>
      <c r="B222" s="30" t="s">
        <v>21</v>
      </c>
      <c r="C222" s="97">
        <v>136</v>
      </c>
      <c r="D222" s="65">
        <v>303.849785</v>
      </c>
      <c r="E222" s="65">
        <f t="shared" si="6"/>
        <v>167.849785</v>
      </c>
      <c r="F222" s="156">
        <f t="shared" si="7"/>
        <v>123.41895955882353</v>
      </c>
    </row>
    <row r="223" spans="1:6" s="11" customFormat="1" ht="19.899999999999999" customHeight="1">
      <c r="A223" s="29">
        <v>2013105</v>
      </c>
      <c r="B223" s="30" t="s">
        <v>100</v>
      </c>
      <c r="C223" s="97">
        <v>239</v>
      </c>
      <c r="D223" s="65">
        <v>191.52</v>
      </c>
      <c r="E223" s="65">
        <f t="shared" si="6"/>
        <v>-47.47999999999999</v>
      </c>
      <c r="F223" s="156">
        <f t="shared" si="7"/>
        <v>-19.866108786610877</v>
      </c>
    </row>
    <row r="224" spans="1:6" s="11" customFormat="1" ht="19.899999999999999" hidden="1" customHeight="1">
      <c r="A224" s="29">
        <v>2013150</v>
      </c>
      <c r="B224" s="30" t="s">
        <v>27</v>
      </c>
      <c r="C224" s="97">
        <v>0</v>
      </c>
      <c r="D224" s="65">
        <v>0</v>
      </c>
      <c r="E224" s="65">
        <f t="shared" si="6"/>
        <v>0</v>
      </c>
      <c r="F224" s="156"/>
    </row>
    <row r="225" spans="1:6" s="11" customFormat="1" ht="19.899999999999999" customHeight="1">
      <c r="A225" s="29">
        <v>2013199</v>
      </c>
      <c r="B225" s="30" t="s">
        <v>682</v>
      </c>
      <c r="C225" s="97">
        <v>200</v>
      </c>
      <c r="D225" s="65">
        <v>390</v>
      </c>
      <c r="E225" s="65">
        <f t="shared" si="6"/>
        <v>190</v>
      </c>
      <c r="F225" s="156">
        <f t="shared" si="7"/>
        <v>95</v>
      </c>
    </row>
    <row r="226" spans="1:6" s="140" customFormat="1" ht="19.899999999999999" customHeight="1">
      <c r="A226" s="28">
        <v>20132</v>
      </c>
      <c r="B226" s="28" t="s">
        <v>757</v>
      </c>
      <c r="C226" s="23">
        <v>781</v>
      </c>
      <c r="D226" s="63">
        <v>1326.9510037713999</v>
      </c>
      <c r="E226" s="63">
        <f t="shared" si="6"/>
        <v>545.95100377139988</v>
      </c>
      <c r="F226" s="115">
        <f t="shared" si="7"/>
        <v>69.904097794033277</v>
      </c>
    </row>
    <row r="227" spans="1:6" s="11" customFormat="1" ht="19.899999999999999" customHeight="1">
      <c r="A227" s="29">
        <v>2013201</v>
      </c>
      <c r="B227" s="30" t="s">
        <v>19</v>
      </c>
      <c r="C227" s="97">
        <v>415</v>
      </c>
      <c r="D227" s="65">
        <v>446.37582125490002</v>
      </c>
      <c r="E227" s="65">
        <f t="shared" si="6"/>
        <v>31.375821254900018</v>
      </c>
      <c r="F227" s="156">
        <f t="shared" si="7"/>
        <v>7.5604388566024134</v>
      </c>
    </row>
    <row r="228" spans="1:6" s="11" customFormat="1" ht="19.899999999999999" customHeight="1">
      <c r="A228" s="29">
        <v>2013202</v>
      </c>
      <c r="B228" s="30" t="s">
        <v>20</v>
      </c>
      <c r="C228" s="24">
        <v>27</v>
      </c>
      <c r="D228" s="65">
        <v>25.132400000000001</v>
      </c>
      <c r="E228" s="65">
        <f t="shared" si="6"/>
        <v>-1.8675999999999995</v>
      </c>
      <c r="F228" s="156">
        <f t="shared" si="7"/>
        <v>-6.9170370370370353</v>
      </c>
    </row>
    <row r="229" spans="1:6" ht="19.899999999999999" customHeight="1">
      <c r="A229" s="29">
        <v>2013203</v>
      </c>
      <c r="B229" s="30" t="s">
        <v>21</v>
      </c>
      <c r="C229" s="24">
        <v>3</v>
      </c>
      <c r="D229" s="65">
        <v>2.4633440000000002</v>
      </c>
      <c r="E229" s="65">
        <f t="shared" si="6"/>
        <v>-0.5366559999999998</v>
      </c>
      <c r="F229" s="156">
        <f t="shared" si="7"/>
        <v>-17.888533333333324</v>
      </c>
    </row>
    <row r="230" spans="1:6" ht="19.899999999999999" customHeight="1">
      <c r="A230" s="29">
        <v>2013250</v>
      </c>
      <c r="B230" s="30" t="s">
        <v>27</v>
      </c>
      <c r="C230" s="65">
        <v>82</v>
      </c>
      <c r="D230" s="65">
        <v>127.31403851650001</v>
      </c>
      <c r="E230" s="65">
        <f t="shared" si="6"/>
        <v>45.314038516500005</v>
      </c>
      <c r="F230" s="156">
        <f t="shared" si="7"/>
        <v>55.261022581097563</v>
      </c>
    </row>
    <row r="231" spans="1:6" ht="19.899999999999999" customHeight="1">
      <c r="A231" s="29">
        <v>2013299</v>
      </c>
      <c r="B231" s="30" t="s">
        <v>101</v>
      </c>
      <c r="C231" s="97">
        <v>254</v>
      </c>
      <c r="D231" s="65">
        <v>725.66539999999998</v>
      </c>
      <c r="E231" s="65">
        <f t="shared" si="6"/>
        <v>471.66539999999998</v>
      </c>
      <c r="F231" s="156">
        <f t="shared" si="7"/>
        <v>185.69503937007875</v>
      </c>
    </row>
    <row r="232" spans="1:6" s="140" customFormat="1" ht="19.899999999999999" customHeight="1">
      <c r="A232" s="28">
        <v>20133</v>
      </c>
      <c r="B232" s="28" t="s">
        <v>758</v>
      </c>
      <c r="C232" s="23">
        <v>682</v>
      </c>
      <c r="D232" s="63">
        <v>793.42519399999992</v>
      </c>
      <c r="E232" s="63">
        <f t="shared" si="6"/>
        <v>111.42519399999992</v>
      </c>
      <c r="F232" s="115">
        <f t="shared" si="7"/>
        <v>16.338004985337232</v>
      </c>
    </row>
    <row r="233" spans="1:6" s="11" customFormat="1" ht="19.899999999999999" customHeight="1">
      <c r="A233" s="29">
        <v>2013301</v>
      </c>
      <c r="B233" s="30" t="s">
        <v>19</v>
      </c>
      <c r="C233" s="97">
        <v>203</v>
      </c>
      <c r="D233" s="65">
        <v>214.552975</v>
      </c>
      <c r="E233" s="65">
        <f t="shared" si="6"/>
        <v>11.552975000000004</v>
      </c>
      <c r="F233" s="156">
        <f t="shared" si="7"/>
        <v>5.6911206896551745</v>
      </c>
    </row>
    <row r="234" spans="1:6" s="11" customFormat="1" ht="19.899999999999999" customHeight="1">
      <c r="A234" s="29">
        <v>2013302</v>
      </c>
      <c r="B234" s="30" t="s">
        <v>20</v>
      </c>
      <c r="C234" s="97">
        <v>17</v>
      </c>
      <c r="D234" s="65">
        <v>96.101319000000004</v>
      </c>
      <c r="E234" s="65">
        <f t="shared" si="6"/>
        <v>79.101319000000004</v>
      </c>
      <c r="F234" s="156">
        <f t="shared" si="7"/>
        <v>465.3018764705883</v>
      </c>
    </row>
    <row r="235" spans="1:6" s="11" customFormat="1" ht="19.899999999999999" hidden="1" customHeight="1">
      <c r="A235" s="29">
        <v>2013303</v>
      </c>
      <c r="B235" s="30" t="s">
        <v>21</v>
      </c>
      <c r="C235" s="97">
        <v>0</v>
      </c>
      <c r="D235" s="65">
        <v>0</v>
      </c>
      <c r="E235" s="65">
        <f t="shared" si="6"/>
        <v>0</v>
      </c>
      <c r="F235" s="156"/>
    </row>
    <row r="236" spans="1:6" s="11" customFormat="1" ht="19.899999999999999" hidden="1" customHeight="1">
      <c r="A236" s="29">
        <v>2013350</v>
      </c>
      <c r="B236" s="30" t="s">
        <v>27</v>
      </c>
      <c r="C236" s="97">
        <v>0</v>
      </c>
      <c r="D236" s="65">
        <v>0</v>
      </c>
      <c r="E236" s="65">
        <f t="shared" si="6"/>
        <v>0</v>
      </c>
      <c r="F236" s="156"/>
    </row>
    <row r="237" spans="1:6" s="11" customFormat="1" ht="19.899999999999999" customHeight="1">
      <c r="A237" s="29">
        <v>2013399</v>
      </c>
      <c r="B237" s="30" t="s">
        <v>102</v>
      </c>
      <c r="C237" s="97">
        <v>462</v>
      </c>
      <c r="D237" s="65">
        <v>482.77089999999998</v>
      </c>
      <c r="E237" s="65">
        <f t="shared" si="6"/>
        <v>20.770899999999983</v>
      </c>
      <c r="F237" s="156">
        <f t="shared" si="7"/>
        <v>4.4958658008657979</v>
      </c>
    </row>
    <row r="238" spans="1:6" s="140" customFormat="1" ht="19.899999999999999" customHeight="1">
      <c r="A238" s="28">
        <v>20134</v>
      </c>
      <c r="B238" s="28" t="s">
        <v>759</v>
      </c>
      <c r="C238" s="23">
        <v>511</v>
      </c>
      <c r="D238" s="63">
        <v>624.18089900000007</v>
      </c>
      <c r="E238" s="63">
        <f t="shared" si="6"/>
        <v>113.18089900000007</v>
      </c>
      <c r="F238" s="115">
        <f t="shared" si="7"/>
        <v>22.148903913894337</v>
      </c>
    </row>
    <row r="239" spans="1:6" s="11" customFormat="1" ht="19.899999999999999" customHeight="1">
      <c r="A239" s="29">
        <v>2013401</v>
      </c>
      <c r="B239" s="30" t="s">
        <v>19</v>
      </c>
      <c r="C239" s="24">
        <v>411</v>
      </c>
      <c r="D239" s="65">
        <v>435.24889899999999</v>
      </c>
      <c r="E239" s="65">
        <f t="shared" si="6"/>
        <v>24.248898999999994</v>
      </c>
      <c r="F239" s="156">
        <f t="shared" si="7"/>
        <v>5.8999754257907533</v>
      </c>
    </row>
    <row r="240" spans="1:6" s="11" customFormat="1" ht="19.899999999999999" customHeight="1">
      <c r="A240" s="29">
        <v>2013402</v>
      </c>
      <c r="B240" s="30" t="s">
        <v>20</v>
      </c>
      <c r="C240" s="24">
        <v>30</v>
      </c>
      <c r="D240" s="65">
        <v>27.111999999999998</v>
      </c>
      <c r="E240" s="65">
        <f t="shared" si="6"/>
        <v>-2.8880000000000017</v>
      </c>
      <c r="F240" s="156">
        <f t="shared" si="7"/>
        <v>-9.6266666666666723</v>
      </c>
    </row>
    <row r="241" spans="1:6" s="11" customFormat="1" ht="19.899999999999999" hidden="1" customHeight="1">
      <c r="A241" s="29">
        <v>2013403</v>
      </c>
      <c r="B241" s="30" t="s">
        <v>21</v>
      </c>
      <c r="C241" s="24">
        <v>0</v>
      </c>
      <c r="D241" s="65">
        <v>0</v>
      </c>
      <c r="E241" s="65">
        <f t="shared" si="6"/>
        <v>0</v>
      </c>
      <c r="F241" s="156"/>
    </row>
    <row r="242" spans="1:6" s="11" customFormat="1" ht="19.899999999999999" hidden="1" customHeight="1">
      <c r="A242" s="29">
        <v>2013450</v>
      </c>
      <c r="B242" s="30" t="s">
        <v>27</v>
      </c>
      <c r="C242" s="24">
        <v>0</v>
      </c>
      <c r="D242" s="65">
        <v>0</v>
      </c>
      <c r="E242" s="65">
        <f t="shared" si="6"/>
        <v>0</v>
      </c>
      <c r="F242" s="156"/>
    </row>
    <row r="243" spans="1:6" ht="19.899999999999999" customHeight="1">
      <c r="A243" s="29">
        <v>2013499</v>
      </c>
      <c r="B243" s="30" t="s">
        <v>103</v>
      </c>
      <c r="C243" s="24">
        <v>70</v>
      </c>
      <c r="D243" s="65">
        <v>161.82000000000002</v>
      </c>
      <c r="E243" s="65">
        <f t="shared" si="6"/>
        <v>91.820000000000022</v>
      </c>
      <c r="F243" s="156">
        <f t="shared" si="7"/>
        <v>131.17142857142861</v>
      </c>
    </row>
    <row r="244" spans="1:6" s="10" customFormat="1" ht="19.899999999999999" hidden="1" customHeight="1">
      <c r="A244" s="28">
        <v>20135</v>
      </c>
      <c r="B244" s="28" t="s">
        <v>760</v>
      </c>
      <c r="C244" s="23">
        <v>0</v>
      </c>
      <c r="D244" s="63">
        <v>0</v>
      </c>
      <c r="E244" s="63">
        <f t="shared" si="6"/>
        <v>0</v>
      </c>
      <c r="F244" s="115"/>
    </row>
    <row r="245" spans="1:6" ht="19.899999999999999" hidden="1" customHeight="1">
      <c r="A245" s="29">
        <v>2013501</v>
      </c>
      <c r="B245" s="30" t="s">
        <v>19</v>
      </c>
      <c r="C245" s="24">
        <v>0</v>
      </c>
      <c r="D245" s="65">
        <v>0</v>
      </c>
      <c r="E245" s="65">
        <f t="shared" si="6"/>
        <v>0</v>
      </c>
      <c r="F245" s="156"/>
    </row>
    <row r="246" spans="1:6" ht="19.899999999999999" hidden="1" customHeight="1">
      <c r="A246" s="29">
        <v>2013502</v>
      </c>
      <c r="B246" s="30" t="s">
        <v>20</v>
      </c>
      <c r="C246" s="65">
        <v>0</v>
      </c>
      <c r="D246" s="65">
        <v>0</v>
      </c>
      <c r="E246" s="65">
        <f t="shared" si="6"/>
        <v>0</v>
      </c>
      <c r="F246" s="156"/>
    </row>
    <row r="247" spans="1:6" ht="19.899999999999999" hidden="1" customHeight="1">
      <c r="A247" s="29">
        <v>2013503</v>
      </c>
      <c r="B247" s="30" t="s">
        <v>21</v>
      </c>
      <c r="C247" s="24">
        <v>0</v>
      </c>
      <c r="D247" s="65">
        <v>0</v>
      </c>
      <c r="E247" s="65">
        <f t="shared" si="6"/>
        <v>0</v>
      </c>
      <c r="F247" s="156"/>
    </row>
    <row r="248" spans="1:6" s="11" customFormat="1" ht="19.899999999999999" hidden="1" customHeight="1">
      <c r="A248" s="29">
        <v>2013550</v>
      </c>
      <c r="B248" s="30" t="s">
        <v>27</v>
      </c>
      <c r="C248" s="24">
        <v>0</v>
      </c>
      <c r="D248" s="65">
        <v>0</v>
      </c>
      <c r="E248" s="65">
        <f t="shared" si="6"/>
        <v>0</v>
      </c>
      <c r="F248" s="156"/>
    </row>
    <row r="249" spans="1:6" s="11" customFormat="1" ht="19.899999999999999" hidden="1" customHeight="1">
      <c r="A249" s="29">
        <v>2013599</v>
      </c>
      <c r="B249" s="30" t="s">
        <v>683</v>
      </c>
      <c r="C249" s="24">
        <v>0</v>
      </c>
      <c r="D249" s="65">
        <v>0</v>
      </c>
      <c r="E249" s="65">
        <f t="shared" si="6"/>
        <v>0</v>
      </c>
      <c r="F249" s="156"/>
    </row>
    <row r="250" spans="1:6" s="140" customFormat="1" ht="19.899999999999999" hidden="1" customHeight="1">
      <c r="A250" s="28">
        <v>20136</v>
      </c>
      <c r="B250" s="28" t="s">
        <v>761</v>
      </c>
      <c r="C250" s="23">
        <v>0</v>
      </c>
      <c r="D250" s="63">
        <v>0</v>
      </c>
      <c r="E250" s="63">
        <f t="shared" si="6"/>
        <v>0</v>
      </c>
      <c r="F250" s="115"/>
    </row>
    <row r="251" spans="1:6" s="11" customFormat="1" ht="19.899999999999999" hidden="1" customHeight="1">
      <c r="A251" s="29">
        <v>2013601</v>
      </c>
      <c r="B251" s="30" t="s">
        <v>19</v>
      </c>
      <c r="C251" s="24">
        <v>0</v>
      </c>
      <c r="D251" s="65">
        <v>0</v>
      </c>
      <c r="E251" s="65">
        <f t="shared" si="6"/>
        <v>0</v>
      </c>
      <c r="F251" s="156"/>
    </row>
    <row r="252" spans="1:6" s="11" customFormat="1" ht="19.899999999999999" hidden="1" customHeight="1">
      <c r="A252" s="29">
        <v>2013602</v>
      </c>
      <c r="B252" s="30" t="s">
        <v>20</v>
      </c>
      <c r="C252" s="24">
        <v>0</v>
      </c>
      <c r="D252" s="65">
        <v>0</v>
      </c>
      <c r="E252" s="65">
        <f t="shared" si="6"/>
        <v>0</v>
      </c>
      <c r="F252" s="156"/>
    </row>
    <row r="253" spans="1:6" s="11" customFormat="1" ht="19.899999999999999" hidden="1" customHeight="1">
      <c r="A253" s="29">
        <v>2013603</v>
      </c>
      <c r="B253" s="30" t="s">
        <v>21</v>
      </c>
      <c r="C253" s="24">
        <v>0</v>
      </c>
      <c r="D253" s="65">
        <v>0</v>
      </c>
      <c r="E253" s="65">
        <f t="shared" si="6"/>
        <v>0</v>
      </c>
      <c r="F253" s="156"/>
    </row>
    <row r="254" spans="1:6" s="11" customFormat="1" ht="19.899999999999999" hidden="1" customHeight="1">
      <c r="A254" s="29">
        <v>2013650</v>
      </c>
      <c r="B254" s="30" t="s">
        <v>27</v>
      </c>
      <c r="C254" s="24">
        <v>0</v>
      </c>
      <c r="D254" s="65">
        <v>0</v>
      </c>
      <c r="E254" s="65">
        <f t="shared" si="6"/>
        <v>0</v>
      </c>
      <c r="F254" s="156"/>
    </row>
    <row r="255" spans="1:6" s="11" customFormat="1" ht="19.899999999999999" hidden="1" customHeight="1">
      <c r="A255" s="29">
        <v>2013699</v>
      </c>
      <c r="B255" s="30" t="s">
        <v>684</v>
      </c>
      <c r="C255" s="24">
        <v>0</v>
      </c>
      <c r="D255" s="65">
        <v>0</v>
      </c>
      <c r="E255" s="65">
        <f t="shared" si="6"/>
        <v>0</v>
      </c>
      <c r="F255" s="156"/>
    </row>
    <row r="256" spans="1:6" s="140" customFormat="1" ht="19.899999999999999" customHeight="1">
      <c r="A256" s="28">
        <v>20199</v>
      </c>
      <c r="B256" s="28" t="s">
        <v>762</v>
      </c>
      <c r="C256" s="23">
        <v>45</v>
      </c>
      <c r="D256" s="63">
        <v>24</v>
      </c>
      <c r="E256" s="63">
        <f t="shared" si="6"/>
        <v>-21</v>
      </c>
      <c r="F256" s="115">
        <f t="shared" si="7"/>
        <v>-46.666666666666664</v>
      </c>
    </row>
    <row r="257" spans="1:6" ht="19.899999999999999" hidden="1" customHeight="1">
      <c r="A257" s="29">
        <v>2019901</v>
      </c>
      <c r="B257" s="30" t="s">
        <v>105</v>
      </c>
      <c r="C257" s="24">
        <v>0</v>
      </c>
      <c r="D257" s="65">
        <v>0</v>
      </c>
      <c r="E257" s="65">
        <f t="shared" si="6"/>
        <v>0</v>
      </c>
      <c r="F257" s="156"/>
    </row>
    <row r="258" spans="1:6" s="11" customFormat="1" ht="19.899999999999999" customHeight="1">
      <c r="A258" s="29">
        <v>2019999</v>
      </c>
      <c r="B258" s="30" t="s">
        <v>104</v>
      </c>
      <c r="C258" s="24">
        <v>45</v>
      </c>
      <c r="D258" s="65">
        <v>24</v>
      </c>
      <c r="E258" s="65">
        <f t="shared" si="6"/>
        <v>-21</v>
      </c>
      <c r="F258" s="156">
        <f t="shared" si="7"/>
        <v>-46.666666666666664</v>
      </c>
    </row>
    <row r="259" spans="1:6" s="140" customFormat="1" ht="19.899999999999999" customHeight="1">
      <c r="A259" s="28">
        <v>203</v>
      </c>
      <c r="B259" s="28" t="s">
        <v>106</v>
      </c>
      <c r="C259" s="23">
        <v>1570</v>
      </c>
      <c r="D259" s="63">
        <v>4472.9780000000001</v>
      </c>
      <c r="E259" s="63">
        <f t="shared" si="6"/>
        <v>2902.9780000000001</v>
      </c>
      <c r="F259" s="115">
        <f t="shared" si="7"/>
        <v>184.90305732484074</v>
      </c>
    </row>
    <row r="260" spans="1:6" s="140" customFormat="1" ht="19.899999999999999" hidden="1" customHeight="1">
      <c r="A260" s="28">
        <v>20301</v>
      </c>
      <c r="B260" s="28" t="s">
        <v>763</v>
      </c>
      <c r="C260" s="23">
        <v>0</v>
      </c>
      <c r="D260" s="63">
        <v>0</v>
      </c>
      <c r="E260" s="63">
        <f t="shared" si="6"/>
        <v>0</v>
      </c>
      <c r="F260" s="115"/>
    </row>
    <row r="261" spans="1:6" s="11" customFormat="1" ht="19.899999999999999" hidden="1" customHeight="1">
      <c r="A261" s="29">
        <v>2030101</v>
      </c>
      <c r="B261" s="30" t="s">
        <v>685</v>
      </c>
      <c r="C261" s="24">
        <v>0</v>
      </c>
      <c r="D261" s="65">
        <v>0</v>
      </c>
      <c r="E261" s="65">
        <f t="shared" si="6"/>
        <v>0</v>
      </c>
      <c r="F261" s="156"/>
    </row>
    <row r="262" spans="1:6" s="140" customFormat="1" ht="19.899999999999999" hidden="1" customHeight="1">
      <c r="A262" s="28">
        <v>20304</v>
      </c>
      <c r="B262" s="28" t="s">
        <v>764</v>
      </c>
      <c r="C262" s="23">
        <v>0</v>
      </c>
      <c r="D262" s="63">
        <v>0</v>
      </c>
      <c r="E262" s="63">
        <f t="shared" ref="E262:E325" si="8">D262-C262</f>
        <v>0</v>
      </c>
      <c r="F262" s="115"/>
    </row>
    <row r="263" spans="1:6" s="11" customFormat="1" ht="19.899999999999999" hidden="1" customHeight="1">
      <c r="A263" s="29">
        <v>2030401</v>
      </c>
      <c r="B263" s="30" t="s">
        <v>686</v>
      </c>
      <c r="C263" s="24">
        <v>0</v>
      </c>
      <c r="D263" s="65">
        <v>0</v>
      </c>
      <c r="E263" s="65">
        <f t="shared" si="8"/>
        <v>0</v>
      </c>
      <c r="F263" s="156"/>
    </row>
    <row r="264" spans="1:6" s="140" customFormat="1" ht="19.899999999999999" hidden="1" customHeight="1">
      <c r="A264" s="28">
        <v>20305</v>
      </c>
      <c r="B264" s="28" t="s">
        <v>765</v>
      </c>
      <c r="C264" s="23">
        <v>0</v>
      </c>
      <c r="D264" s="63">
        <v>0</v>
      </c>
      <c r="E264" s="63">
        <f t="shared" si="8"/>
        <v>0</v>
      </c>
      <c r="F264" s="115"/>
    </row>
    <row r="265" spans="1:6" s="11" customFormat="1" ht="19.899999999999999" hidden="1" customHeight="1">
      <c r="A265" s="29">
        <v>2030501</v>
      </c>
      <c r="B265" s="30" t="s">
        <v>687</v>
      </c>
      <c r="C265" s="24">
        <v>0</v>
      </c>
      <c r="D265" s="65">
        <v>0</v>
      </c>
      <c r="E265" s="65">
        <f t="shared" si="8"/>
        <v>0</v>
      </c>
      <c r="F265" s="156"/>
    </row>
    <row r="266" spans="1:6" s="140" customFormat="1" ht="19.899999999999999" customHeight="1">
      <c r="A266" s="28">
        <v>20306</v>
      </c>
      <c r="B266" s="28" t="s">
        <v>766</v>
      </c>
      <c r="C266" s="23">
        <v>1021</v>
      </c>
      <c r="D266" s="63">
        <v>4276.2</v>
      </c>
      <c r="E266" s="63">
        <f t="shared" si="8"/>
        <v>3255.2</v>
      </c>
      <c r="F266" s="115">
        <f t="shared" ref="F266:F319" si="9">E266/C266*100</f>
        <v>318.82468168462287</v>
      </c>
    </row>
    <row r="267" spans="1:6" s="11" customFormat="1" ht="19.899999999999999" customHeight="1">
      <c r="A267" s="29">
        <v>2030601</v>
      </c>
      <c r="B267" s="30" t="s">
        <v>107</v>
      </c>
      <c r="C267" s="97">
        <v>52</v>
      </c>
      <c r="D267" s="65">
        <v>52</v>
      </c>
      <c r="E267" s="65">
        <f t="shared" si="8"/>
        <v>0</v>
      </c>
      <c r="F267" s="156">
        <f t="shared" si="9"/>
        <v>0</v>
      </c>
    </row>
    <row r="268" spans="1:6" s="11" customFormat="1" ht="19.899999999999999" hidden="1" customHeight="1">
      <c r="A268" s="29">
        <v>2030602</v>
      </c>
      <c r="B268" s="30" t="s">
        <v>108</v>
      </c>
      <c r="C268" s="97">
        <v>0</v>
      </c>
      <c r="D268" s="65">
        <v>0</v>
      </c>
      <c r="E268" s="65">
        <f t="shared" si="8"/>
        <v>0</v>
      </c>
      <c r="F268" s="156"/>
    </row>
    <row r="269" spans="1:6" s="11" customFormat="1" ht="19.899999999999999" customHeight="1">
      <c r="A269" s="29">
        <v>2030603</v>
      </c>
      <c r="B269" s="30" t="s">
        <v>109</v>
      </c>
      <c r="C269" s="97">
        <v>969</v>
      </c>
      <c r="D269" s="65">
        <v>4166.2</v>
      </c>
      <c r="E269" s="65">
        <f t="shared" si="8"/>
        <v>3197.2</v>
      </c>
      <c r="F269" s="156">
        <f t="shared" si="9"/>
        <v>329.94840041279667</v>
      </c>
    </row>
    <row r="270" spans="1:6" s="11" customFormat="1" ht="19.899999999999999" hidden="1" customHeight="1">
      <c r="A270" s="29">
        <v>2030604</v>
      </c>
      <c r="B270" s="30" t="s">
        <v>110</v>
      </c>
      <c r="C270" s="97"/>
      <c r="D270" s="65">
        <v>0</v>
      </c>
      <c r="E270" s="65">
        <f t="shared" si="8"/>
        <v>0</v>
      </c>
      <c r="F270" s="156"/>
    </row>
    <row r="271" spans="1:6" s="11" customFormat="1" ht="19.899999999999999" hidden="1" customHeight="1">
      <c r="A271" s="29">
        <v>2030605</v>
      </c>
      <c r="B271" s="30" t="s">
        <v>111</v>
      </c>
      <c r="C271" s="97"/>
      <c r="D271" s="65">
        <v>0</v>
      </c>
      <c r="E271" s="65">
        <f t="shared" si="8"/>
        <v>0</v>
      </c>
      <c r="F271" s="156"/>
    </row>
    <row r="272" spans="1:6" ht="19.899999999999999" hidden="1" customHeight="1">
      <c r="A272" s="29">
        <v>2030606</v>
      </c>
      <c r="B272" s="30" t="s">
        <v>112</v>
      </c>
      <c r="C272" s="97"/>
      <c r="D272" s="65">
        <v>0</v>
      </c>
      <c r="E272" s="65">
        <f t="shared" si="8"/>
        <v>0</v>
      </c>
      <c r="F272" s="156"/>
    </row>
    <row r="273" spans="1:6" s="11" customFormat="1" ht="19.899999999999999" hidden="1" customHeight="1">
      <c r="A273" s="29">
        <v>2030607</v>
      </c>
      <c r="B273" s="30" t="s">
        <v>113</v>
      </c>
      <c r="C273" s="97"/>
      <c r="D273" s="65">
        <v>0</v>
      </c>
      <c r="E273" s="65">
        <f t="shared" si="8"/>
        <v>0</v>
      </c>
      <c r="F273" s="156"/>
    </row>
    <row r="274" spans="1:6" ht="19.899999999999999" customHeight="1">
      <c r="A274" s="29">
        <v>2030699</v>
      </c>
      <c r="B274" s="30" t="s">
        <v>114</v>
      </c>
      <c r="C274" s="97"/>
      <c r="D274" s="65">
        <v>58</v>
      </c>
      <c r="E274" s="65">
        <f t="shared" si="8"/>
        <v>58</v>
      </c>
      <c r="F274" s="156"/>
    </row>
    <row r="275" spans="1:6" s="10" customFormat="1" ht="19.899999999999999" customHeight="1">
      <c r="A275" s="28">
        <v>20399</v>
      </c>
      <c r="B275" s="28" t="s">
        <v>767</v>
      </c>
      <c r="C275" s="23">
        <v>549</v>
      </c>
      <c r="D275" s="63">
        <v>196.77799999999999</v>
      </c>
      <c r="E275" s="63">
        <f t="shared" si="8"/>
        <v>-352.22199999999998</v>
      </c>
      <c r="F275" s="115">
        <f t="shared" si="9"/>
        <v>-64.157012750455365</v>
      </c>
    </row>
    <row r="276" spans="1:6" ht="19.899999999999999" customHeight="1">
      <c r="A276" s="29">
        <v>2039901</v>
      </c>
      <c r="B276" s="30" t="s">
        <v>115</v>
      </c>
      <c r="C276" s="97">
        <v>549</v>
      </c>
      <c r="D276" s="65">
        <v>196.77799999999999</v>
      </c>
      <c r="E276" s="65">
        <f t="shared" si="8"/>
        <v>-352.22199999999998</v>
      </c>
      <c r="F276" s="156">
        <f t="shared" si="9"/>
        <v>-64.157012750455365</v>
      </c>
    </row>
    <row r="277" spans="1:6" s="10" customFormat="1" ht="19.899999999999999" customHeight="1">
      <c r="A277" s="28">
        <v>204</v>
      </c>
      <c r="B277" s="28" t="s">
        <v>116</v>
      </c>
      <c r="C277" s="63">
        <v>22588</v>
      </c>
      <c r="D277" s="63">
        <v>26261.224406811001</v>
      </c>
      <c r="E277" s="63">
        <f t="shared" si="8"/>
        <v>3673.2244068110012</v>
      </c>
      <c r="F277" s="115">
        <f t="shared" si="9"/>
        <v>16.2618399451523</v>
      </c>
    </row>
    <row r="278" spans="1:6" s="10" customFormat="1" ht="19.899999999999999" customHeight="1">
      <c r="A278" s="28">
        <v>20401</v>
      </c>
      <c r="B278" s="28" t="s">
        <v>768</v>
      </c>
      <c r="C278" s="23">
        <v>765</v>
      </c>
      <c r="D278" s="63">
        <v>788.178</v>
      </c>
      <c r="E278" s="63">
        <f t="shared" si="8"/>
        <v>23.177999999999997</v>
      </c>
      <c r="F278" s="115">
        <f t="shared" si="9"/>
        <v>3.029803921568627</v>
      </c>
    </row>
    <row r="279" spans="1:6" s="11" customFormat="1" ht="19.899999999999999" hidden="1" customHeight="1">
      <c r="A279" s="29">
        <v>2040101</v>
      </c>
      <c r="B279" s="30" t="s">
        <v>117</v>
      </c>
      <c r="C279" s="97">
        <v>0</v>
      </c>
      <c r="D279" s="65">
        <v>0</v>
      </c>
      <c r="E279" s="65">
        <f t="shared" si="8"/>
        <v>0</v>
      </c>
      <c r="F279" s="156"/>
    </row>
    <row r="280" spans="1:6" s="11" customFormat="1" ht="19.899999999999999" hidden="1" customHeight="1">
      <c r="A280" s="29">
        <v>2040102</v>
      </c>
      <c r="B280" s="30" t="s">
        <v>118</v>
      </c>
      <c r="C280" s="97">
        <v>0</v>
      </c>
      <c r="D280" s="65">
        <v>0</v>
      </c>
      <c r="E280" s="65">
        <f t="shared" si="8"/>
        <v>0</v>
      </c>
      <c r="F280" s="156"/>
    </row>
    <row r="281" spans="1:6" s="11" customFormat="1" ht="19.899999999999999" customHeight="1">
      <c r="A281" s="29">
        <v>2040103</v>
      </c>
      <c r="B281" s="30" t="s">
        <v>119</v>
      </c>
      <c r="C281" s="97">
        <v>618</v>
      </c>
      <c r="D281" s="65">
        <v>714.47</v>
      </c>
      <c r="E281" s="65">
        <f t="shared" si="8"/>
        <v>96.470000000000027</v>
      </c>
      <c r="F281" s="156">
        <f t="shared" si="9"/>
        <v>15.610032362459553</v>
      </c>
    </row>
    <row r="282" spans="1:6" s="11" customFormat="1" ht="19.899999999999999" hidden="1" customHeight="1">
      <c r="A282" s="29">
        <v>2040104</v>
      </c>
      <c r="B282" s="30" t="s">
        <v>120</v>
      </c>
      <c r="C282" s="97">
        <v>0</v>
      </c>
      <c r="D282" s="65">
        <v>0</v>
      </c>
      <c r="E282" s="65">
        <f t="shared" si="8"/>
        <v>0</v>
      </c>
      <c r="F282" s="156"/>
    </row>
    <row r="283" spans="1:6" s="11" customFormat="1" ht="19.899999999999999" hidden="1" customHeight="1">
      <c r="A283" s="29">
        <v>2040105</v>
      </c>
      <c r="B283" s="30" t="s">
        <v>121</v>
      </c>
      <c r="C283" s="97">
        <v>0</v>
      </c>
      <c r="D283" s="65">
        <v>0</v>
      </c>
      <c r="E283" s="65">
        <f t="shared" si="8"/>
        <v>0</v>
      </c>
      <c r="F283" s="156"/>
    </row>
    <row r="284" spans="1:6" s="11" customFormat="1" ht="19.899999999999999" hidden="1" customHeight="1">
      <c r="A284" s="29">
        <v>2040106</v>
      </c>
      <c r="B284" s="30" t="s">
        <v>122</v>
      </c>
      <c r="C284" s="97">
        <v>0</v>
      </c>
      <c r="D284" s="65">
        <v>0</v>
      </c>
      <c r="E284" s="65">
        <f t="shared" si="8"/>
        <v>0</v>
      </c>
      <c r="F284" s="156"/>
    </row>
    <row r="285" spans="1:6" s="11" customFormat="1" ht="19.899999999999999" hidden="1" customHeight="1">
      <c r="A285" s="29">
        <v>2040107</v>
      </c>
      <c r="B285" s="30" t="s">
        <v>123</v>
      </c>
      <c r="C285" s="97">
        <v>0</v>
      </c>
      <c r="D285" s="65">
        <v>0</v>
      </c>
      <c r="E285" s="65">
        <f t="shared" si="8"/>
        <v>0</v>
      </c>
      <c r="F285" s="156"/>
    </row>
    <row r="286" spans="1:6" s="11" customFormat="1" ht="19.899999999999999" hidden="1" customHeight="1">
      <c r="A286" s="29">
        <v>2040108</v>
      </c>
      <c r="B286" s="30" t="s">
        <v>124</v>
      </c>
      <c r="C286" s="97">
        <v>0</v>
      </c>
      <c r="D286" s="65">
        <v>0</v>
      </c>
      <c r="E286" s="65">
        <f t="shared" si="8"/>
        <v>0</v>
      </c>
      <c r="F286" s="156"/>
    </row>
    <row r="287" spans="1:6" s="11" customFormat="1" ht="19.899999999999999" customHeight="1">
      <c r="A287" s="29">
        <v>2040199</v>
      </c>
      <c r="B287" s="30" t="s">
        <v>125</v>
      </c>
      <c r="C287" s="97">
        <v>147</v>
      </c>
      <c r="D287" s="65">
        <v>73.707999999999984</v>
      </c>
      <c r="E287" s="65">
        <f t="shared" si="8"/>
        <v>-73.292000000000016</v>
      </c>
      <c r="F287" s="156">
        <f t="shared" si="9"/>
        <v>-49.858503401360551</v>
      </c>
    </row>
    <row r="288" spans="1:6" s="10" customFormat="1" ht="19.899999999999999" customHeight="1">
      <c r="A288" s="28">
        <v>20402</v>
      </c>
      <c r="B288" s="28" t="s">
        <v>769</v>
      </c>
      <c r="C288" s="23">
        <v>19019</v>
      </c>
      <c r="D288" s="63">
        <v>22712.308773000001</v>
      </c>
      <c r="E288" s="63">
        <f t="shared" si="8"/>
        <v>3693.3087730000007</v>
      </c>
      <c r="F288" s="115">
        <f t="shared" si="9"/>
        <v>19.419048178137654</v>
      </c>
    </row>
    <row r="289" spans="1:6" s="11" customFormat="1" ht="19.899999999999999" customHeight="1">
      <c r="A289" s="29">
        <v>2040201</v>
      </c>
      <c r="B289" s="30" t="s">
        <v>19</v>
      </c>
      <c r="C289" s="97">
        <v>12256</v>
      </c>
      <c r="D289" s="65">
        <v>14777</v>
      </c>
      <c r="E289" s="65">
        <f t="shared" si="8"/>
        <v>2521</v>
      </c>
      <c r="F289" s="156">
        <f t="shared" si="9"/>
        <v>20.569516971279374</v>
      </c>
    </row>
    <row r="290" spans="1:6" s="11" customFormat="1" ht="19.899999999999999" customHeight="1">
      <c r="A290" s="29">
        <v>2040202</v>
      </c>
      <c r="B290" s="30" t="s">
        <v>20</v>
      </c>
      <c r="C290" s="97">
        <v>513</v>
      </c>
      <c r="D290" s="65">
        <v>487.55877299999997</v>
      </c>
      <c r="E290" s="65">
        <f t="shared" si="8"/>
        <v>-25.441227000000026</v>
      </c>
      <c r="F290" s="156">
        <f t="shared" si="9"/>
        <v>-4.959303508771935</v>
      </c>
    </row>
    <row r="291" spans="1:6" s="11" customFormat="1" ht="19.899999999999999" customHeight="1">
      <c r="A291" s="29">
        <v>2040203</v>
      </c>
      <c r="B291" s="30" t="s">
        <v>21</v>
      </c>
      <c r="C291" s="97">
        <v>32</v>
      </c>
      <c r="D291" s="65">
        <v>37.799999999999997</v>
      </c>
      <c r="E291" s="65">
        <f t="shared" si="8"/>
        <v>5.7999999999999972</v>
      </c>
      <c r="F291" s="156">
        <f t="shared" si="9"/>
        <v>18.124999999999993</v>
      </c>
    </row>
    <row r="292" spans="1:6" s="11" customFormat="1" ht="19.899999999999999" customHeight="1">
      <c r="A292" s="29">
        <v>2040204</v>
      </c>
      <c r="B292" s="30" t="s">
        <v>126</v>
      </c>
      <c r="C292" s="97">
        <v>1138</v>
      </c>
      <c r="D292" s="65">
        <v>2222.17</v>
      </c>
      <c r="E292" s="65">
        <f t="shared" si="8"/>
        <v>1084.17</v>
      </c>
      <c r="F292" s="156">
        <f t="shared" si="9"/>
        <v>95.269771528998248</v>
      </c>
    </row>
    <row r="293" spans="1:6" s="11" customFormat="1" ht="19.899999999999999" customHeight="1">
      <c r="A293" s="29">
        <v>2040205</v>
      </c>
      <c r="B293" s="30" t="s">
        <v>688</v>
      </c>
      <c r="C293" s="97">
        <v>15</v>
      </c>
      <c r="D293" s="65">
        <v>25</v>
      </c>
      <c r="E293" s="65">
        <f t="shared" si="8"/>
        <v>10</v>
      </c>
      <c r="F293" s="156">
        <f t="shared" si="9"/>
        <v>66.666666666666657</v>
      </c>
    </row>
    <row r="294" spans="1:6" s="11" customFormat="1" ht="19.899999999999999" hidden="1" customHeight="1">
      <c r="A294" s="29">
        <v>2040206</v>
      </c>
      <c r="B294" s="30" t="s">
        <v>689</v>
      </c>
      <c r="C294" s="97">
        <v>0</v>
      </c>
      <c r="D294" s="65">
        <v>0</v>
      </c>
      <c r="E294" s="65">
        <f t="shared" si="8"/>
        <v>0</v>
      </c>
      <c r="F294" s="156"/>
    </row>
    <row r="295" spans="1:6" s="11" customFormat="1" ht="19.899999999999999" hidden="1" customHeight="1">
      <c r="A295" s="29">
        <v>2040207</v>
      </c>
      <c r="B295" s="30" t="s">
        <v>690</v>
      </c>
      <c r="C295" s="97">
        <v>0</v>
      </c>
      <c r="D295" s="65">
        <v>0</v>
      </c>
      <c r="E295" s="65">
        <f t="shared" si="8"/>
        <v>0</v>
      </c>
      <c r="F295" s="156"/>
    </row>
    <row r="296" spans="1:6" s="11" customFormat="1" ht="19.899999999999999" hidden="1" customHeight="1">
      <c r="A296" s="29">
        <v>2040208</v>
      </c>
      <c r="B296" s="30" t="s">
        <v>127</v>
      </c>
      <c r="C296" s="97">
        <v>0</v>
      </c>
      <c r="D296" s="65">
        <v>0</v>
      </c>
      <c r="E296" s="65">
        <f t="shared" si="8"/>
        <v>0</v>
      </c>
      <c r="F296" s="156"/>
    </row>
    <row r="297" spans="1:6" s="11" customFormat="1" ht="19.899999999999999" hidden="1" customHeight="1">
      <c r="A297" s="29">
        <v>2040209</v>
      </c>
      <c r="B297" s="30" t="s">
        <v>128</v>
      </c>
      <c r="C297" s="97">
        <v>0</v>
      </c>
      <c r="D297" s="65">
        <v>0</v>
      </c>
      <c r="E297" s="65">
        <f t="shared" si="8"/>
        <v>0</v>
      </c>
      <c r="F297" s="156"/>
    </row>
    <row r="298" spans="1:6" s="11" customFormat="1" ht="19.899999999999999" customHeight="1">
      <c r="A298" s="29">
        <v>2040210</v>
      </c>
      <c r="B298" s="30" t="s">
        <v>129</v>
      </c>
      <c r="C298" s="97">
        <v>7</v>
      </c>
      <c r="D298" s="65">
        <v>0</v>
      </c>
      <c r="E298" s="65">
        <f t="shared" si="8"/>
        <v>-7</v>
      </c>
      <c r="F298" s="156">
        <f t="shared" si="9"/>
        <v>-100</v>
      </c>
    </row>
    <row r="299" spans="1:6" s="11" customFormat="1" ht="19.899999999999999" customHeight="1">
      <c r="A299" s="29">
        <v>2040211</v>
      </c>
      <c r="B299" s="30" t="s">
        <v>130</v>
      </c>
      <c r="C299" s="97">
        <v>52</v>
      </c>
      <c r="D299" s="65">
        <v>150</v>
      </c>
      <c r="E299" s="65">
        <f t="shared" si="8"/>
        <v>98</v>
      </c>
      <c r="F299" s="156">
        <f t="shared" si="9"/>
        <v>188.46153846153845</v>
      </c>
    </row>
    <row r="300" spans="1:6" s="11" customFormat="1" ht="19.899999999999999" customHeight="1">
      <c r="A300" s="29">
        <v>2040212</v>
      </c>
      <c r="B300" s="30" t="s">
        <v>131</v>
      </c>
      <c r="C300" s="97">
        <v>727</v>
      </c>
      <c r="D300" s="65">
        <v>310</v>
      </c>
      <c r="E300" s="65">
        <f t="shared" si="8"/>
        <v>-417</v>
      </c>
      <c r="F300" s="156">
        <f t="shared" si="9"/>
        <v>-57.359009628610721</v>
      </c>
    </row>
    <row r="301" spans="1:6" ht="19.899999999999999" hidden="1" customHeight="1">
      <c r="A301" s="29">
        <v>2040213</v>
      </c>
      <c r="B301" s="30" t="s">
        <v>132</v>
      </c>
      <c r="C301" s="97">
        <v>0</v>
      </c>
      <c r="D301" s="65">
        <v>0</v>
      </c>
      <c r="E301" s="65">
        <f t="shared" si="8"/>
        <v>0</v>
      </c>
      <c r="F301" s="156"/>
    </row>
    <row r="302" spans="1:6" s="11" customFormat="1" ht="19.899999999999999" hidden="1" customHeight="1">
      <c r="A302" s="29">
        <v>2040214</v>
      </c>
      <c r="B302" s="30" t="s">
        <v>133</v>
      </c>
      <c r="C302" s="97">
        <v>0</v>
      </c>
      <c r="D302" s="65">
        <v>0</v>
      </c>
      <c r="E302" s="65">
        <f t="shared" si="8"/>
        <v>0</v>
      </c>
      <c r="F302" s="156"/>
    </row>
    <row r="303" spans="1:6" s="11" customFormat="1" ht="19.899999999999999" hidden="1" customHeight="1">
      <c r="A303" s="29">
        <v>2040215</v>
      </c>
      <c r="B303" s="30" t="s">
        <v>134</v>
      </c>
      <c r="C303" s="97">
        <v>0</v>
      </c>
      <c r="D303" s="65">
        <v>0</v>
      </c>
      <c r="E303" s="65">
        <f t="shared" si="8"/>
        <v>0</v>
      </c>
      <c r="F303" s="156"/>
    </row>
    <row r="304" spans="1:6" s="11" customFormat="1" ht="19.899999999999999" hidden="1" customHeight="1">
      <c r="A304" s="29">
        <v>2040216</v>
      </c>
      <c r="B304" s="30" t="s">
        <v>135</v>
      </c>
      <c r="C304" s="97">
        <v>0</v>
      </c>
      <c r="D304" s="65">
        <v>0</v>
      </c>
      <c r="E304" s="65">
        <f t="shared" si="8"/>
        <v>0</v>
      </c>
      <c r="F304" s="156"/>
    </row>
    <row r="305" spans="1:6" s="11" customFormat="1" ht="19.899999999999999" customHeight="1">
      <c r="A305" s="29">
        <v>2040217</v>
      </c>
      <c r="B305" s="30" t="s">
        <v>136</v>
      </c>
      <c r="C305" s="97">
        <v>1833</v>
      </c>
      <c r="D305" s="65">
        <v>740</v>
      </c>
      <c r="E305" s="65">
        <f t="shared" si="8"/>
        <v>-1093</v>
      </c>
      <c r="F305" s="156">
        <f t="shared" si="9"/>
        <v>-59.629023458810693</v>
      </c>
    </row>
    <row r="306" spans="1:6" ht="19.899999999999999" hidden="1" customHeight="1">
      <c r="A306" s="29">
        <v>2040218</v>
      </c>
      <c r="B306" s="30" t="s">
        <v>137</v>
      </c>
      <c r="C306" s="97">
        <v>0</v>
      </c>
      <c r="D306" s="65">
        <v>0</v>
      </c>
      <c r="E306" s="65">
        <f t="shared" si="8"/>
        <v>0</v>
      </c>
      <c r="F306" s="156"/>
    </row>
    <row r="307" spans="1:6" ht="19.899999999999999" customHeight="1">
      <c r="A307" s="29">
        <v>2040219</v>
      </c>
      <c r="B307" s="30" t="s">
        <v>53</v>
      </c>
      <c r="C307" s="97">
        <v>150</v>
      </c>
      <c r="D307" s="65">
        <v>149.78</v>
      </c>
      <c r="E307" s="65">
        <f t="shared" si="8"/>
        <v>-0.21999999999999886</v>
      </c>
      <c r="F307" s="156">
        <f t="shared" si="9"/>
        <v>-0.14666666666666592</v>
      </c>
    </row>
    <row r="308" spans="1:6" s="11" customFormat="1" ht="19.899999999999999" hidden="1" customHeight="1">
      <c r="A308" s="29">
        <v>2040250</v>
      </c>
      <c r="B308" s="30" t="s">
        <v>27</v>
      </c>
      <c r="C308" s="97">
        <v>0</v>
      </c>
      <c r="D308" s="65">
        <v>0</v>
      </c>
      <c r="E308" s="65">
        <f t="shared" si="8"/>
        <v>0</v>
      </c>
      <c r="F308" s="156"/>
    </row>
    <row r="309" spans="1:6" s="11" customFormat="1" ht="19.899999999999999" customHeight="1">
      <c r="A309" s="29">
        <v>2040299</v>
      </c>
      <c r="B309" s="30" t="s">
        <v>138</v>
      </c>
      <c r="C309" s="97">
        <v>2296</v>
      </c>
      <c r="D309" s="65">
        <v>3813</v>
      </c>
      <c r="E309" s="65">
        <f t="shared" si="8"/>
        <v>1517</v>
      </c>
      <c r="F309" s="156">
        <f t="shared" si="9"/>
        <v>66.071428571428569</v>
      </c>
    </row>
    <row r="310" spans="1:6" s="140" customFormat="1" ht="19.899999999999999" hidden="1" customHeight="1">
      <c r="A310" s="28">
        <v>20403</v>
      </c>
      <c r="B310" s="28" t="s">
        <v>770</v>
      </c>
      <c r="C310" s="23">
        <v>0</v>
      </c>
      <c r="D310" s="63">
        <v>0</v>
      </c>
      <c r="E310" s="63">
        <f t="shared" si="8"/>
        <v>0</v>
      </c>
      <c r="F310" s="115"/>
    </row>
    <row r="311" spans="1:6" s="11" customFormat="1" ht="19.899999999999999" hidden="1" customHeight="1">
      <c r="A311" s="29">
        <v>2040301</v>
      </c>
      <c r="B311" s="30" t="s">
        <v>19</v>
      </c>
      <c r="C311" s="24">
        <v>0</v>
      </c>
      <c r="D311" s="65">
        <v>0</v>
      </c>
      <c r="E311" s="65">
        <f t="shared" si="8"/>
        <v>0</v>
      </c>
      <c r="F311" s="156"/>
    </row>
    <row r="312" spans="1:6" s="11" customFormat="1" ht="19.899999999999999" hidden="1" customHeight="1">
      <c r="A312" s="29">
        <v>2040302</v>
      </c>
      <c r="B312" s="30" t="s">
        <v>20</v>
      </c>
      <c r="C312" s="24">
        <v>0</v>
      </c>
      <c r="D312" s="65">
        <v>0</v>
      </c>
      <c r="E312" s="65">
        <f t="shared" si="8"/>
        <v>0</v>
      </c>
      <c r="F312" s="156"/>
    </row>
    <row r="313" spans="1:6" ht="19.899999999999999" hidden="1" customHeight="1">
      <c r="A313" s="29">
        <v>2040303</v>
      </c>
      <c r="B313" s="30" t="s">
        <v>21</v>
      </c>
      <c r="C313" s="24">
        <v>0</v>
      </c>
      <c r="D313" s="65">
        <v>0</v>
      </c>
      <c r="E313" s="65">
        <f t="shared" si="8"/>
        <v>0</v>
      </c>
      <c r="F313" s="156"/>
    </row>
    <row r="314" spans="1:6" s="11" customFormat="1" ht="19.899999999999999" hidden="1" customHeight="1">
      <c r="A314" s="29">
        <v>2040304</v>
      </c>
      <c r="B314" s="30" t="s">
        <v>691</v>
      </c>
      <c r="C314" s="24">
        <v>0</v>
      </c>
      <c r="D314" s="65">
        <v>0</v>
      </c>
      <c r="E314" s="65">
        <f t="shared" si="8"/>
        <v>0</v>
      </c>
      <c r="F314" s="156"/>
    </row>
    <row r="315" spans="1:6" s="11" customFormat="1" ht="19.899999999999999" hidden="1" customHeight="1">
      <c r="A315" s="29">
        <v>2040350</v>
      </c>
      <c r="B315" s="30" t="s">
        <v>27</v>
      </c>
      <c r="C315" s="24">
        <v>0</v>
      </c>
      <c r="D315" s="65">
        <v>0</v>
      </c>
      <c r="E315" s="65">
        <f t="shared" si="8"/>
        <v>0</v>
      </c>
      <c r="F315" s="156"/>
    </row>
    <row r="316" spans="1:6" s="11" customFormat="1" ht="19.899999999999999" hidden="1" customHeight="1">
      <c r="A316" s="29">
        <v>2040399</v>
      </c>
      <c r="B316" s="30" t="s">
        <v>692</v>
      </c>
      <c r="C316" s="24">
        <v>0</v>
      </c>
      <c r="D316" s="65">
        <v>0</v>
      </c>
      <c r="E316" s="65">
        <f t="shared" si="8"/>
        <v>0</v>
      </c>
      <c r="F316" s="156"/>
    </row>
    <row r="317" spans="1:6" s="140" customFormat="1" ht="19.899999999999999" customHeight="1">
      <c r="A317" s="28">
        <v>20404</v>
      </c>
      <c r="B317" s="28" t="s">
        <v>771</v>
      </c>
      <c r="C317" s="23">
        <v>195</v>
      </c>
      <c r="D317" s="63">
        <v>372.0376</v>
      </c>
      <c r="E317" s="63">
        <f t="shared" si="8"/>
        <v>177.0376</v>
      </c>
      <c r="F317" s="115">
        <f t="shared" si="9"/>
        <v>90.788512820512821</v>
      </c>
    </row>
    <row r="318" spans="1:6" s="11" customFormat="1" ht="19.899999999999999" customHeight="1">
      <c r="A318" s="29">
        <v>2040401</v>
      </c>
      <c r="B318" s="30" t="s">
        <v>19</v>
      </c>
      <c r="C318" s="97">
        <v>167</v>
      </c>
      <c r="D318" s="65">
        <v>346.83659999999998</v>
      </c>
      <c r="E318" s="65">
        <f t="shared" si="8"/>
        <v>179.83659999999998</v>
      </c>
      <c r="F318" s="156">
        <f t="shared" si="9"/>
        <v>107.68658682634728</v>
      </c>
    </row>
    <row r="319" spans="1:6" ht="19.899999999999999" customHeight="1">
      <c r="A319" s="29">
        <v>2040402</v>
      </c>
      <c r="B319" s="30" t="s">
        <v>20</v>
      </c>
      <c r="C319" s="97">
        <v>28</v>
      </c>
      <c r="D319" s="65">
        <v>25.201000000000001</v>
      </c>
      <c r="E319" s="65">
        <f t="shared" si="8"/>
        <v>-2.7989999999999995</v>
      </c>
      <c r="F319" s="156">
        <f t="shared" si="9"/>
        <v>-9.9964285714285701</v>
      </c>
    </row>
    <row r="320" spans="1:6" s="11" customFormat="1" ht="19.899999999999999" hidden="1" customHeight="1">
      <c r="A320" s="29">
        <v>2040403</v>
      </c>
      <c r="B320" s="30" t="s">
        <v>21</v>
      </c>
      <c r="C320" s="97"/>
      <c r="D320" s="65">
        <v>0</v>
      </c>
      <c r="E320" s="65">
        <f t="shared" si="8"/>
        <v>0</v>
      </c>
      <c r="F320" s="156"/>
    </row>
    <row r="321" spans="1:6" s="11" customFormat="1" ht="19.899999999999999" hidden="1" customHeight="1">
      <c r="A321" s="29">
        <v>2040404</v>
      </c>
      <c r="B321" s="30" t="s">
        <v>139</v>
      </c>
      <c r="C321" s="97"/>
      <c r="D321" s="65">
        <v>0</v>
      </c>
      <c r="E321" s="65">
        <f t="shared" si="8"/>
        <v>0</v>
      </c>
      <c r="F321" s="156"/>
    </row>
    <row r="322" spans="1:6" s="11" customFormat="1" ht="19.899999999999999" hidden="1" customHeight="1">
      <c r="A322" s="29">
        <v>2040405</v>
      </c>
      <c r="B322" s="30" t="s">
        <v>140</v>
      </c>
      <c r="C322" s="97"/>
      <c r="D322" s="65">
        <v>0</v>
      </c>
      <c r="E322" s="65">
        <f t="shared" si="8"/>
        <v>0</v>
      </c>
      <c r="F322" s="156"/>
    </row>
    <row r="323" spans="1:6" s="11" customFormat="1" ht="19.899999999999999" hidden="1" customHeight="1">
      <c r="A323" s="29">
        <v>2040406</v>
      </c>
      <c r="B323" s="30" t="s">
        <v>141</v>
      </c>
      <c r="C323" s="97"/>
      <c r="D323" s="65">
        <v>0</v>
      </c>
      <c r="E323" s="65">
        <f t="shared" si="8"/>
        <v>0</v>
      </c>
      <c r="F323" s="156"/>
    </row>
    <row r="324" spans="1:6" ht="19.899999999999999" hidden="1" customHeight="1">
      <c r="A324" s="29">
        <v>2040407</v>
      </c>
      <c r="B324" s="30" t="s">
        <v>142</v>
      </c>
      <c r="C324" s="97"/>
      <c r="D324" s="65">
        <v>0</v>
      </c>
      <c r="E324" s="65">
        <f t="shared" si="8"/>
        <v>0</v>
      </c>
      <c r="F324" s="156"/>
    </row>
    <row r="325" spans="1:6" s="11" customFormat="1" ht="19.899999999999999" hidden="1" customHeight="1">
      <c r="A325" s="29">
        <v>2040408</v>
      </c>
      <c r="B325" s="30" t="s">
        <v>143</v>
      </c>
      <c r="C325" s="97"/>
      <c r="D325" s="65">
        <v>0</v>
      </c>
      <c r="E325" s="65">
        <f t="shared" si="8"/>
        <v>0</v>
      </c>
      <c r="F325" s="156"/>
    </row>
    <row r="326" spans="1:6" s="11" customFormat="1" ht="19.899999999999999" hidden="1" customHeight="1">
      <c r="A326" s="29">
        <v>2040409</v>
      </c>
      <c r="B326" s="30" t="s">
        <v>693</v>
      </c>
      <c r="C326" s="97"/>
      <c r="D326" s="65">
        <v>0</v>
      </c>
      <c r="E326" s="65">
        <f t="shared" ref="E326:E389" si="10">D326-C326</f>
        <v>0</v>
      </c>
      <c r="F326" s="156"/>
    </row>
    <row r="327" spans="1:6" s="11" customFormat="1" ht="19.899999999999999" hidden="1" customHeight="1">
      <c r="A327" s="29">
        <v>2040450</v>
      </c>
      <c r="B327" s="30" t="s">
        <v>27</v>
      </c>
      <c r="C327" s="97"/>
      <c r="D327" s="65">
        <v>0</v>
      </c>
      <c r="E327" s="65">
        <f t="shared" si="10"/>
        <v>0</v>
      </c>
      <c r="F327" s="156"/>
    </row>
    <row r="328" spans="1:6" s="11" customFormat="1" ht="19.899999999999999" hidden="1" customHeight="1">
      <c r="A328" s="29">
        <v>2040499</v>
      </c>
      <c r="B328" s="30" t="s">
        <v>144</v>
      </c>
      <c r="C328" s="97"/>
      <c r="D328" s="65">
        <v>0</v>
      </c>
      <c r="E328" s="65">
        <f t="shared" si="10"/>
        <v>0</v>
      </c>
      <c r="F328" s="156"/>
    </row>
    <row r="329" spans="1:6" s="10" customFormat="1" ht="19.899999999999999" customHeight="1">
      <c r="A329" s="28">
        <v>20405</v>
      </c>
      <c r="B329" s="28" t="s">
        <v>772</v>
      </c>
      <c r="C329" s="23">
        <v>246</v>
      </c>
      <c r="D329" s="63">
        <v>582.57807700000001</v>
      </c>
      <c r="E329" s="63">
        <f t="shared" si="10"/>
        <v>336.57807700000001</v>
      </c>
      <c r="F329" s="115">
        <f t="shared" ref="F329:F351" si="11">E329/C329*100</f>
        <v>136.82035650406505</v>
      </c>
    </row>
    <row r="330" spans="1:6" s="11" customFormat="1" ht="19.899999999999999" customHeight="1">
      <c r="A330" s="29">
        <v>2040501</v>
      </c>
      <c r="B330" s="30" t="s">
        <v>19</v>
      </c>
      <c r="C330" s="97">
        <v>214</v>
      </c>
      <c r="D330" s="65">
        <v>553.01807699999995</v>
      </c>
      <c r="E330" s="65">
        <f t="shared" si="10"/>
        <v>339.01807699999995</v>
      </c>
      <c r="F330" s="156">
        <f t="shared" si="11"/>
        <v>158.41966214953268</v>
      </c>
    </row>
    <row r="331" spans="1:6" s="11" customFormat="1" ht="19.899999999999999" customHeight="1">
      <c r="A331" s="29">
        <v>2040502</v>
      </c>
      <c r="B331" s="30" t="s">
        <v>20</v>
      </c>
      <c r="C331" s="97">
        <v>32</v>
      </c>
      <c r="D331" s="65">
        <v>29.56</v>
      </c>
      <c r="E331" s="65">
        <f t="shared" si="10"/>
        <v>-2.4400000000000013</v>
      </c>
      <c r="F331" s="156">
        <f t="shared" si="11"/>
        <v>-7.6250000000000036</v>
      </c>
    </row>
    <row r="332" spans="1:6" s="11" customFormat="1" ht="19.899999999999999" hidden="1" customHeight="1">
      <c r="A332" s="29">
        <v>2040503</v>
      </c>
      <c r="B332" s="30" t="s">
        <v>21</v>
      </c>
      <c r="C332" s="97"/>
      <c r="D332" s="65">
        <v>0</v>
      </c>
      <c r="E332" s="65">
        <f t="shared" si="10"/>
        <v>0</v>
      </c>
      <c r="F332" s="156"/>
    </row>
    <row r="333" spans="1:6" s="11" customFormat="1" ht="19.899999999999999" hidden="1" customHeight="1">
      <c r="A333" s="29">
        <v>2040504</v>
      </c>
      <c r="B333" s="30" t="s">
        <v>145</v>
      </c>
      <c r="C333" s="97"/>
      <c r="D333" s="65">
        <v>0</v>
      </c>
      <c r="E333" s="65">
        <f t="shared" si="10"/>
        <v>0</v>
      </c>
      <c r="F333" s="156"/>
    </row>
    <row r="334" spans="1:6" s="11" customFormat="1" ht="19.899999999999999" hidden="1" customHeight="1">
      <c r="A334" s="29">
        <v>2040505</v>
      </c>
      <c r="B334" s="30" t="s">
        <v>146</v>
      </c>
      <c r="C334" s="97"/>
      <c r="D334" s="65">
        <v>0</v>
      </c>
      <c r="E334" s="65">
        <f t="shared" si="10"/>
        <v>0</v>
      </c>
      <c r="F334" s="156"/>
    </row>
    <row r="335" spans="1:6" s="11" customFormat="1" ht="19.899999999999999" hidden="1" customHeight="1">
      <c r="A335" s="29">
        <v>2040506</v>
      </c>
      <c r="B335" s="30" t="s">
        <v>694</v>
      </c>
      <c r="C335" s="97"/>
      <c r="D335" s="65">
        <v>0</v>
      </c>
      <c r="E335" s="65">
        <f t="shared" si="10"/>
        <v>0</v>
      </c>
      <c r="F335" s="156"/>
    </row>
    <row r="336" spans="1:6" ht="19.899999999999999" hidden="1" customHeight="1">
      <c r="A336" s="29">
        <v>2040550</v>
      </c>
      <c r="B336" s="30" t="s">
        <v>27</v>
      </c>
      <c r="C336" s="97"/>
      <c r="D336" s="65">
        <v>0</v>
      </c>
      <c r="E336" s="65">
        <f t="shared" si="10"/>
        <v>0</v>
      </c>
      <c r="F336" s="156"/>
    </row>
    <row r="337" spans="1:6" s="11" customFormat="1" ht="19.899999999999999" hidden="1" customHeight="1">
      <c r="A337" s="29">
        <v>2040599</v>
      </c>
      <c r="B337" s="30" t="s">
        <v>147</v>
      </c>
      <c r="C337" s="97"/>
      <c r="D337" s="65">
        <v>0</v>
      </c>
      <c r="E337" s="65">
        <f t="shared" si="10"/>
        <v>0</v>
      </c>
      <c r="F337" s="156"/>
    </row>
    <row r="338" spans="1:6" s="140" customFormat="1" ht="19.899999999999999" customHeight="1">
      <c r="A338" s="28">
        <v>20406</v>
      </c>
      <c r="B338" s="28" t="s">
        <v>773</v>
      </c>
      <c r="C338" s="23">
        <v>883</v>
      </c>
      <c r="D338" s="63">
        <v>1129.121956811</v>
      </c>
      <c r="E338" s="63">
        <f t="shared" si="10"/>
        <v>246.12195681100002</v>
      </c>
      <c r="F338" s="115">
        <f t="shared" si="11"/>
        <v>27.873381292298983</v>
      </c>
    </row>
    <row r="339" spans="1:6" s="11" customFormat="1" ht="19.899999999999999" customHeight="1">
      <c r="A339" s="29">
        <v>2040601</v>
      </c>
      <c r="B339" s="30" t="s">
        <v>19</v>
      </c>
      <c r="C339" s="97">
        <v>442</v>
      </c>
      <c r="D339" s="65">
        <v>535.38592932460006</v>
      </c>
      <c r="E339" s="65">
        <f t="shared" si="10"/>
        <v>93.385929324600056</v>
      </c>
      <c r="F339" s="156">
        <f t="shared" si="11"/>
        <v>21.128038308733043</v>
      </c>
    </row>
    <row r="340" spans="1:6" ht="19.899999999999999" customHeight="1">
      <c r="A340" s="29">
        <v>2040602</v>
      </c>
      <c r="B340" s="30" t="s">
        <v>20</v>
      </c>
      <c r="C340" s="97">
        <v>27</v>
      </c>
      <c r="D340" s="65">
        <v>26.658000000000001</v>
      </c>
      <c r="E340" s="65">
        <f t="shared" si="10"/>
        <v>-0.34199999999999875</v>
      </c>
      <c r="F340" s="156">
        <f t="shared" si="11"/>
        <v>-1.2666666666666619</v>
      </c>
    </row>
    <row r="341" spans="1:6" s="11" customFormat="1" ht="19.899999999999999" customHeight="1">
      <c r="A341" s="29">
        <v>2040603</v>
      </c>
      <c r="B341" s="30" t="s">
        <v>21</v>
      </c>
      <c r="C341" s="97">
        <v>0</v>
      </c>
      <c r="D341" s="65">
        <v>1</v>
      </c>
      <c r="E341" s="65">
        <f t="shared" si="10"/>
        <v>1</v>
      </c>
      <c r="F341" s="156"/>
    </row>
    <row r="342" spans="1:6" s="11" customFormat="1" ht="19.899999999999999" customHeight="1">
      <c r="A342" s="29">
        <v>2040604</v>
      </c>
      <c r="B342" s="30" t="s">
        <v>148</v>
      </c>
      <c r="C342" s="97">
        <v>53</v>
      </c>
      <c r="D342" s="65">
        <v>55</v>
      </c>
      <c r="E342" s="65">
        <f t="shared" si="10"/>
        <v>2</v>
      </c>
      <c r="F342" s="156">
        <f t="shared" si="11"/>
        <v>3.7735849056603774</v>
      </c>
    </row>
    <row r="343" spans="1:6" s="11" customFormat="1" ht="19.899999999999999" customHeight="1">
      <c r="A343" s="29">
        <v>2040605</v>
      </c>
      <c r="B343" s="30" t="s">
        <v>149</v>
      </c>
      <c r="C343" s="97">
        <v>40</v>
      </c>
      <c r="D343" s="65">
        <v>0</v>
      </c>
      <c r="E343" s="65">
        <f t="shared" si="10"/>
        <v>-40</v>
      </c>
      <c r="F343" s="156">
        <f t="shared" si="11"/>
        <v>-100</v>
      </c>
    </row>
    <row r="344" spans="1:6" ht="19.899999999999999" customHeight="1">
      <c r="A344" s="29">
        <v>2040606</v>
      </c>
      <c r="B344" s="30" t="s">
        <v>150</v>
      </c>
      <c r="C344" s="97">
        <v>0</v>
      </c>
      <c r="D344" s="65">
        <v>22.58</v>
      </c>
      <c r="E344" s="65">
        <f t="shared" si="10"/>
        <v>22.58</v>
      </c>
      <c r="F344" s="156"/>
    </row>
    <row r="345" spans="1:6" s="11" customFormat="1" ht="19.899999999999999" customHeight="1">
      <c r="A345" s="29">
        <v>2040607</v>
      </c>
      <c r="B345" s="30" t="s">
        <v>151</v>
      </c>
      <c r="C345" s="97">
        <v>145</v>
      </c>
      <c r="D345" s="65">
        <v>139</v>
      </c>
      <c r="E345" s="65">
        <f t="shared" si="10"/>
        <v>-6</v>
      </c>
      <c r="F345" s="156">
        <f t="shared" si="11"/>
        <v>-4.1379310344827589</v>
      </c>
    </row>
    <row r="346" spans="1:6" s="11" customFormat="1" ht="19.899999999999999" hidden="1" customHeight="1">
      <c r="A346" s="29">
        <v>2040608</v>
      </c>
      <c r="B346" s="30" t="s">
        <v>152</v>
      </c>
      <c r="C346" s="97">
        <v>0</v>
      </c>
      <c r="D346" s="65">
        <v>0</v>
      </c>
      <c r="E346" s="65">
        <f t="shared" si="10"/>
        <v>0</v>
      </c>
      <c r="F346" s="156"/>
    </row>
    <row r="347" spans="1:6" ht="19.899999999999999" hidden="1" customHeight="1">
      <c r="A347" s="29">
        <v>2040609</v>
      </c>
      <c r="B347" s="30" t="s">
        <v>153</v>
      </c>
      <c r="C347" s="97">
        <v>0</v>
      </c>
      <c r="D347" s="65">
        <v>0</v>
      </c>
      <c r="E347" s="65">
        <f t="shared" si="10"/>
        <v>0</v>
      </c>
      <c r="F347" s="156"/>
    </row>
    <row r="348" spans="1:6" s="11" customFormat="1" ht="19.899999999999999" hidden="1" customHeight="1">
      <c r="A348" s="29">
        <v>2040610</v>
      </c>
      <c r="B348" s="30" t="s">
        <v>154</v>
      </c>
      <c r="C348" s="97">
        <v>0</v>
      </c>
      <c r="D348" s="65">
        <v>0</v>
      </c>
      <c r="E348" s="65">
        <f t="shared" si="10"/>
        <v>0</v>
      </c>
      <c r="F348" s="156"/>
    </row>
    <row r="349" spans="1:6" s="11" customFormat="1" ht="19.899999999999999" hidden="1" customHeight="1">
      <c r="A349" s="29">
        <v>2040611</v>
      </c>
      <c r="B349" s="30" t="s">
        <v>155</v>
      </c>
      <c r="C349" s="97">
        <v>0</v>
      </c>
      <c r="D349" s="65">
        <v>0</v>
      </c>
      <c r="E349" s="65">
        <f t="shared" si="10"/>
        <v>0</v>
      </c>
      <c r="F349" s="156"/>
    </row>
    <row r="350" spans="1:6" ht="19.899999999999999" customHeight="1">
      <c r="A350" s="29">
        <v>2040650</v>
      </c>
      <c r="B350" s="30" t="s">
        <v>27</v>
      </c>
      <c r="C350" s="97">
        <v>132</v>
      </c>
      <c r="D350" s="65">
        <v>349.49802748640002</v>
      </c>
      <c r="E350" s="65">
        <f t="shared" si="10"/>
        <v>217.49802748640002</v>
      </c>
      <c r="F350" s="156">
        <f t="shared" si="11"/>
        <v>164.77123294424243</v>
      </c>
    </row>
    <row r="351" spans="1:6" s="11" customFormat="1" ht="19.899999999999999" customHeight="1">
      <c r="A351" s="29">
        <v>2040699</v>
      </c>
      <c r="B351" s="30" t="s">
        <v>156</v>
      </c>
      <c r="C351" s="97">
        <v>44</v>
      </c>
      <c r="D351" s="65">
        <v>0</v>
      </c>
      <c r="E351" s="65">
        <f t="shared" si="10"/>
        <v>-44</v>
      </c>
      <c r="F351" s="156">
        <f t="shared" si="11"/>
        <v>-100</v>
      </c>
    </row>
    <row r="352" spans="1:6" s="140" customFormat="1" ht="19.899999999999999" hidden="1" customHeight="1">
      <c r="A352" s="28">
        <v>20407</v>
      </c>
      <c r="B352" s="28" t="s">
        <v>774</v>
      </c>
      <c r="C352" s="23">
        <v>0</v>
      </c>
      <c r="D352" s="63">
        <v>0</v>
      </c>
      <c r="E352" s="63">
        <f t="shared" si="10"/>
        <v>0</v>
      </c>
      <c r="F352" s="115"/>
    </row>
    <row r="353" spans="1:6" ht="19.899999999999999" hidden="1" customHeight="1">
      <c r="A353" s="29">
        <v>2040701</v>
      </c>
      <c r="B353" s="30" t="s">
        <v>19</v>
      </c>
      <c r="C353" s="24">
        <v>0</v>
      </c>
      <c r="D353" s="65">
        <v>0</v>
      </c>
      <c r="E353" s="65">
        <f t="shared" si="10"/>
        <v>0</v>
      </c>
      <c r="F353" s="156"/>
    </row>
    <row r="354" spans="1:6" s="11" customFormat="1" ht="19.899999999999999" hidden="1" customHeight="1">
      <c r="A354" s="29">
        <v>2040702</v>
      </c>
      <c r="B354" s="30" t="s">
        <v>20</v>
      </c>
      <c r="C354" s="24">
        <v>0</v>
      </c>
      <c r="D354" s="65">
        <v>0</v>
      </c>
      <c r="E354" s="65">
        <f t="shared" si="10"/>
        <v>0</v>
      </c>
      <c r="F354" s="156"/>
    </row>
    <row r="355" spans="1:6" s="11" customFormat="1" ht="19.899999999999999" hidden="1" customHeight="1">
      <c r="A355" s="29">
        <v>2040703</v>
      </c>
      <c r="B355" s="30" t="s">
        <v>21</v>
      </c>
      <c r="C355" s="24">
        <v>0</v>
      </c>
      <c r="D355" s="65">
        <v>0</v>
      </c>
      <c r="E355" s="65">
        <f t="shared" si="10"/>
        <v>0</v>
      </c>
      <c r="F355" s="156"/>
    </row>
    <row r="356" spans="1:6" ht="19.899999999999999" hidden="1" customHeight="1">
      <c r="A356" s="29">
        <v>2040704</v>
      </c>
      <c r="B356" s="30" t="s">
        <v>695</v>
      </c>
      <c r="C356" s="24">
        <v>0</v>
      </c>
      <c r="D356" s="65">
        <v>0</v>
      </c>
      <c r="E356" s="65">
        <f t="shared" si="10"/>
        <v>0</v>
      </c>
      <c r="F356" s="156"/>
    </row>
    <row r="357" spans="1:6" ht="19.899999999999999" hidden="1" customHeight="1">
      <c r="A357" s="29">
        <v>2040705</v>
      </c>
      <c r="B357" s="30" t="s">
        <v>696</v>
      </c>
      <c r="C357" s="65">
        <v>0</v>
      </c>
      <c r="D357" s="65">
        <v>0</v>
      </c>
      <c r="E357" s="65">
        <f t="shared" si="10"/>
        <v>0</v>
      </c>
      <c r="F357" s="156"/>
    </row>
    <row r="358" spans="1:6" ht="19.899999999999999" hidden="1" customHeight="1">
      <c r="A358" s="29">
        <v>2040706</v>
      </c>
      <c r="B358" s="30" t="s">
        <v>697</v>
      </c>
      <c r="C358" s="24"/>
      <c r="D358" s="65">
        <v>0</v>
      </c>
      <c r="E358" s="65">
        <f t="shared" si="10"/>
        <v>0</v>
      </c>
      <c r="F358" s="156"/>
    </row>
    <row r="359" spans="1:6" s="11" customFormat="1" ht="19.899999999999999" hidden="1" customHeight="1">
      <c r="A359" s="29">
        <v>2040750</v>
      </c>
      <c r="B359" s="30" t="s">
        <v>27</v>
      </c>
      <c r="C359" s="24">
        <v>0</v>
      </c>
      <c r="D359" s="65">
        <v>0</v>
      </c>
      <c r="E359" s="65">
        <f t="shared" si="10"/>
        <v>0</v>
      </c>
      <c r="F359" s="156"/>
    </row>
    <row r="360" spans="1:6" s="11" customFormat="1" ht="19.899999999999999" hidden="1" customHeight="1">
      <c r="A360" s="29">
        <v>2040799</v>
      </c>
      <c r="B360" s="30" t="s">
        <v>698</v>
      </c>
      <c r="C360" s="24">
        <v>0</v>
      </c>
      <c r="D360" s="65">
        <v>0</v>
      </c>
      <c r="E360" s="65">
        <f t="shared" si="10"/>
        <v>0</v>
      </c>
      <c r="F360" s="156"/>
    </row>
    <row r="361" spans="1:6" s="140" customFormat="1" ht="19.899999999999999" hidden="1" customHeight="1">
      <c r="A361" s="28">
        <v>20408</v>
      </c>
      <c r="B361" s="28" t="s">
        <v>775</v>
      </c>
      <c r="C361" s="23">
        <v>0</v>
      </c>
      <c r="D361" s="63">
        <v>0</v>
      </c>
      <c r="E361" s="63">
        <f t="shared" si="10"/>
        <v>0</v>
      </c>
      <c r="F361" s="115"/>
    </row>
    <row r="362" spans="1:6" s="11" customFormat="1" ht="19.899999999999999" hidden="1" customHeight="1">
      <c r="A362" s="29">
        <v>2040801</v>
      </c>
      <c r="B362" s="30" t="s">
        <v>19</v>
      </c>
      <c r="C362" s="24">
        <v>0</v>
      </c>
      <c r="D362" s="65">
        <v>0</v>
      </c>
      <c r="E362" s="65">
        <f t="shared" si="10"/>
        <v>0</v>
      </c>
      <c r="F362" s="156"/>
    </row>
    <row r="363" spans="1:6" ht="19.899999999999999" hidden="1" customHeight="1">
      <c r="A363" s="29">
        <v>2040802</v>
      </c>
      <c r="B363" s="30" t="s">
        <v>20</v>
      </c>
      <c r="C363" s="24">
        <v>0</v>
      </c>
      <c r="D363" s="65">
        <v>0</v>
      </c>
      <c r="E363" s="65">
        <f t="shared" si="10"/>
        <v>0</v>
      </c>
      <c r="F363" s="156"/>
    </row>
    <row r="364" spans="1:6" s="11" customFormat="1" ht="19.899999999999999" hidden="1" customHeight="1">
      <c r="A364" s="29">
        <v>2040803</v>
      </c>
      <c r="B364" s="30" t="s">
        <v>21</v>
      </c>
      <c r="C364" s="24">
        <v>0</v>
      </c>
      <c r="D364" s="65">
        <v>0</v>
      </c>
      <c r="E364" s="65">
        <f t="shared" si="10"/>
        <v>0</v>
      </c>
      <c r="F364" s="156"/>
    </row>
    <row r="365" spans="1:6" s="11" customFormat="1" ht="19.899999999999999" hidden="1" customHeight="1">
      <c r="A365" s="29">
        <v>2040804</v>
      </c>
      <c r="B365" s="30" t="s">
        <v>157</v>
      </c>
      <c r="C365" s="24">
        <v>0</v>
      </c>
      <c r="D365" s="65">
        <v>0</v>
      </c>
      <c r="E365" s="65">
        <f t="shared" si="10"/>
        <v>0</v>
      </c>
      <c r="F365" s="156"/>
    </row>
    <row r="366" spans="1:6" s="11" customFormat="1" ht="19.899999999999999" hidden="1" customHeight="1">
      <c r="A366" s="29">
        <v>2040805</v>
      </c>
      <c r="B366" s="30" t="s">
        <v>158</v>
      </c>
      <c r="C366" s="24">
        <v>0</v>
      </c>
      <c r="D366" s="65">
        <v>0</v>
      </c>
      <c r="E366" s="65">
        <f t="shared" si="10"/>
        <v>0</v>
      </c>
      <c r="F366" s="156"/>
    </row>
    <row r="367" spans="1:6" s="11" customFormat="1" ht="19.899999999999999" hidden="1" customHeight="1">
      <c r="A367" s="29">
        <v>2040806</v>
      </c>
      <c r="B367" s="30" t="s">
        <v>159</v>
      </c>
      <c r="C367" s="24">
        <v>0</v>
      </c>
      <c r="D367" s="65">
        <v>0</v>
      </c>
      <c r="E367" s="65">
        <f t="shared" si="10"/>
        <v>0</v>
      </c>
      <c r="F367" s="156"/>
    </row>
    <row r="368" spans="1:6" s="11" customFormat="1" ht="19.899999999999999" hidden="1" customHeight="1">
      <c r="A368" s="29">
        <v>2040850</v>
      </c>
      <c r="B368" s="30" t="s">
        <v>27</v>
      </c>
      <c r="C368" s="24">
        <v>0</v>
      </c>
      <c r="D368" s="65">
        <v>0</v>
      </c>
      <c r="E368" s="65">
        <f t="shared" si="10"/>
        <v>0</v>
      </c>
      <c r="F368" s="156"/>
    </row>
    <row r="369" spans="1:6" ht="19.899999999999999" hidden="1" customHeight="1">
      <c r="A369" s="29">
        <v>2040899</v>
      </c>
      <c r="B369" s="30" t="s">
        <v>160</v>
      </c>
      <c r="C369" s="24">
        <v>0</v>
      </c>
      <c r="D369" s="65">
        <v>0</v>
      </c>
      <c r="E369" s="65">
        <f t="shared" si="10"/>
        <v>0</v>
      </c>
      <c r="F369" s="156"/>
    </row>
    <row r="370" spans="1:6" s="140" customFormat="1" ht="19.899999999999999" hidden="1" customHeight="1">
      <c r="A370" s="28">
        <v>20409</v>
      </c>
      <c r="B370" s="28" t="s">
        <v>776</v>
      </c>
      <c r="C370" s="23">
        <v>0</v>
      </c>
      <c r="D370" s="63">
        <v>0</v>
      </c>
      <c r="E370" s="63">
        <f t="shared" si="10"/>
        <v>0</v>
      </c>
      <c r="F370" s="115"/>
    </row>
    <row r="371" spans="1:6" s="11" customFormat="1" ht="19.899999999999999" hidden="1" customHeight="1">
      <c r="A371" s="29">
        <v>2040901</v>
      </c>
      <c r="B371" s="30" t="s">
        <v>19</v>
      </c>
      <c r="C371" s="24">
        <v>0</v>
      </c>
      <c r="D371" s="65">
        <v>0</v>
      </c>
      <c r="E371" s="65">
        <f t="shared" si="10"/>
        <v>0</v>
      </c>
      <c r="F371" s="156"/>
    </row>
    <row r="372" spans="1:6" s="11" customFormat="1" ht="19.899999999999999" hidden="1" customHeight="1">
      <c r="A372" s="29">
        <v>2040902</v>
      </c>
      <c r="B372" s="30" t="s">
        <v>20</v>
      </c>
      <c r="C372" s="24">
        <v>0</v>
      </c>
      <c r="D372" s="65">
        <v>0</v>
      </c>
      <c r="E372" s="65">
        <f t="shared" si="10"/>
        <v>0</v>
      </c>
      <c r="F372" s="156"/>
    </row>
    <row r="373" spans="1:6" s="11" customFormat="1" ht="19.899999999999999" hidden="1" customHeight="1">
      <c r="A373" s="29">
        <v>2040903</v>
      </c>
      <c r="B373" s="30" t="s">
        <v>21</v>
      </c>
      <c r="C373" s="24">
        <v>0</v>
      </c>
      <c r="D373" s="65">
        <v>0</v>
      </c>
      <c r="E373" s="65">
        <f t="shared" si="10"/>
        <v>0</v>
      </c>
      <c r="F373" s="156"/>
    </row>
    <row r="374" spans="1:6" s="11" customFormat="1" ht="19.899999999999999" hidden="1" customHeight="1">
      <c r="A374" s="29">
        <v>2040904</v>
      </c>
      <c r="B374" s="30" t="s">
        <v>699</v>
      </c>
      <c r="C374" s="24">
        <v>0</v>
      </c>
      <c r="D374" s="65">
        <v>0</v>
      </c>
      <c r="E374" s="65">
        <f t="shared" si="10"/>
        <v>0</v>
      </c>
      <c r="F374" s="156"/>
    </row>
    <row r="375" spans="1:6" s="11" customFormat="1" ht="19.899999999999999" hidden="1" customHeight="1">
      <c r="A375" s="29">
        <v>2040905</v>
      </c>
      <c r="B375" s="30" t="s">
        <v>161</v>
      </c>
      <c r="C375" s="24">
        <v>0</v>
      </c>
      <c r="D375" s="65">
        <v>0</v>
      </c>
      <c r="E375" s="65">
        <f t="shared" si="10"/>
        <v>0</v>
      </c>
      <c r="F375" s="156"/>
    </row>
    <row r="376" spans="1:6" s="11" customFormat="1" ht="19.899999999999999" hidden="1" customHeight="1">
      <c r="A376" s="29">
        <v>2040950</v>
      </c>
      <c r="B376" s="30" t="s">
        <v>27</v>
      </c>
      <c r="C376" s="24">
        <v>0</v>
      </c>
      <c r="D376" s="65">
        <v>0</v>
      </c>
      <c r="E376" s="65">
        <f t="shared" si="10"/>
        <v>0</v>
      </c>
      <c r="F376" s="156"/>
    </row>
    <row r="377" spans="1:6" s="11" customFormat="1" ht="19.899999999999999" hidden="1" customHeight="1">
      <c r="A377" s="29">
        <v>2040999</v>
      </c>
      <c r="B377" s="30" t="s">
        <v>162</v>
      </c>
      <c r="C377" s="24">
        <v>0</v>
      </c>
      <c r="D377" s="65">
        <v>0</v>
      </c>
      <c r="E377" s="65">
        <f t="shared" si="10"/>
        <v>0</v>
      </c>
      <c r="F377" s="156"/>
    </row>
    <row r="378" spans="1:6" s="140" customFormat="1" ht="19.899999999999999" hidden="1" customHeight="1">
      <c r="A378" s="28">
        <v>20410</v>
      </c>
      <c r="B378" s="28" t="s">
        <v>777</v>
      </c>
      <c r="C378" s="23">
        <v>0</v>
      </c>
      <c r="D378" s="63">
        <v>0</v>
      </c>
      <c r="E378" s="63">
        <f t="shared" si="10"/>
        <v>0</v>
      </c>
      <c r="F378" s="115"/>
    </row>
    <row r="379" spans="1:6" s="11" customFormat="1" ht="19.899999999999999" hidden="1" customHeight="1">
      <c r="A379" s="29">
        <v>2041001</v>
      </c>
      <c r="B379" s="30" t="s">
        <v>19</v>
      </c>
      <c r="C379" s="24">
        <v>0</v>
      </c>
      <c r="D379" s="65">
        <v>0</v>
      </c>
      <c r="E379" s="65">
        <f t="shared" si="10"/>
        <v>0</v>
      </c>
      <c r="F379" s="156"/>
    </row>
    <row r="380" spans="1:6" s="11" customFormat="1" ht="19.899999999999999" hidden="1" customHeight="1">
      <c r="A380" s="29">
        <v>2041002</v>
      </c>
      <c r="B380" s="30" t="s">
        <v>20</v>
      </c>
      <c r="C380" s="24">
        <v>0</v>
      </c>
      <c r="D380" s="65">
        <v>0</v>
      </c>
      <c r="E380" s="65">
        <f t="shared" si="10"/>
        <v>0</v>
      </c>
      <c r="F380" s="156"/>
    </row>
    <row r="381" spans="1:6" ht="19.899999999999999" hidden="1" customHeight="1">
      <c r="A381" s="29">
        <v>2041003</v>
      </c>
      <c r="B381" s="30" t="s">
        <v>700</v>
      </c>
      <c r="C381" s="24">
        <v>0</v>
      </c>
      <c r="D381" s="65">
        <v>0</v>
      </c>
      <c r="E381" s="65">
        <f t="shared" si="10"/>
        <v>0</v>
      </c>
      <c r="F381" s="156"/>
    </row>
    <row r="382" spans="1:6" s="11" customFormat="1" ht="19.899999999999999" hidden="1" customHeight="1">
      <c r="A382" s="29">
        <v>2041004</v>
      </c>
      <c r="B382" s="30" t="s">
        <v>701</v>
      </c>
      <c r="C382" s="24">
        <v>0</v>
      </c>
      <c r="D382" s="65">
        <v>0</v>
      </c>
      <c r="E382" s="65">
        <f t="shared" si="10"/>
        <v>0</v>
      </c>
      <c r="F382" s="156"/>
    </row>
    <row r="383" spans="1:6" s="11" customFormat="1" ht="19.899999999999999" hidden="1" customHeight="1">
      <c r="A383" s="29">
        <v>2041005</v>
      </c>
      <c r="B383" s="30" t="s">
        <v>702</v>
      </c>
      <c r="C383" s="24">
        <v>0</v>
      </c>
      <c r="D383" s="65">
        <v>0</v>
      </c>
      <c r="E383" s="65">
        <f t="shared" si="10"/>
        <v>0</v>
      </c>
      <c r="F383" s="156"/>
    </row>
    <row r="384" spans="1:6" s="11" customFormat="1" ht="19.899999999999999" hidden="1" customHeight="1">
      <c r="A384" s="29">
        <v>2041006</v>
      </c>
      <c r="B384" s="30" t="s">
        <v>135</v>
      </c>
      <c r="C384" s="24">
        <v>0</v>
      </c>
      <c r="D384" s="65">
        <v>0</v>
      </c>
      <c r="E384" s="65">
        <f t="shared" si="10"/>
        <v>0</v>
      </c>
      <c r="F384" s="156"/>
    </row>
    <row r="385" spans="1:6" s="11" customFormat="1" ht="19.899999999999999" hidden="1" customHeight="1">
      <c r="A385" s="29">
        <v>2041099</v>
      </c>
      <c r="B385" s="30" t="s">
        <v>703</v>
      </c>
      <c r="C385" s="24">
        <v>0</v>
      </c>
      <c r="D385" s="65">
        <v>0</v>
      </c>
      <c r="E385" s="65">
        <f t="shared" si="10"/>
        <v>0</v>
      </c>
      <c r="F385" s="156"/>
    </row>
    <row r="386" spans="1:6" s="140" customFormat="1" ht="19.899999999999999" hidden="1" customHeight="1">
      <c r="A386" s="28">
        <v>20411</v>
      </c>
      <c r="B386" s="28" t="s">
        <v>778</v>
      </c>
      <c r="C386" s="23">
        <v>0</v>
      </c>
      <c r="D386" s="63">
        <v>0</v>
      </c>
      <c r="E386" s="63">
        <f t="shared" si="10"/>
        <v>0</v>
      </c>
      <c r="F386" s="115"/>
    </row>
    <row r="387" spans="1:6" s="11" customFormat="1" ht="19.899999999999999" hidden="1" customHeight="1">
      <c r="A387" s="29">
        <v>2041101</v>
      </c>
      <c r="B387" s="30" t="s">
        <v>704</v>
      </c>
      <c r="C387" s="24">
        <v>0</v>
      </c>
      <c r="D387" s="65">
        <v>0</v>
      </c>
      <c r="E387" s="65">
        <f t="shared" si="10"/>
        <v>0</v>
      </c>
      <c r="F387" s="156"/>
    </row>
    <row r="388" spans="1:6" s="11" customFormat="1" ht="19.899999999999999" hidden="1" customHeight="1">
      <c r="A388" s="29">
        <v>2041102</v>
      </c>
      <c r="B388" s="30" t="s">
        <v>19</v>
      </c>
      <c r="C388" s="24">
        <v>0</v>
      </c>
      <c r="D388" s="65">
        <v>0</v>
      </c>
      <c r="E388" s="65">
        <f t="shared" si="10"/>
        <v>0</v>
      </c>
      <c r="F388" s="156"/>
    </row>
    <row r="389" spans="1:6" s="11" customFormat="1" ht="19.899999999999999" hidden="1" customHeight="1">
      <c r="A389" s="29">
        <v>2041103</v>
      </c>
      <c r="B389" s="30" t="s">
        <v>705</v>
      </c>
      <c r="C389" s="24">
        <v>0</v>
      </c>
      <c r="D389" s="65">
        <v>0</v>
      </c>
      <c r="E389" s="65">
        <f t="shared" si="10"/>
        <v>0</v>
      </c>
      <c r="F389" s="156"/>
    </row>
    <row r="390" spans="1:6" ht="19.899999999999999" hidden="1" customHeight="1">
      <c r="A390" s="29">
        <v>2041104</v>
      </c>
      <c r="B390" s="30" t="s">
        <v>706</v>
      </c>
      <c r="C390" s="24">
        <v>0</v>
      </c>
      <c r="D390" s="65">
        <v>0</v>
      </c>
      <c r="E390" s="65">
        <f t="shared" ref="E390:E453" si="12">D390-C390</f>
        <v>0</v>
      </c>
      <c r="F390" s="156"/>
    </row>
    <row r="391" spans="1:6" s="11" customFormat="1" ht="19.899999999999999" hidden="1" customHeight="1">
      <c r="A391" s="29">
        <v>2041105</v>
      </c>
      <c r="B391" s="30" t="s">
        <v>707</v>
      </c>
      <c r="C391" s="24">
        <v>0</v>
      </c>
      <c r="D391" s="65">
        <v>0</v>
      </c>
      <c r="E391" s="65">
        <f t="shared" si="12"/>
        <v>0</v>
      </c>
      <c r="F391" s="156"/>
    </row>
    <row r="392" spans="1:6" ht="19.899999999999999" hidden="1" customHeight="1">
      <c r="A392" s="29">
        <v>2041106</v>
      </c>
      <c r="B392" s="30" t="s">
        <v>708</v>
      </c>
      <c r="C392" s="24">
        <v>0</v>
      </c>
      <c r="D392" s="65">
        <v>0</v>
      </c>
      <c r="E392" s="65">
        <f t="shared" si="12"/>
        <v>0</v>
      </c>
      <c r="F392" s="156"/>
    </row>
    <row r="393" spans="1:6" s="11" customFormat="1" ht="19.899999999999999" hidden="1" customHeight="1">
      <c r="A393" s="29">
        <v>2041107</v>
      </c>
      <c r="B393" s="30" t="s">
        <v>709</v>
      </c>
      <c r="C393" s="24">
        <v>0</v>
      </c>
      <c r="D393" s="65">
        <v>0</v>
      </c>
      <c r="E393" s="65">
        <f t="shared" si="12"/>
        <v>0</v>
      </c>
      <c r="F393" s="156"/>
    </row>
    <row r="394" spans="1:6" s="11" customFormat="1" ht="19.899999999999999" hidden="1" customHeight="1">
      <c r="A394" s="29">
        <v>2041108</v>
      </c>
      <c r="B394" s="30" t="s">
        <v>710</v>
      </c>
      <c r="C394" s="24">
        <v>0</v>
      </c>
      <c r="D394" s="65">
        <v>0</v>
      </c>
      <c r="E394" s="65">
        <f t="shared" si="12"/>
        <v>0</v>
      </c>
      <c r="F394" s="156"/>
    </row>
    <row r="395" spans="1:6" s="140" customFormat="1" ht="19.899999999999999" customHeight="1">
      <c r="A395" s="28">
        <v>20499</v>
      </c>
      <c r="B395" s="28" t="s">
        <v>779</v>
      </c>
      <c r="C395" s="23">
        <v>1480</v>
      </c>
      <c r="D395" s="63">
        <v>677</v>
      </c>
      <c r="E395" s="63">
        <f t="shared" si="12"/>
        <v>-803</v>
      </c>
      <c r="F395" s="115">
        <f t="shared" ref="F395:F453" si="13">E395/C395*100</f>
        <v>-54.256756756756751</v>
      </c>
    </row>
    <row r="396" spans="1:6" ht="19.899999999999999" customHeight="1">
      <c r="A396" s="29">
        <v>2049901</v>
      </c>
      <c r="B396" s="30" t="s">
        <v>163</v>
      </c>
      <c r="C396" s="97">
        <v>1480</v>
      </c>
      <c r="D396" s="65">
        <v>677</v>
      </c>
      <c r="E396" s="65">
        <f t="shared" si="12"/>
        <v>-803</v>
      </c>
      <c r="F396" s="156">
        <f t="shared" si="13"/>
        <v>-54.256756756756751</v>
      </c>
    </row>
    <row r="397" spans="1:6" s="11" customFormat="1" ht="19.899999999999999" hidden="1" customHeight="1">
      <c r="A397" s="29">
        <v>2049902</v>
      </c>
      <c r="B397" s="30" t="s">
        <v>164</v>
      </c>
      <c r="C397" s="24"/>
      <c r="D397" s="65">
        <v>0</v>
      </c>
      <c r="E397" s="65">
        <f t="shared" si="12"/>
        <v>0</v>
      </c>
      <c r="F397" s="156"/>
    </row>
    <row r="398" spans="1:6" s="140" customFormat="1" ht="19.899999999999999" customHeight="1">
      <c r="A398" s="28">
        <v>205</v>
      </c>
      <c r="B398" s="28" t="s">
        <v>165</v>
      </c>
      <c r="C398" s="23">
        <v>39780</v>
      </c>
      <c r="D398" s="63">
        <v>56096.225064834493</v>
      </c>
      <c r="E398" s="63">
        <f t="shared" si="12"/>
        <v>16316.225064834493</v>
      </c>
      <c r="F398" s="115">
        <f t="shared" si="13"/>
        <v>41.016151495310439</v>
      </c>
    </row>
    <row r="399" spans="1:6" s="140" customFormat="1" ht="19.899999999999999" customHeight="1">
      <c r="A399" s="28">
        <v>20501</v>
      </c>
      <c r="B399" s="28" t="s">
        <v>780</v>
      </c>
      <c r="C399" s="23">
        <v>674</v>
      </c>
      <c r="D399" s="63">
        <v>700.4403860000001</v>
      </c>
      <c r="E399" s="63">
        <f t="shared" si="12"/>
        <v>26.440386000000103</v>
      </c>
      <c r="F399" s="115">
        <f t="shared" si="13"/>
        <v>3.9229059347181163</v>
      </c>
    </row>
    <row r="400" spans="1:6" s="11" customFormat="1" ht="19.899999999999999" customHeight="1">
      <c r="A400" s="29">
        <v>2050101</v>
      </c>
      <c r="B400" s="30" t="s">
        <v>19</v>
      </c>
      <c r="C400" s="97">
        <v>399</v>
      </c>
      <c r="D400" s="65">
        <v>422.38539400000002</v>
      </c>
      <c r="E400" s="65">
        <f t="shared" si="12"/>
        <v>23.385394000000019</v>
      </c>
      <c r="F400" s="156">
        <f t="shared" si="13"/>
        <v>5.8610010025062707</v>
      </c>
    </row>
    <row r="401" spans="1:6" s="11" customFormat="1" ht="19.899999999999999" customHeight="1">
      <c r="A401" s="29">
        <v>2050102</v>
      </c>
      <c r="B401" s="30" t="s">
        <v>20</v>
      </c>
      <c r="C401" s="97">
        <v>27</v>
      </c>
      <c r="D401" s="65">
        <v>34.534312</v>
      </c>
      <c r="E401" s="65">
        <f t="shared" si="12"/>
        <v>7.5343119999999999</v>
      </c>
      <c r="F401" s="156">
        <f t="shared" si="13"/>
        <v>27.904859259259258</v>
      </c>
    </row>
    <row r="402" spans="1:6" s="11" customFormat="1" ht="19.899999999999999" customHeight="1">
      <c r="A402" s="29">
        <v>2050103</v>
      </c>
      <c r="B402" s="30" t="s">
        <v>21</v>
      </c>
      <c r="C402" s="97">
        <v>230</v>
      </c>
      <c r="D402" s="65">
        <v>220.42068</v>
      </c>
      <c r="E402" s="65">
        <f t="shared" si="12"/>
        <v>-9.5793199999999956</v>
      </c>
      <c r="F402" s="156">
        <f t="shared" si="13"/>
        <v>-4.164921739130433</v>
      </c>
    </row>
    <row r="403" spans="1:6" s="11" customFormat="1" ht="19.899999999999999" customHeight="1">
      <c r="A403" s="29">
        <v>2050199</v>
      </c>
      <c r="B403" s="30" t="s">
        <v>166</v>
      </c>
      <c r="C403" s="97">
        <v>18</v>
      </c>
      <c r="D403" s="65">
        <v>23.1</v>
      </c>
      <c r="E403" s="65">
        <f t="shared" si="12"/>
        <v>5.1000000000000014</v>
      </c>
      <c r="F403" s="156">
        <f t="shared" si="13"/>
        <v>28.333333333333343</v>
      </c>
    </row>
    <row r="404" spans="1:6" s="10" customFormat="1" ht="19.899999999999999" customHeight="1">
      <c r="A404" s="28">
        <v>20502</v>
      </c>
      <c r="B404" s="28" t="s">
        <v>781</v>
      </c>
      <c r="C404" s="23">
        <v>30952</v>
      </c>
      <c r="D404" s="63">
        <v>41526.146968834488</v>
      </c>
      <c r="E404" s="63">
        <f t="shared" si="12"/>
        <v>10574.146968834488</v>
      </c>
      <c r="F404" s="115">
        <f t="shared" si="13"/>
        <v>34.163049136839255</v>
      </c>
    </row>
    <row r="405" spans="1:6" ht="19.899999999999999" customHeight="1">
      <c r="A405" s="29">
        <v>2050201</v>
      </c>
      <c r="B405" s="30" t="s">
        <v>167</v>
      </c>
      <c r="C405" s="100">
        <v>102</v>
      </c>
      <c r="D405" s="65">
        <v>136.09350000000001</v>
      </c>
      <c r="E405" s="65">
        <f t="shared" si="12"/>
        <v>34.093500000000006</v>
      </c>
      <c r="F405" s="156">
        <f t="shared" si="13"/>
        <v>33.425000000000004</v>
      </c>
    </row>
    <row r="406" spans="1:6" ht="19.899999999999999" customHeight="1">
      <c r="A406" s="29">
        <v>2050202</v>
      </c>
      <c r="B406" s="30" t="s">
        <v>168</v>
      </c>
      <c r="C406" s="97">
        <v>11085</v>
      </c>
      <c r="D406" s="65">
        <v>23966.902274434487</v>
      </c>
      <c r="E406" s="65">
        <f t="shared" si="12"/>
        <v>12881.902274434487</v>
      </c>
      <c r="F406" s="156">
        <f t="shared" si="13"/>
        <v>116.2102144739241</v>
      </c>
    </row>
    <row r="407" spans="1:6" s="11" customFormat="1" ht="19.899999999999999" customHeight="1">
      <c r="A407" s="29">
        <v>2050203</v>
      </c>
      <c r="B407" s="30" t="s">
        <v>169</v>
      </c>
      <c r="C407" s="97">
        <v>9061</v>
      </c>
      <c r="D407" s="65">
        <v>14816.9676</v>
      </c>
      <c r="E407" s="65">
        <f t="shared" si="12"/>
        <v>5755.9675999999999</v>
      </c>
      <c r="F407" s="156">
        <f t="shared" si="13"/>
        <v>63.524639664496199</v>
      </c>
    </row>
    <row r="408" spans="1:6" s="11" customFormat="1" ht="19.899999999999999" customHeight="1">
      <c r="A408" s="29">
        <v>2050204</v>
      </c>
      <c r="B408" s="30" t="s">
        <v>170</v>
      </c>
      <c r="C408" s="97">
        <v>10442</v>
      </c>
      <c r="D408" s="65">
        <v>2555.1835944000009</v>
      </c>
      <c r="E408" s="65">
        <f t="shared" si="12"/>
        <v>-7886.8164055999987</v>
      </c>
      <c r="F408" s="156">
        <f t="shared" si="13"/>
        <v>-75.529749143842167</v>
      </c>
    </row>
    <row r="409" spans="1:6" s="11" customFormat="1" ht="19.899999999999999" customHeight="1">
      <c r="A409" s="29">
        <v>2050205</v>
      </c>
      <c r="B409" s="30" t="s">
        <v>171</v>
      </c>
      <c r="C409" s="97">
        <v>-1</v>
      </c>
      <c r="D409" s="65">
        <v>0</v>
      </c>
      <c r="E409" s="65">
        <f t="shared" si="12"/>
        <v>1</v>
      </c>
      <c r="F409" s="156">
        <f t="shared" si="13"/>
        <v>-100</v>
      </c>
    </row>
    <row r="410" spans="1:6" s="11" customFormat="1" ht="19.899999999999999" hidden="1" customHeight="1">
      <c r="A410" s="29">
        <v>2050206</v>
      </c>
      <c r="B410" s="30" t="s">
        <v>172</v>
      </c>
      <c r="C410" s="97">
        <v>0</v>
      </c>
      <c r="D410" s="65">
        <v>0</v>
      </c>
      <c r="E410" s="65">
        <f t="shared" si="12"/>
        <v>0</v>
      </c>
      <c r="F410" s="156"/>
    </row>
    <row r="411" spans="1:6" ht="19.899999999999999" hidden="1" customHeight="1">
      <c r="A411" s="29">
        <v>2050207</v>
      </c>
      <c r="B411" s="30" t="s">
        <v>173</v>
      </c>
      <c r="C411" s="97">
        <v>0</v>
      </c>
      <c r="D411" s="65">
        <v>0</v>
      </c>
      <c r="E411" s="65">
        <f t="shared" si="12"/>
        <v>0</v>
      </c>
      <c r="F411" s="156"/>
    </row>
    <row r="412" spans="1:6" s="11" customFormat="1" ht="19.899999999999999" customHeight="1">
      <c r="A412" s="29">
        <v>2050299</v>
      </c>
      <c r="B412" s="30" t="s">
        <v>174</v>
      </c>
      <c r="C412" s="97">
        <v>263</v>
      </c>
      <c r="D412" s="65">
        <v>51</v>
      </c>
      <c r="E412" s="65">
        <f t="shared" si="12"/>
        <v>-212</v>
      </c>
      <c r="F412" s="156">
        <f t="shared" si="13"/>
        <v>-80.608365019011401</v>
      </c>
    </row>
    <row r="413" spans="1:6" s="10" customFormat="1" ht="19.899999999999999" customHeight="1">
      <c r="A413" s="28">
        <v>20503</v>
      </c>
      <c r="B413" s="28" t="s">
        <v>782</v>
      </c>
      <c r="C413" s="23">
        <v>3427</v>
      </c>
      <c r="D413" s="63">
        <v>3367.6260000000002</v>
      </c>
      <c r="E413" s="63">
        <f t="shared" si="12"/>
        <v>-59.373999999999796</v>
      </c>
      <c r="F413" s="115">
        <f t="shared" si="13"/>
        <v>-1.7325357455500376</v>
      </c>
    </row>
    <row r="414" spans="1:6" s="11" customFormat="1" ht="19.899999999999999" hidden="1" customHeight="1">
      <c r="A414" s="29">
        <v>2050301</v>
      </c>
      <c r="B414" s="30" t="s">
        <v>175</v>
      </c>
      <c r="C414" s="97"/>
      <c r="D414" s="65">
        <v>0</v>
      </c>
      <c r="E414" s="65">
        <f t="shared" si="12"/>
        <v>0</v>
      </c>
      <c r="F414" s="156"/>
    </row>
    <row r="415" spans="1:6" s="11" customFormat="1" ht="19.899999999999999" customHeight="1">
      <c r="A415" s="29">
        <v>2050302</v>
      </c>
      <c r="B415" s="30" t="s">
        <v>176</v>
      </c>
      <c r="C415" s="97">
        <v>80</v>
      </c>
      <c r="D415" s="65">
        <v>56</v>
      </c>
      <c r="E415" s="65">
        <f t="shared" si="12"/>
        <v>-24</v>
      </c>
      <c r="F415" s="156">
        <f t="shared" si="13"/>
        <v>-30</v>
      </c>
    </row>
    <row r="416" spans="1:6" s="11" customFormat="1" ht="19.899999999999999" hidden="1" customHeight="1">
      <c r="A416" s="29">
        <v>2050303</v>
      </c>
      <c r="B416" s="30" t="s">
        <v>177</v>
      </c>
      <c r="C416" s="97"/>
      <c r="D416" s="65">
        <v>0</v>
      </c>
      <c r="E416" s="65">
        <f t="shared" si="12"/>
        <v>0</v>
      </c>
      <c r="F416" s="156"/>
    </row>
    <row r="417" spans="1:6" s="11" customFormat="1" ht="19.899999999999999" customHeight="1">
      <c r="A417" s="29">
        <v>2050304</v>
      </c>
      <c r="B417" s="30" t="s">
        <v>178</v>
      </c>
      <c r="C417" s="97">
        <v>3347</v>
      </c>
      <c r="D417" s="65">
        <v>3311.6260000000002</v>
      </c>
      <c r="E417" s="65">
        <f t="shared" si="12"/>
        <v>-35.373999999999796</v>
      </c>
      <c r="F417" s="156">
        <f t="shared" si="13"/>
        <v>-1.0568867642665012</v>
      </c>
    </row>
    <row r="418" spans="1:6" s="11" customFormat="1" ht="19.899999999999999" hidden="1" customHeight="1">
      <c r="A418" s="29">
        <v>2050305</v>
      </c>
      <c r="B418" s="30" t="s">
        <v>179</v>
      </c>
      <c r="C418" s="97"/>
      <c r="D418" s="65">
        <v>0</v>
      </c>
      <c r="E418" s="65">
        <f t="shared" si="12"/>
        <v>0</v>
      </c>
      <c r="F418" s="156"/>
    </row>
    <row r="419" spans="1:6" ht="19.899999999999999" hidden="1" customHeight="1">
      <c r="A419" s="29">
        <v>2050399</v>
      </c>
      <c r="B419" s="30" t="s">
        <v>180</v>
      </c>
      <c r="C419" s="99"/>
      <c r="D419" s="65">
        <v>0</v>
      </c>
      <c r="E419" s="65">
        <f t="shared" si="12"/>
        <v>0</v>
      </c>
      <c r="F419" s="156"/>
    </row>
    <row r="420" spans="1:6" s="140" customFormat="1" ht="19.899999999999999" hidden="1" customHeight="1">
      <c r="A420" s="28">
        <v>20504</v>
      </c>
      <c r="B420" s="28" t="s">
        <v>783</v>
      </c>
      <c r="C420" s="23">
        <v>0</v>
      </c>
      <c r="D420" s="63">
        <v>0</v>
      </c>
      <c r="E420" s="63">
        <f t="shared" si="12"/>
        <v>0</v>
      </c>
      <c r="F420" s="115"/>
    </row>
    <row r="421" spans="1:6" ht="19.899999999999999" hidden="1" customHeight="1">
      <c r="A421" s="29">
        <v>2050401</v>
      </c>
      <c r="B421" s="30" t="s">
        <v>181</v>
      </c>
      <c r="C421" s="64">
        <v>0</v>
      </c>
      <c r="D421" s="65">
        <v>0</v>
      </c>
      <c r="E421" s="65">
        <f t="shared" si="12"/>
        <v>0</v>
      </c>
      <c r="F421" s="156"/>
    </row>
    <row r="422" spans="1:6" ht="19.899999999999999" hidden="1" customHeight="1">
      <c r="A422" s="29">
        <v>2050402</v>
      </c>
      <c r="B422" s="30" t="s">
        <v>182</v>
      </c>
      <c r="C422" s="24">
        <v>0</v>
      </c>
      <c r="D422" s="65">
        <v>0</v>
      </c>
      <c r="E422" s="65">
        <f t="shared" si="12"/>
        <v>0</v>
      </c>
      <c r="F422" s="156"/>
    </row>
    <row r="423" spans="1:6" ht="19.899999999999999" hidden="1" customHeight="1">
      <c r="A423" s="29">
        <v>2050403</v>
      </c>
      <c r="B423" s="30" t="s">
        <v>183</v>
      </c>
      <c r="C423" s="64">
        <v>0</v>
      </c>
      <c r="D423" s="65">
        <v>0</v>
      </c>
      <c r="E423" s="65">
        <f t="shared" si="12"/>
        <v>0</v>
      </c>
      <c r="F423" s="156"/>
    </row>
    <row r="424" spans="1:6" s="11" customFormat="1" ht="19.899999999999999" hidden="1" customHeight="1">
      <c r="A424" s="29">
        <v>2050404</v>
      </c>
      <c r="B424" s="30" t="s">
        <v>184</v>
      </c>
      <c r="C424" s="24">
        <v>0</v>
      </c>
      <c r="D424" s="65">
        <v>0</v>
      </c>
      <c r="E424" s="65">
        <f t="shared" si="12"/>
        <v>0</v>
      </c>
      <c r="F424" s="156"/>
    </row>
    <row r="425" spans="1:6" s="11" customFormat="1" ht="19.899999999999999" hidden="1" customHeight="1">
      <c r="A425" s="29">
        <v>2050499</v>
      </c>
      <c r="B425" s="30" t="s">
        <v>185</v>
      </c>
      <c r="C425" s="24">
        <v>0</v>
      </c>
      <c r="D425" s="65">
        <v>0</v>
      </c>
      <c r="E425" s="65">
        <f t="shared" si="12"/>
        <v>0</v>
      </c>
      <c r="F425" s="156"/>
    </row>
    <row r="426" spans="1:6" s="140" customFormat="1" ht="19.899999999999999" customHeight="1">
      <c r="A426" s="28">
        <v>20505</v>
      </c>
      <c r="B426" s="28" t="s">
        <v>784</v>
      </c>
      <c r="C426" s="23">
        <v>457</v>
      </c>
      <c r="D426" s="63">
        <v>450</v>
      </c>
      <c r="E426" s="63">
        <f t="shared" si="12"/>
        <v>-7</v>
      </c>
      <c r="F426" s="115">
        <f t="shared" si="13"/>
        <v>-1.5317286652078774</v>
      </c>
    </row>
    <row r="427" spans="1:6" ht="19.899999999999999" customHeight="1">
      <c r="A427" s="29">
        <v>2050501</v>
      </c>
      <c r="B427" s="30" t="s">
        <v>186</v>
      </c>
      <c r="C427" s="97">
        <v>457</v>
      </c>
      <c r="D427" s="65">
        <v>450</v>
      </c>
      <c r="E427" s="65">
        <f t="shared" si="12"/>
        <v>-7</v>
      </c>
      <c r="F427" s="156">
        <f t="shared" si="13"/>
        <v>-1.5317286652078774</v>
      </c>
    </row>
    <row r="428" spans="1:6" ht="19.899999999999999" hidden="1" customHeight="1">
      <c r="A428" s="29">
        <v>2050502</v>
      </c>
      <c r="B428" s="30" t="s">
        <v>187</v>
      </c>
      <c r="C428" s="24">
        <v>0</v>
      </c>
      <c r="D428" s="65">
        <v>0</v>
      </c>
      <c r="E428" s="65">
        <f t="shared" si="12"/>
        <v>0</v>
      </c>
      <c r="F428" s="156"/>
    </row>
    <row r="429" spans="1:6" ht="19.899999999999999" hidden="1" customHeight="1">
      <c r="A429" s="29">
        <v>2050599</v>
      </c>
      <c r="B429" s="30" t="s">
        <v>188</v>
      </c>
      <c r="C429" s="65">
        <v>0</v>
      </c>
      <c r="D429" s="65">
        <v>0</v>
      </c>
      <c r="E429" s="65">
        <f t="shared" si="12"/>
        <v>0</v>
      </c>
      <c r="F429" s="156"/>
    </row>
    <row r="430" spans="1:6" s="10" customFormat="1" ht="19.899999999999999" hidden="1" customHeight="1">
      <c r="A430" s="28">
        <v>20506</v>
      </c>
      <c r="B430" s="28" t="s">
        <v>785</v>
      </c>
      <c r="C430" s="23">
        <v>0</v>
      </c>
      <c r="D430" s="63">
        <v>0</v>
      </c>
      <c r="E430" s="63">
        <f t="shared" si="12"/>
        <v>0</v>
      </c>
      <c r="F430" s="115"/>
    </row>
    <row r="431" spans="1:6" s="11" customFormat="1" ht="19.899999999999999" hidden="1" customHeight="1">
      <c r="A431" s="29">
        <v>2050601</v>
      </c>
      <c r="B431" s="30" t="s">
        <v>711</v>
      </c>
      <c r="C431" s="24">
        <v>0</v>
      </c>
      <c r="D431" s="65">
        <v>0</v>
      </c>
      <c r="E431" s="65">
        <f t="shared" si="12"/>
        <v>0</v>
      </c>
      <c r="F431" s="156"/>
    </row>
    <row r="432" spans="1:6" s="11" customFormat="1" ht="19.899999999999999" hidden="1" customHeight="1">
      <c r="A432" s="29">
        <v>2050602</v>
      </c>
      <c r="B432" s="30" t="s">
        <v>712</v>
      </c>
      <c r="C432" s="24">
        <v>0</v>
      </c>
      <c r="D432" s="65">
        <v>0</v>
      </c>
      <c r="E432" s="65">
        <f t="shared" si="12"/>
        <v>0</v>
      </c>
      <c r="F432" s="156"/>
    </row>
    <row r="433" spans="1:6" s="11" customFormat="1" ht="19.899999999999999" hidden="1" customHeight="1">
      <c r="A433" s="29">
        <v>2050699</v>
      </c>
      <c r="B433" s="30" t="s">
        <v>713</v>
      </c>
      <c r="C433" s="24">
        <v>0</v>
      </c>
      <c r="D433" s="65">
        <v>0</v>
      </c>
      <c r="E433" s="65">
        <f t="shared" si="12"/>
        <v>0</v>
      </c>
      <c r="F433" s="156"/>
    </row>
    <row r="434" spans="1:6" s="140" customFormat="1" ht="19.899999999999999" customHeight="1">
      <c r="A434" s="28">
        <v>20507</v>
      </c>
      <c r="B434" s="28" t="s">
        <v>786</v>
      </c>
      <c r="C434" s="23">
        <v>1435</v>
      </c>
      <c r="D434" s="63">
        <v>117.7</v>
      </c>
      <c r="E434" s="63">
        <f t="shared" si="12"/>
        <v>-1317.3</v>
      </c>
      <c r="F434" s="115">
        <f t="shared" si="13"/>
        <v>-91.7979094076655</v>
      </c>
    </row>
    <row r="435" spans="1:6" s="11" customFormat="1" ht="19.899999999999999" customHeight="1">
      <c r="A435" s="29">
        <v>2050701</v>
      </c>
      <c r="B435" s="30" t="s">
        <v>189</v>
      </c>
      <c r="C435" s="97">
        <v>1435</v>
      </c>
      <c r="D435" s="65">
        <v>117.7</v>
      </c>
      <c r="E435" s="65">
        <f t="shared" si="12"/>
        <v>-1317.3</v>
      </c>
      <c r="F435" s="156">
        <f t="shared" si="13"/>
        <v>-91.7979094076655</v>
      </c>
    </row>
    <row r="436" spans="1:6" s="11" customFormat="1" ht="19.899999999999999" hidden="1" customHeight="1">
      <c r="A436" s="29">
        <v>2050702</v>
      </c>
      <c r="B436" s="30" t="s">
        <v>190</v>
      </c>
      <c r="C436" s="24">
        <v>0</v>
      </c>
      <c r="D436" s="65">
        <v>0</v>
      </c>
      <c r="E436" s="65">
        <f t="shared" si="12"/>
        <v>0</v>
      </c>
      <c r="F436" s="156"/>
    </row>
    <row r="437" spans="1:6" ht="19.899999999999999" hidden="1" customHeight="1">
      <c r="A437" s="29">
        <v>2050799</v>
      </c>
      <c r="B437" s="30" t="s">
        <v>191</v>
      </c>
      <c r="C437" s="24">
        <v>0</v>
      </c>
      <c r="D437" s="65">
        <v>0</v>
      </c>
      <c r="E437" s="65">
        <f t="shared" si="12"/>
        <v>0</v>
      </c>
      <c r="F437" s="156"/>
    </row>
    <row r="438" spans="1:6" s="10" customFormat="1" ht="19.899999999999999" customHeight="1">
      <c r="A438" s="28">
        <v>20508</v>
      </c>
      <c r="B438" s="28" t="s">
        <v>787</v>
      </c>
      <c r="C438" s="23">
        <v>532</v>
      </c>
      <c r="D438" s="63">
        <v>557.20000000000005</v>
      </c>
      <c r="E438" s="63">
        <f t="shared" si="12"/>
        <v>25.200000000000045</v>
      </c>
      <c r="F438" s="115">
        <f t="shared" si="13"/>
        <v>4.7368421052631664</v>
      </c>
    </row>
    <row r="439" spans="1:6" ht="19.899999999999999" hidden="1" customHeight="1">
      <c r="A439" s="29">
        <v>2050801</v>
      </c>
      <c r="B439" s="30" t="s">
        <v>192</v>
      </c>
      <c r="C439" s="97"/>
      <c r="D439" s="65">
        <v>0</v>
      </c>
      <c r="E439" s="65">
        <f t="shared" si="12"/>
        <v>0</v>
      </c>
      <c r="F439" s="156"/>
    </row>
    <row r="440" spans="1:6" ht="19.899999999999999" customHeight="1">
      <c r="A440" s="29">
        <v>2050802</v>
      </c>
      <c r="B440" s="30" t="s">
        <v>193</v>
      </c>
      <c r="C440" s="97">
        <v>391</v>
      </c>
      <c r="D440" s="65">
        <v>40</v>
      </c>
      <c r="E440" s="65">
        <f t="shared" si="12"/>
        <v>-351</v>
      </c>
      <c r="F440" s="156">
        <f t="shared" si="13"/>
        <v>-89.769820971867006</v>
      </c>
    </row>
    <row r="441" spans="1:6" ht="19.899999999999999" customHeight="1">
      <c r="A441" s="29">
        <v>2050803</v>
      </c>
      <c r="B441" s="30" t="s">
        <v>194</v>
      </c>
      <c r="C441" s="97">
        <v>141</v>
      </c>
      <c r="D441" s="65">
        <v>517.20000000000005</v>
      </c>
      <c r="E441" s="65">
        <f t="shared" si="12"/>
        <v>376.20000000000005</v>
      </c>
      <c r="F441" s="156">
        <f t="shared" si="13"/>
        <v>266.80851063829789</v>
      </c>
    </row>
    <row r="442" spans="1:6" ht="19.899999999999999" hidden="1" customHeight="1">
      <c r="A442" s="29">
        <v>2050804</v>
      </c>
      <c r="B442" s="30" t="s">
        <v>195</v>
      </c>
      <c r="C442" s="97"/>
      <c r="D442" s="65">
        <v>0</v>
      </c>
      <c r="E442" s="65">
        <f t="shared" si="12"/>
        <v>0</v>
      </c>
      <c r="F442" s="156"/>
    </row>
    <row r="443" spans="1:6" ht="19.899999999999999" hidden="1" customHeight="1">
      <c r="A443" s="29">
        <v>2050899</v>
      </c>
      <c r="B443" s="30" t="s">
        <v>196</v>
      </c>
      <c r="C443" s="97"/>
      <c r="D443" s="65">
        <v>0</v>
      </c>
      <c r="E443" s="65">
        <f t="shared" si="12"/>
        <v>0</v>
      </c>
      <c r="F443" s="156"/>
    </row>
    <row r="444" spans="1:6" s="10" customFormat="1" ht="19.899999999999999" customHeight="1">
      <c r="A444" s="28">
        <v>20509</v>
      </c>
      <c r="B444" s="28" t="s">
        <v>788</v>
      </c>
      <c r="C444" s="23">
        <v>2272</v>
      </c>
      <c r="D444" s="63">
        <v>9319.111710000001</v>
      </c>
      <c r="E444" s="63">
        <f t="shared" si="12"/>
        <v>7047.111710000001</v>
      </c>
      <c r="F444" s="115">
        <f t="shared" si="13"/>
        <v>310.17217033450709</v>
      </c>
    </row>
    <row r="445" spans="1:6" ht="19.899999999999999" customHeight="1">
      <c r="A445" s="29">
        <v>2050901</v>
      </c>
      <c r="B445" s="30" t="s">
        <v>197</v>
      </c>
      <c r="C445" s="97">
        <v>7</v>
      </c>
      <c r="D445" s="65">
        <v>0</v>
      </c>
      <c r="E445" s="65">
        <f t="shared" si="12"/>
        <v>-7</v>
      </c>
      <c r="F445" s="156">
        <f t="shared" si="13"/>
        <v>-100</v>
      </c>
    </row>
    <row r="446" spans="1:6" ht="19.899999999999999" hidden="1" customHeight="1">
      <c r="A446" s="29">
        <v>2050902</v>
      </c>
      <c r="B446" s="30" t="s">
        <v>198</v>
      </c>
      <c r="C446" s="97">
        <v>0</v>
      </c>
      <c r="D446" s="65">
        <v>0</v>
      </c>
      <c r="E446" s="65">
        <f t="shared" si="12"/>
        <v>0</v>
      </c>
      <c r="F446" s="156"/>
    </row>
    <row r="447" spans="1:6" ht="19.899999999999999" customHeight="1">
      <c r="A447" s="29">
        <v>2050903</v>
      </c>
      <c r="B447" s="30" t="s">
        <v>199</v>
      </c>
      <c r="C447" s="97">
        <v>92</v>
      </c>
      <c r="D447" s="65">
        <v>0</v>
      </c>
      <c r="E447" s="65">
        <f t="shared" si="12"/>
        <v>-92</v>
      </c>
      <c r="F447" s="156">
        <f t="shared" si="13"/>
        <v>-100</v>
      </c>
    </row>
    <row r="448" spans="1:6" ht="19.899999999999999" customHeight="1">
      <c r="A448" s="29">
        <v>2050904</v>
      </c>
      <c r="B448" s="30" t="s">
        <v>200</v>
      </c>
      <c r="C448" s="97">
        <v>201</v>
      </c>
      <c r="D448" s="65">
        <v>0</v>
      </c>
      <c r="E448" s="65">
        <f t="shared" si="12"/>
        <v>-201</v>
      </c>
      <c r="F448" s="156">
        <f t="shared" si="13"/>
        <v>-100</v>
      </c>
    </row>
    <row r="449" spans="1:6" s="11" customFormat="1" ht="19.899999999999999" customHeight="1">
      <c r="A449" s="29">
        <v>2050905</v>
      </c>
      <c r="B449" s="30" t="s">
        <v>201</v>
      </c>
      <c r="C449" s="97">
        <v>396</v>
      </c>
      <c r="D449" s="65">
        <v>2255.63</v>
      </c>
      <c r="E449" s="65">
        <f t="shared" si="12"/>
        <v>1859.63</v>
      </c>
      <c r="F449" s="156">
        <f t="shared" si="13"/>
        <v>469.60353535353539</v>
      </c>
    </row>
    <row r="450" spans="1:6" s="11" customFormat="1" ht="19.899999999999999" customHeight="1">
      <c r="A450" s="29">
        <v>2050999</v>
      </c>
      <c r="B450" s="30" t="s">
        <v>202</v>
      </c>
      <c r="C450" s="97">
        <v>1576</v>
      </c>
      <c r="D450" s="65">
        <v>7063.48171</v>
      </c>
      <c r="E450" s="65">
        <f t="shared" si="12"/>
        <v>5487.48171</v>
      </c>
      <c r="F450" s="156">
        <f t="shared" si="13"/>
        <v>348.1904638324873</v>
      </c>
    </row>
    <row r="451" spans="1:6" s="140" customFormat="1" ht="19.899999999999999" customHeight="1">
      <c r="A451" s="28">
        <v>20599</v>
      </c>
      <c r="B451" s="28" t="s">
        <v>789</v>
      </c>
      <c r="C451" s="23">
        <v>31</v>
      </c>
      <c r="D451" s="63">
        <v>58</v>
      </c>
      <c r="E451" s="63">
        <f t="shared" si="12"/>
        <v>27</v>
      </c>
      <c r="F451" s="115">
        <f t="shared" si="13"/>
        <v>87.096774193548384</v>
      </c>
    </row>
    <row r="452" spans="1:6" s="11" customFormat="1" ht="19.899999999999999" customHeight="1">
      <c r="A452" s="29">
        <v>2059999</v>
      </c>
      <c r="B452" s="30" t="s">
        <v>203</v>
      </c>
      <c r="C452" s="97">
        <v>31</v>
      </c>
      <c r="D452" s="65">
        <v>58</v>
      </c>
      <c r="E452" s="65">
        <f t="shared" si="12"/>
        <v>27</v>
      </c>
      <c r="F452" s="156">
        <f t="shared" si="13"/>
        <v>87.096774193548384</v>
      </c>
    </row>
    <row r="453" spans="1:6" s="140" customFormat="1" ht="19.899999999999999" customHeight="1">
      <c r="A453" s="28">
        <v>206</v>
      </c>
      <c r="B453" s="28" t="s">
        <v>204</v>
      </c>
      <c r="C453" s="23">
        <v>6410</v>
      </c>
      <c r="D453" s="63">
        <v>27573.84</v>
      </c>
      <c r="E453" s="63">
        <f t="shared" si="12"/>
        <v>21163.84</v>
      </c>
      <c r="F453" s="115">
        <f t="shared" si="13"/>
        <v>330.16911076443057</v>
      </c>
    </row>
    <row r="454" spans="1:6" s="140" customFormat="1" ht="19.899999999999999" hidden="1" customHeight="1">
      <c r="A454" s="28">
        <v>20601</v>
      </c>
      <c r="B454" s="28" t="s">
        <v>790</v>
      </c>
      <c r="C454" s="23">
        <v>0</v>
      </c>
      <c r="D454" s="63">
        <v>0</v>
      </c>
      <c r="E454" s="63">
        <f t="shared" ref="E454:E517" si="14">D454-C454</f>
        <v>0</v>
      </c>
      <c r="F454" s="115"/>
    </row>
    <row r="455" spans="1:6" s="11" customFormat="1" ht="19.899999999999999" hidden="1" customHeight="1">
      <c r="A455" s="29">
        <v>2060101</v>
      </c>
      <c r="B455" s="30" t="s">
        <v>19</v>
      </c>
      <c r="C455" s="24"/>
      <c r="D455" s="65">
        <v>0</v>
      </c>
      <c r="E455" s="65">
        <f t="shared" si="14"/>
        <v>0</v>
      </c>
      <c r="F455" s="156"/>
    </row>
    <row r="456" spans="1:6" s="11" customFormat="1" ht="19.899999999999999" hidden="1" customHeight="1">
      <c r="A456" s="29">
        <v>2060102</v>
      </c>
      <c r="B456" s="30" t="s">
        <v>20</v>
      </c>
      <c r="C456" s="24">
        <v>0</v>
      </c>
      <c r="D456" s="65">
        <v>0</v>
      </c>
      <c r="E456" s="65">
        <f t="shared" si="14"/>
        <v>0</v>
      </c>
      <c r="F456" s="156"/>
    </row>
    <row r="457" spans="1:6" s="11" customFormat="1" ht="19.899999999999999" hidden="1" customHeight="1">
      <c r="A457" s="29">
        <v>2060103</v>
      </c>
      <c r="B457" s="30" t="s">
        <v>21</v>
      </c>
      <c r="C457" s="24">
        <v>0</v>
      </c>
      <c r="D457" s="65">
        <v>0</v>
      </c>
      <c r="E457" s="65">
        <f t="shared" si="14"/>
        <v>0</v>
      </c>
      <c r="F457" s="156"/>
    </row>
    <row r="458" spans="1:6" s="11" customFormat="1" ht="19.899999999999999" hidden="1" customHeight="1">
      <c r="A458" s="29">
        <v>2060199</v>
      </c>
      <c r="B458" s="30" t="s">
        <v>205</v>
      </c>
      <c r="C458" s="24"/>
      <c r="D458" s="65">
        <v>0</v>
      </c>
      <c r="E458" s="65">
        <f t="shared" si="14"/>
        <v>0</v>
      </c>
      <c r="F458" s="156"/>
    </row>
    <row r="459" spans="1:6" s="140" customFormat="1" ht="19.899999999999999" hidden="1" customHeight="1">
      <c r="A459" s="28">
        <v>20602</v>
      </c>
      <c r="B459" s="28" t="s">
        <v>791</v>
      </c>
      <c r="C459" s="23">
        <v>0</v>
      </c>
      <c r="D459" s="63">
        <v>0</v>
      </c>
      <c r="E459" s="63">
        <f t="shared" si="14"/>
        <v>0</v>
      </c>
      <c r="F459" s="115"/>
    </row>
    <row r="460" spans="1:6" s="11" customFormat="1" ht="19.899999999999999" hidden="1" customHeight="1">
      <c r="A460" s="29">
        <v>2060201</v>
      </c>
      <c r="B460" s="30" t="s">
        <v>206</v>
      </c>
      <c r="C460" s="24">
        <v>0</v>
      </c>
      <c r="D460" s="65">
        <v>0</v>
      </c>
      <c r="E460" s="65">
        <f t="shared" si="14"/>
        <v>0</v>
      </c>
      <c r="F460" s="156"/>
    </row>
    <row r="461" spans="1:6" s="11" customFormat="1" ht="19.899999999999999" hidden="1" customHeight="1">
      <c r="A461" s="29">
        <v>2060202</v>
      </c>
      <c r="B461" s="30" t="s">
        <v>207</v>
      </c>
      <c r="C461" s="24">
        <v>0</v>
      </c>
      <c r="D461" s="65">
        <v>0</v>
      </c>
      <c r="E461" s="65">
        <f t="shared" si="14"/>
        <v>0</v>
      </c>
      <c r="F461" s="156"/>
    </row>
    <row r="462" spans="1:6" s="11" customFormat="1" ht="19.899999999999999" hidden="1" customHeight="1">
      <c r="A462" s="29">
        <v>2060203</v>
      </c>
      <c r="B462" s="30" t="s">
        <v>208</v>
      </c>
      <c r="C462" s="24">
        <v>0</v>
      </c>
      <c r="D462" s="65">
        <v>0</v>
      </c>
      <c r="E462" s="65">
        <f t="shared" si="14"/>
        <v>0</v>
      </c>
      <c r="F462" s="156"/>
    </row>
    <row r="463" spans="1:6" s="11" customFormat="1" ht="19.899999999999999" hidden="1" customHeight="1">
      <c r="A463" s="29">
        <v>2060204</v>
      </c>
      <c r="B463" s="30" t="s">
        <v>209</v>
      </c>
      <c r="C463" s="24">
        <v>0</v>
      </c>
      <c r="D463" s="65">
        <v>0</v>
      </c>
      <c r="E463" s="65">
        <f t="shared" si="14"/>
        <v>0</v>
      </c>
      <c r="F463" s="156"/>
    </row>
    <row r="464" spans="1:6" s="11" customFormat="1" ht="19.899999999999999" hidden="1" customHeight="1">
      <c r="A464" s="29">
        <v>2060205</v>
      </c>
      <c r="B464" s="30" t="s">
        <v>210</v>
      </c>
      <c r="C464" s="24">
        <v>0</v>
      </c>
      <c r="D464" s="65">
        <v>0</v>
      </c>
      <c r="E464" s="65">
        <f t="shared" si="14"/>
        <v>0</v>
      </c>
      <c r="F464" s="156"/>
    </row>
    <row r="465" spans="1:6" s="11" customFormat="1" ht="19.899999999999999" hidden="1" customHeight="1">
      <c r="A465" s="29">
        <v>2060206</v>
      </c>
      <c r="B465" s="30" t="s">
        <v>211</v>
      </c>
      <c r="C465" s="24">
        <v>0</v>
      </c>
      <c r="D465" s="65">
        <v>0</v>
      </c>
      <c r="E465" s="65">
        <f t="shared" si="14"/>
        <v>0</v>
      </c>
      <c r="F465" s="156"/>
    </row>
    <row r="466" spans="1:6" s="11" customFormat="1" ht="19.899999999999999" hidden="1" customHeight="1">
      <c r="A466" s="29">
        <v>2060207</v>
      </c>
      <c r="B466" s="30" t="s">
        <v>212</v>
      </c>
      <c r="C466" s="24">
        <v>0</v>
      </c>
      <c r="D466" s="65">
        <v>0</v>
      </c>
      <c r="E466" s="65">
        <f t="shared" si="14"/>
        <v>0</v>
      </c>
      <c r="F466" s="156"/>
    </row>
    <row r="467" spans="1:6" s="11" customFormat="1" ht="19.899999999999999" hidden="1" customHeight="1">
      <c r="A467" s="29">
        <v>2060299</v>
      </c>
      <c r="B467" s="30" t="s">
        <v>213</v>
      </c>
      <c r="C467" s="24">
        <v>0</v>
      </c>
      <c r="D467" s="65">
        <v>0</v>
      </c>
      <c r="E467" s="65">
        <f t="shared" si="14"/>
        <v>0</v>
      </c>
      <c r="F467" s="156"/>
    </row>
    <row r="468" spans="1:6" s="140" customFormat="1" ht="19.899999999999999" hidden="1" customHeight="1">
      <c r="A468" s="28">
        <v>20603</v>
      </c>
      <c r="B468" s="28" t="s">
        <v>792</v>
      </c>
      <c r="C468" s="23">
        <v>0</v>
      </c>
      <c r="D468" s="63">
        <v>0</v>
      </c>
      <c r="E468" s="63">
        <f t="shared" si="14"/>
        <v>0</v>
      </c>
      <c r="F468" s="115"/>
    </row>
    <row r="469" spans="1:6" ht="19.899999999999999" hidden="1" customHeight="1">
      <c r="A469" s="29">
        <v>2060301</v>
      </c>
      <c r="B469" s="30" t="s">
        <v>206</v>
      </c>
      <c r="C469" s="24">
        <v>0</v>
      </c>
      <c r="D469" s="65">
        <v>0</v>
      </c>
      <c r="E469" s="65">
        <f t="shared" si="14"/>
        <v>0</v>
      </c>
      <c r="F469" s="156"/>
    </row>
    <row r="470" spans="1:6" s="11" customFormat="1" ht="19.899999999999999" hidden="1" customHeight="1">
      <c r="A470" s="29">
        <v>2060302</v>
      </c>
      <c r="B470" s="30" t="s">
        <v>214</v>
      </c>
      <c r="C470" s="24">
        <v>0</v>
      </c>
      <c r="D470" s="65">
        <v>0</v>
      </c>
      <c r="E470" s="65">
        <f t="shared" si="14"/>
        <v>0</v>
      </c>
      <c r="F470" s="156"/>
    </row>
    <row r="471" spans="1:6" s="11" customFormat="1" ht="19.899999999999999" hidden="1" customHeight="1">
      <c r="A471" s="29">
        <v>2060303</v>
      </c>
      <c r="B471" s="30" t="s">
        <v>215</v>
      </c>
      <c r="C471" s="24">
        <v>0</v>
      </c>
      <c r="D471" s="65">
        <v>0</v>
      </c>
      <c r="E471" s="65">
        <f t="shared" si="14"/>
        <v>0</v>
      </c>
      <c r="F471" s="156"/>
    </row>
    <row r="472" spans="1:6" s="11" customFormat="1" ht="19.899999999999999" hidden="1" customHeight="1">
      <c r="A472" s="29">
        <v>2060304</v>
      </c>
      <c r="B472" s="30" t="s">
        <v>216</v>
      </c>
      <c r="C472" s="24">
        <v>0</v>
      </c>
      <c r="D472" s="65">
        <v>0</v>
      </c>
      <c r="E472" s="65">
        <f t="shared" si="14"/>
        <v>0</v>
      </c>
      <c r="F472" s="156"/>
    </row>
    <row r="473" spans="1:6" s="11" customFormat="1" ht="19.899999999999999" hidden="1" customHeight="1">
      <c r="A473" s="29">
        <v>2060399</v>
      </c>
      <c r="B473" s="30" t="s">
        <v>217</v>
      </c>
      <c r="C473" s="24">
        <v>0</v>
      </c>
      <c r="D473" s="65">
        <v>0</v>
      </c>
      <c r="E473" s="65">
        <f t="shared" si="14"/>
        <v>0</v>
      </c>
      <c r="F473" s="156"/>
    </row>
    <row r="474" spans="1:6" s="140" customFormat="1" ht="19.899999999999999" customHeight="1">
      <c r="A474" s="28">
        <v>20604</v>
      </c>
      <c r="B474" s="28" t="s">
        <v>793</v>
      </c>
      <c r="C474" s="23">
        <v>2648</v>
      </c>
      <c r="D474" s="63">
        <v>27560.84</v>
      </c>
      <c r="E474" s="63">
        <f t="shared" si="14"/>
        <v>24912.84</v>
      </c>
      <c r="F474" s="115">
        <f t="shared" ref="F474:F517" si="15">E474/C474*100</f>
        <v>940.81722054380668</v>
      </c>
    </row>
    <row r="475" spans="1:6" s="11" customFormat="1" ht="19.899999999999999" hidden="1" customHeight="1">
      <c r="A475" s="29">
        <v>2060401</v>
      </c>
      <c r="B475" s="30" t="s">
        <v>206</v>
      </c>
      <c r="C475" s="97">
        <v>0</v>
      </c>
      <c r="D475" s="65">
        <v>0</v>
      </c>
      <c r="E475" s="65">
        <f t="shared" si="14"/>
        <v>0</v>
      </c>
      <c r="F475" s="156"/>
    </row>
    <row r="476" spans="1:6" s="11" customFormat="1" ht="19.899999999999999" customHeight="1">
      <c r="A476" s="29">
        <v>2060402</v>
      </c>
      <c r="B476" s="30" t="s">
        <v>218</v>
      </c>
      <c r="C476" s="24">
        <v>635</v>
      </c>
      <c r="D476" s="65">
        <v>27.84</v>
      </c>
      <c r="E476" s="65">
        <f t="shared" si="14"/>
        <v>-607.16</v>
      </c>
      <c r="F476" s="156">
        <f t="shared" si="15"/>
        <v>-95.615748031496068</v>
      </c>
    </row>
    <row r="477" spans="1:6" s="11" customFormat="1" ht="19.899999999999999" customHeight="1">
      <c r="A477" s="29">
        <v>2060403</v>
      </c>
      <c r="B477" s="30" t="s">
        <v>219</v>
      </c>
      <c r="C477" s="24">
        <v>2899</v>
      </c>
      <c r="D477" s="65">
        <v>27533</v>
      </c>
      <c r="E477" s="65">
        <f t="shared" si="14"/>
        <v>24634</v>
      </c>
      <c r="F477" s="156">
        <f t="shared" si="15"/>
        <v>849.74129010003458</v>
      </c>
    </row>
    <row r="478" spans="1:6" s="11" customFormat="1" ht="19.899999999999999" hidden="1" customHeight="1">
      <c r="A478" s="29">
        <v>2060404</v>
      </c>
      <c r="B478" s="30" t="s">
        <v>220</v>
      </c>
      <c r="C478" s="24">
        <v>0</v>
      </c>
      <c r="D478" s="65">
        <v>0</v>
      </c>
      <c r="E478" s="65">
        <f t="shared" si="14"/>
        <v>0</v>
      </c>
      <c r="F478" s="156"/>
    </row>
    <row r="479" spans="1:6" s="11" customFormat="1" ht="19.899999999999999" customHeight="1">
      <c r="A479" s="29">
        <v>2060499</v>
      </c>
      <c r="B479" s="30" t="s">
        <v>221</v>
      </c>
      <c r="C479" s="24">
        <v>-886</v>
      </c>
      <c r="D479" s="65">
        <v>0</v>
      </c>
      <c r="E479" s="65">
        <f t="shared" si="14"/>
        <v>886</v>
      </c>
      <c r="F479" s="156">
        <f t="shared" si="15"/>
        <v>-100</v>
      </c>
    </row>
    <row r="480" spans="1:6" s="140" customFormat="1" ht="19.899999999999999" customHeight="1">
      <c r="A480" s="28">
        <v>20605</v>
      </c>
      <c r="B480" s="28" t="s">
        <v>794</v>
      </c>
      <c r="C480" s="23">
        <v>966</v>
      </c>
      <c r="D480" s="63">
        <v>0</v>
      </c>
      <c r="E480" s="63">
        <f t="shared" si="14"/>
        <v>-966</v>
      </c>
      <c r="F480" s="115">
        <f t="shared" si="15"/>
        <v>-100</v>
      </c>
    </row>
    <row r="481" spans="1:6" s="11" customFormat="1" ht="19.899999999999999" hidden="1" customHeight="1">
      <c r="A481" s="29">
        <v>2060501</v>
      </c>
      <c r="B481" s="30" t="s">
        <v>206</v>
      </c>
      <c r="C481" s="24">
        <v>0</v>
      </c>
      <c r="D481" s="65">
        <v>0</v>
      </c>
      <c r="E481" s="65">
        <f t="shared" si="14"/>
        <v>0</v>
      </c>
      <c r="F481" s="156"/>
    </row>
    <row r="482" spans="1:6" s="11" customFormat="1" ht="19.899999999999999" hidden="1" customHeight="1">
      <c r="A482" s="29">
        <v>2060502</v>
      </c>
      <c r="B482" s="30" t="s">
        <v>222</v>
      </c>
      <c r="C482" s="24">
        <v>0</v>
      </c>
      <c r="D482" s="65">
        <v>0</v>
      </c>
      <c r="E482" s="65">
        <f t="shared" si="14"/>
        <v>0</v>
      </c>
      <c r="F482" s="156"/>
    </row>
    <row r="483" spans="1:6" s="11" customFormat="1" ht="19.899999999999999" hidden="1" customHeight="1">
      <c r="A483" s="29">
        <v>2060503</v>
      </c>
      <c r="B483" s="30" t="s">
        <v>223</v>
      </c>
      <c r="C483" s="24">
        <v>0</v>
      </c>
      <c r="D483" s="65">
        <v>0</v>
      </c>
      <c r="E483" s="65">
        <f t="shared" si="14"/>
        <v>0</v>
      </c>
      <c r="F483" s="156"/>
    </row>
    <row r="484" spans="1:6" s="11" customFormat="1" ht="19.899999999999999" customHeight="1">
      <c r="A484" s="29">
        <v>2060599</v>
      </c>
      <c r="B484" s="30" t="s">
        <v>224</v>
      </c>
      <c r="C484" s="97">
        <v>966</v>
      </c>
      <c r="D484" s="65">
        <v>0</v>
      </c>
      <c r="E484" s="65">
        <f t="shared" si="14"/>
        <v>-966</v>
      </c>
      <c r="F484" s="156">
        <f t="shared" si="15"/>
        <v>-100</v>
      </c>
    </row>
    <row r="485" spans="1:6" s="140" customFormat="1" ht="19.899999999999999" customHeight="1">
      <c r="A485" s="28">
        <v>20606</v>
      </c>
      <c r="B485" s="28" t="s">
        <v>795</v>
      </c>
      <c r="C485" s="23">
        <v>245</v>
      </c>
      <c r="D485" s="63">
        <v>0</v>
      </c>
      <c r="E485" s="63">
        <f t="shared" si="14"/>
        <v>-245</v>
      </c>
      <c r="F485" s="115">
        <f t="shared" si="15"/>
        <v>-100</v>
      </c>
    </row>
    <row r="486" spans="1:6" s="11" customFormat="1" ht="19.899999999999999" hidden="1" customHeight="1">
      <c r="A486" s="29">
        <v>2060601</v>
      </c>
      <c r="B486" s="30" t="s">
        <v>225</v>
      </c>
      <c r="C486" s="97"/>
      <c r="D486" s="65">
        <v>0</v>
      </c>
      <c r="E486" s="65">
        <f t="shared" si="14"/>
        <v>0</v>
      </c>
      <c r="F486" s="156"/>
    </row>
    <row r="487" spans="1:6" s="11" customFormat="1" ht="19.899999999999999" hidden="1" customHeight="1">
      <c r="A487" s="29">
        <v>2060602</v>
      </c>
      <c r="B487" s="30" t="s">
        <v>226</v>
      </c>
      <c r="C487" s="97"/>
      <c r="D487" s="65">
        <v>0</v>
      </c>
      <c r="E487" s="65">
        <f t="shared" si="14"/>
        <v>0</v>
      </c>
      <c r="F487" s="156"/>
    </row>
    <row r="488" spans="1:6" s="11" customFormat="1" ht="19.899999999999999" hidden="1" customHeight="1">
      <c r="A488" s="29">
        <v>2060603</v>
      </c>
      <c r="B488" s="30" t="s">
        <v>227</v>
      </c>
      <c r="C488" s="97"/>
      <c r="D488" s="65">
        <v>0</v>
      </c>
      <c r="E488" s="65">
        <f t="shared" si="14"/>
        <v>0</v>
      </c>
      <c r="F488" s="156"/>
    </row>
    <row r="489" spans="1:6" s="11" customFormat="1" ht="19.899999999999999" customHeight="1">
      <c r="A489" s="29">
        <v>2060699</v>
      </c>
      <c r="B489" s="30" t="s">
        <v>228</v>
      </c>
      <c r="C489" s="97">
        <v>245</v>
      </c>
      <c r="D489" s="65">
        <v>0</v>
      </c>
      <c r="E489" s="65">
        <f t="shared" si="14"/>
        <v>-245</v>
      </c>
      <c r="F489" s="156">
        <f t="shared" si="15"/>
        <v>-100</v>
      </c>
    </row>
    <row r="490" spans="1:6" s="140" customFormat="1" ht="19.899999999999999" customHeight="1">
      <c r="A490" s="28">
        <v>20607</v>
      </c>
      <c r="B490" s="28" t="s">
        <v>796</v>
      </c>
      <c r="C490" s="23">
        <v>2543</v>
      </c>
      <c r="D490" s="63">
        <v>0</v>
      </c>
      <c r="E490" s="63">
        <f t="shared" si="14"/>
        <v>-2543</v>
      </c>
      <c r="F490" s="115">
        <f t="shared" si="15"/>
        <v>-100</v>
      </c>
    </row>
    <row r="491" spans="1:6" s="11" customFormat="1" ht="19.899999999999999" hidden="1" customHeight="1">
      <c r="A491" s="29">
        <v>2060701</v>
      </c>
      <c r="B491" s="30" t="s">
        <v>206</v>
      </c>
      <c r="C491" s="24">
        <v>0</v>
      </c>
      <c r="D491" s="65">
        <v>0</v>
      </c>
      <c r="E491" s="65">
        <f t="shared" si="14"/>
        <v>0</v>
      </c>
      <c r="F491" s="156"/>
    </row>
    <row r="492" spans="1:6" s="11" customFormat="1" ht="19.899999999999999" hidden="1" customHeight="1">
      <c r="A492" s="29">
        <v>2060702</v>
      </c>
      <c r="B492" s="30" t="s">
        <v>229</v>
      </c>
      <c r="C492" s="24">
        <v>0</v>
      </c>
      <c r="D492" s="65">
        <v>0</v>
      </c>
      <c r="E492" s="65">
        <f t="shared" si="14"/>
        <v>0</v>
      </c>
      <c r="F492" s="156"/>
    </row>
    <row r="493" spans="1:6" s="11" customFormat="1" ht="19.899999999999999" hidden="1" customHeight="1">
      <c r="A493" s="29">
        <v>2060703</v>
      </c>
      <c r="B493" s="30" t="s">
        <v>230</v>
      </c>
      <c r="C493" s="24">
        <v>0</v>
      </c>
      <c r="D493" s="65">
        <v>0</v>
      </c>
      <c r="E493" s="65">
        <f t="shared" si="14"/>
        <v>0</v>
      </c>
      <c r="F493" s="156"/>
    </row>
    <row r="494" spans="1:6" s="11" customFormat="1" ht="19.899999999999999" hidden="1" customHeight="1">
      <c r="A494" s="29">
        <v>2060704</v>
      </c>
      <c r="B494" s="30" t="s">
        <v>231</v>
      </c>
      <c r="C494" s="24">
        <v>0</v>
      </c>
      <c r="D494" s="65">
        <v>0</v>
      </c>
      <c r="E494" s="65">
        <f t="shared" si="14"/>
        <v>0</v>
      </c>
      <c r="F494" s="156"/>
    </row>
    <row r="495" spans="1:6" s="11" customFormat="1" ht="19.899999999999999" customHeight="1">
      <c r="A495" s="29">
        <v>2060705</v>
      </c>
      <c r="B495" s="30" t="s">
        <v>232</v>
      </c>
      <c r="C495" s="24">
        <v>2543</v>
      </c>
      <c r="D495" s="65">
        <v>0</v>
      </c>
      <c r="E495" s="65">
        <f t="shared" si="14"/>
        <v>-2543</v>
      </c>
      <c r="F495" s="156">
        <f t="shared" si="15"/>
        <v>-100</v>
      </c>
    </row>
    <row r="496" spans="1:6" s="11" customFormat="1" ht="19.899999999999999" hidden="1" customHeight="1">
      <c r="A496" s="29">
        <v>2060799</v>
      </c>
      <c r="B496" s="30" t="s">
        <v>233</v>
      </c>
      <c r="C496" s="24"/>
      <c r="D496" s="65">
        <v>0</v>
      </c>
      <c r="E496" s="65">
        <f t="shared" si="14"/>
        <v>0</v>
      </c>
      <c r="F496" s="156"/>
    </row>
    <row r="497" spans="1:6" s="140" customFormat="1" ht="19.899999999999999" hidden="1" customHeight="1">
      <c r="A497" s="28">
        <v>20608</v>
      </c>
      <c r="B497" s="28" t="s">
        <v>797</v>
      </c>
      <c r="C497" s="23">
        <v>0</v>
      </c>
      <c r="D497" s="63">
        <v>0</v>
      </c>
      <c r="E497" s="63">
        <f t="shared" si="14"/>
        <v>0</v>
      </c>
      <c r="F497" s="115"/>
    </row>
    <row r="498" spans="1:6" s="11" customFormat="1" ht="19.899999999999999" hidden="1" customHeight="1">
      <c r="A498" s="29">
        <v>2060801</v>
      </c>
      <c r="B498" s="30" t="s">
        <v>234</v>
      </c>
      <c r="C498" s="24">
        <v>0</v>
      </c>
      <c r="D498" s="65">
        <v>0</v>
      </c>
      <c r="E498" s="65">
        <f t="shared" si="14"/>
        <v>0</v>
      </c>
      <c r="F498" s="156"/>
    </row>
    <row r="499" spans="1:6" s="11" customFormat="1" ht="19.899999999999999" hidden="1" customHeight="1">
      <c r="A499" s="29">
        <v>2060802</v>
      </c>
      <c r="B499" s="30" t="s">
        <v>235</v>
      </c>
      <c r="C499" s="24">
        <v>0</v>
      </c>
      <c r="D499" s="65">
        <v>0</v>
      </c>
      <c r="E499" s="65">
        <f t="shared" si="14"/>
        <v>0</v>
      </c>
      <c r="F499" s="156"/>
    </row>
    <row r="500" spans="1:6" s="11" customFormat="1" ht="19.899999999999999" hidden="1" customHeight="1">
      <c r="A500" s="29">
        <v>2060899</v>
      </c>
      <c r="B500" s="30" t="s">
        <v>236</v>
      </c>
      <c r="C500" s="24"/>
      <c r="D500" s="65">
        <v>0</v>
      </c>
      <c r="E500" s="65">
        <f t="shared" si="14"/>
        <v>0</v>
      </c>
      <c r="F500" s="156"/>
    </row>
    <row r="501" spans="1:6" s="140" customFormat="1" ht="19.899999999999999" hidden="1" customHeight="1">
      <c r="A501" s="28">
        <v>20609</v>
      </c>
      <c r="B501" s="28" t="s">
        <v>798</v>
      </c>
      <c r="C501" s="23">
        <v>0</v>
      </c>
      <c r="D501" s="63">
        <v>0</v>
      </c>
      <c r="E501" s="63">
        <f t="shared" si="14"/>
        <v>0</v>
      </c>
      <c r="F501" s="115"/>
    </row>
    <row r="502" spans="1:6" s="11" customFormat="1" ht="19.899999999999999" hidden="1" customHeight="1">
      <c r="A502" s="29">
        <v>2060901</v>
      </c>
      <c r="B502" s="30" t="s">
        <v>237</v>
      </c>
      <c r="C502" s="24">
        <v>0</v>
      </c>
      <c r="D502" s="65">
        <v>0</v>
      </c>
      <c r="E502" s="65">
        <f t="shared" si="14"/>
        <v>0</v>
      </c>
      <c r="F502" s="156"/>
    </row>
    <row r="503" spans="1:6" ht="19.899999999999999" hidden="1" customHeight="1">
      <c r="A503" s="29">
        <v>2060902</v>
      </c>
      <c r="B503" s="30" t="s">
        <v>238</v>
      </c>
      <c r="C503" s="64">
        <v>0</v>
      </c>
      <c r="D503" s="65">
        <v>0</v>
      </c>
      <c r="E503" s="65">
        <f t="shared" si="14"/>
        <v>0</v>
      </c>
      <c r="F503" s="156"/>
    </row>
    <row r="504" spans="1:6" s="140" customFormat="1" ht="19.899999999999999" customHeight="1">
      <c r="A504" s="33">
        <v>20699</v>
      </c>
      <c r="B504" s="33" t="s">
        <v>799</v>
      </c>
      <c r="C504" s="127">
        <v>8</v>
      </c>
      <c r="D504" s="63">
        <v>13</v>
      </c>
      <c r="E504" s="63">
        <f t="shared" si="14"/>
        <v>5</v>
      </c>
      <c r="F504" s="115">
        <f t="shared" si="15"/>
        <v>62.5</v>
      </c>
    </row>
    <row r="505" spans="1:6" ht="19.899999999999999" hidden="1" customHeight="1">
      <c r="A505" s="34">
        <v>2069901</v>
      </c>
      <c r="B505" s="55" t="s">
        <v>240</v>
      </c>
      <c r="C505" s="64">
        <v>0</v>
      </c>
      <c r="D505" s="65">
        <v>0</v>
      </c>
      <c r="E505" s="65">
        <f t="shared" si="14"/>
        <v>0</v>
      </c>
      <c r="F505" s="156"/>
    </row>
    <row r="506" spans="1:6" s="11" customFormat="1" ht="19.899999999999999" customHeight="1">
      <c r="A506" s="34">
        <v>2069999</v>
      </c>
      <c r="B506" s="55" t="s">
        <v>239</v>
      </c>
      <c r="C506" s="97">
        <v>8</v>
      </c>
      <c r="D506" s="65">
        <v>13</v>
      </c>
      <c r="E506" s="65">
        <f t="shared" si="14"/>
        <v>5</v>
      </c>
      <c r="F506" s="156">
        <f t="shared" si="15"/>
        <v>62.5</v>
      </c>
    </row>
    <row r="507" spans="1:6" s="140" customFormat="1" ht="19.899999999999999" customHeight="1">
      <c r="A507" s="35">
        <v>207</v>
      </c>
      <c r="B507" s="35" t="s">
        <v>800</v>
      </c>
      <c r="C507" s="23">
        <v>11465</v>
      </c>
      <c r="D507" s="63">
        <v>14969.5655112067</v>
      </c>
      <c r="E507" s="63">
        <f t="shared" si="14"/>
        <v>3504.5655112066997</v>
      </c>
      <c r="F507" s="115">
        <f t="shared" si="15"/>
        <v>30.567514271318796</v>
      </c>
    </row>
    <row r="508" spans="1:6" s="140" customFormat="1" ht="19.899999999999999" customHeight="1">
      <c r="A508" s="35">
        <v>20701</v>
      </c>
      <c r="B508" s="35" t="s">
        <v>801</v>
      </c>
      <c r="C508" s="23">
        <v>10837</v>
      </c>
      <c r="D508" s="63">
        <v>14039.080263206701</v>
      </c>
      <c r="E508" s="63">
        <f t="shared" si="14"/>
        <v>3202.0802632067007</v>
      </c>
      <c r="F508" s="115">
        <f t="shared" si="15"/>
        <v>29.547663220510294</v>
      </c>
    </row>
    <row r="509" spans="1:6" ht="19.899999999999999" customHeight="1">
      <c r="A509" s="34">
        <v>2070101</v>
      </c>
      <c r="B509" s="55" t="s">
        <v>19</v>
      </c>
      <c r="C509" s="97">
        <v>312</v>
      </c>
      <c r="D509" s="65">
        <v>328.4615492067</v>
      </c>
      <c r="E509" s="65">
        <f t="shared" si="14"/>
        <v>16.461549206699999</v>
      </c>
      <c r="F509" s="156">
        <f t="shared" si="15"/>
        <v>5.2761375662500001</v>
      </c>
    </row>
    <row r="510" spans="1:6" ht="19.899999999999999" customHeight="1">
      <c r="A510" s="34">
        <v>2070102</v>
      </c>
      <c r="B510" s="55" t="s">
        <v>20</v>
      </c>
      <c r="C510" s="100">
        <v>30</v>
      </c>
      <c r="D510" s="65">
        <v>25.812235000000001</v>
      </c>
      <c r="E510" s="65">
        <f t="shared" si="14"/>
        <v>-4.1877649999999988</v>
      </c>
      <c r="F510" s="156">
        <f t="shared" si="15"/>
        <v>-13.959216666666663</v>
      </c>
    </row>
    <row r="511" spans="1:6" ht="19.899999999999999" customHeight="1">
      <c r="A511" s="34">
        <v>2070103</v>
      </c>
      <c r="B511" s="55" t="s">
        <v>21</v>
      </c>
      <c r="C511" s="97">
        <v>178</v>
      </c>
      <c r="D511" s="65">
        <v>224.72287900000001</v>
      </c>
      <c r="E511" s="65">
        <f t="shared" si="14"/>
        <v>46.722879000000006</v>
      </c>
      <c r="F511" s="156">
        <f t="shared" si="15"/>
        <v>26.248808426966296</v>
      </c>
    </row>
    <row r="512" spans="1:6" s="11" customFormat="1" ht="19.899999999999999" customHeight="1">
      <c r="A512" s="34">
        <v>2070104</v>
      </c>
      <c r="B512" s="55" t="s">
        <v>241</v>
      </c>
      <c r="C512" s="97">
        <v>197</v>
      </c>
      <c r="D512" s="65">
        <v>150</v>
      </c>
      <c r="E512" s="65">
        <f t="shared" si="14"/>
        <v>-47</v>
      </c>
      <c r="F512" s="156">
        <f t="shared" si="15"/>
        <v>-23.857868020304569</v>
      </c>
    </row>
    <row r="513" spans="1:6" s="11" customFormat="1" ht="19.899999999999999" customHeight="1">
      <c r="A513" s="34">
        <v>2070105</v>
      </c>
      <c r="B513" s="55" t="s">
        <v>242</v>
      </c>
      <c r="C513" s="97">
        <v>0</v>
      </c>
      <c r="D513" s="65">
        <v>10</v>
      </c>
      <c r="E513" s="65">
        <f t="shared" si="14"/>
        <v>10</v>
      </c>
      <c r="F513" s="156"/>
    </row>
    <row r="514" spans="1:6" s="11" customFormat="1" ht="19.899999999999999" hidden="1" customHeight="1">
      <c r="A514" s="34">
        <v>2070106</v>
      </c>
      <c r="B514" s="55" t="s">
        <v>243</v>
      </c>
      <c r="C514" s="97">
        <v>0</v>
      </c>
      <c r="D514" s="65">
        <v>0</v>
      </c>
      <c r="E514" s="65">
        <f t="shared" si="14"/>
        <v>0</v>
      </c>
      <c r="F514" s="156"/>
    </row>
    <row r="515" spans="1:6" s="11" customFormat="1" ht="19.899999999999999" hidden="1" customHeight="1">
      <c r="A515" s="34">
        <v>2070107</v>
      </c>
      <c r="B515" s="55" t="s">
        <v>244</v>
      </c>
      <c r="C515" s="97">
        <v>0</v>
      </c>
      <c r="D515" s="65">
        <v>0</v>
      </c>
      <c r="E515" s="65">
        <f t="shared" si="14"/>
        <v>0</v>
      </c>
      <c r="F515" s="156"/>
    </row>
    <row r="516" spans="1:6" s="11" customFormat="1" ht="19.899999999999999" customHeight="1">
      <c r="A516" s="34">
        <v>2070108</v>
      </c>
      <c r="B516" s="55" t="s">
        <v>245</v>
      </c>
      <c r="C516" s="97">
        <v>214</v>
      </c>
      <c r="D516" s="65">
        <v>103.76</v>
      </c>
      <c r="E516" s="65">
        <f t="shared" si="14"/>
        <v>-110.24</v>
      </c>
      <c r="F516" s="156">
        <f t="shared" si="15"/>
        <v>-51.514018691588781</v>
      </c>
    </row>
    <row r="517" spans="1:6" s="11" customFormat="1" ht="19.899999999999999" customHeight="1">
      <c r="A517" s="34">
        <v>2070109</v>
      </c>
      <c r="B517" s="55" t="s">
        <v>246</v>
      </c>
      <c r="C517" s="97">
        <v>9053</v>
      </c>
      <c r="D517" s="65">
        <v>13109.948</v>
      </c>
      <c r="E517" s="65">
        <f t="shared" si="14"/>
        <v>4056.9480000000003</v>
      </c>
      <c r="F517" s="156">
        <f t="shared" si="15"/>
        <v>44.813299458742961</v>
      </c>
    </row>
    <row r="518" spans="1:6" s="11" customFormat="1" ht="19.899999999999999" hidden="1" customHeight="1">
      <c r="A518" s="34">
        <v>2070110</v>
      </c>
      <c r="B518" s="55" t="s">
        <v>247</v>
      </c>
      <c r="C518" s="97">
        <v>0</v>
      </c>
      <c r="D518" s="65">
        <v>0</v>
      </c>
      <c r="E518" s="65">
        <f t="shared" ref="E518:E581" si="16">D518-C518</f>
        <v>0</v>
      </c>
      <c r="F518" s="156"/>
    </row>
    <row r="519" spans="1:6" s="11" customFormat="1" ht="19.899999999999999" customHeight="1">
      <c r="A519" s="34">
        <v>2070111</v>
      </c>
      <c r="B519" s="55" t="s">
        <v>248</v>
      </c>
      <c r="C519" s="97">
        <v>7</v>
      </c>
      <c r="D519" s="65">
        <v>9</v>
      </c>
      <c r="E519" s="65">
        <f t="shared" si="16"/>
        <v>2</v>
      </c>
      <c r="F519" s="156">
        <f t="shared" ref="F519:F581" si="17">E519/C519*100</f>
        <v>28.571428571428569</v>
      </c>
    </row>
    <row r="520" spans="1:6" ht="19.899999999999999" hidden="1" customHeight="1">
      <c r="A520" s="34">
        <v>2070112</v>
      </c>
      <c r="B520" s="55" t="s">
        <v>249</v>
      </c>
      <c r="C520" s="97">
        <v>0</v>
      </c>
      <c r="D520" s="65">
        <v>0</v>
      </c>
      <c r="E520" s="65">
        <f t="shared" si="16"/>
        <v>0</v>
      </c>
      <c r="F520" s="156"/>
    </row>
    <row r="521" spans="1:6" s="11" customFormat="1" ht="19.899999999999999" customHeight="1">
      <c r="A521" s="34">
        <v>2070199</v>
      </c>
      <c r="B521" s="55" t="s">
        <v>250</v>
      </c>
      <c r="C521" s="97">
        <v>846</v>
      </c>
      <c r="D521" s="65">
        <v>77.375599999999991</v>
      </c>
      <c r="E521" s="65">
        <f t="shared" si="16"/>
        <v>-768.62440000000004</v>
      </c>
      <c r="F521" s="156">
        <f t="shared" si="17"/>
        <v>-90.85394799054373</v>
      </c>
    </row>
    <row r="522" spans="1:6" s="140" customFormat="1" ht="19.899999999999999" customHeight="1">
      <c r="A522" s="35">
        <v>20702</v>
      </c>
      <c r="B522" s="35" t="s">
        <v>802</v>
      </c>
      <c r="C522" s="23">
        <v>142</v>
      </c>
      <c r="D522" s="63">
        <v>71.134537999999992</v>
      </c>
      <c r="E522" s="63">
        <f t="shared" si="16"/>
        <v>-70.865462000000008</v>
      </c>
      <c r="F522" s="115">
        <f t="shared" si="17"/>
        <v>-49.905254929577467</v>
      </c>
    </row>
    <row r="523" spans="1:6" s="11" customFormat="1" ht="19.899999999999999" hidden="1" customHeight="1">
      <c r="A523" s="34">
        <v>2070201</v>
      </c>
      <c r="B523" s="55" t="s">
        <v>19</v>
      </c>
      <c r="C523" s="97">
        <v>0</v>
      </c>
      <c r="D523" s="65">
        <v>0</v>
      </c>
      <c r="E523" s="65">
        <f t="shared" si="16"/>
        <v>0</v>
      </c>
      <c r="F523" s="156"/>
    </row>
    <row r="524" spans="1:6" s="11" customFormat="1" ht="19.899999999999999" hidden="1" customHeight="1">
      <c r="A524" s="34">
        <v>2070202</v>
      </c>
      <c r="B524" s="55" t="s">
        <v>20</v>
      </c>
      <c r="C524" s="97">
        <v>0</v>
      </c>
      <c r="D524" s="65">
        <v>0</v>
      </c>
      <c r="E524" s="65">
        <f t="shared" si="16"/>
        <v>0</v>
      </c>
      <c r="F524" s="156"/>
    </row>
    <row r="525" spans="1:6" s="11" customFormat="1" ht="19.899999999999999" customHeight="1">
      <c r="A525" s="34">
        <v>2070203</v>
      </c>
      <c r="B525" s="55" t="s">
        <v>21</v>
      </c>
      <c r="C525" s="97">
        <v>21</v>
      </c>
      <c r="D525" s="65">
        <v>20.054538000000001</v>
      </c>
      <c r="E525" s="65">
        <f t="shared" si="16"/>
        <v>-0.94546199999999914</v>
      </c>
      <c r="F525" s="156">
        <f t="shared" si="17"/>
        <v>-4.5021999999999958</v>
      </c>
    </row>
    <row r="526" spans="1:6" s="11" customFormat="1" ht="19.899999999999999" hidden="1" customHeight="1">
      <c r="A526" s="34">
        <v>2070204</v>
      </c>
      <c r="B526" s="55" t="s">
        <v>251</v>
      </c>
      <c r="C526" s="97">
        <v>0</v>
      </c>
      <c r="D526" s="65">
        <v>0</v>
      </c>
      <c r="E526" s="65">
        <f t="shared" si="16"/>
        <v>0</v>
      </c>
      <c r="F526" s="156"/>
    </row>
    <row r="527" spans="1:6" ht="19.899999999999999" customHeight="1">
      <c r="A527" s="34">
        <v>2070205</v>
      </c>
      <c r="B527" s="55" t="s">
        <v>252</v>
      </c>
      <c r="C527" s="97">
        <v>109</v>
      </c>
      <c r="D527" s="65">
        <v>51.08</v>
      </c>
      <c r="E527" s="65">
        <f t="shared" si="16"/>
        <v>-57.92</v>
      </c>
      <c r="F527" s="156">
        <f t="shared" si="17"/>
        <v>-53.137614678899084</v>
      </c>
    </row>
    <row r="528" spans="1:6" ht="19.899999999999999" hidden="1" customHeight="1">
      <c r="A528" s="34">
        <v>2070206</v>
      </c>
      <c r="B528" s="55" t="s">
        <v>253</v>
      </c>
      <c r="C528" s="100">
        <v>0</v>
      </c>
      <c r="D528" s="65">
        <v>0</v>
      </c>
      <c r="E528" s="65">
        <f t="shared" si="16"/>
        <v>0</v>
      </c>
      <c r="F528" s="156"/>
    </row>
    <row r="529" spans="1:6" ht="19.899999999999999" customHeight="1">
      <c r="A529" s="34">
        <v>2070299</v>
      </c>
      <c r="B529" s="55" t="s">
        <v>254</v>
      </c>
      <c r="C529" s="100">
        <v>12</v>
      </c>
      <c r="D529" s="65">
        <v>0</v>
      </c>
      <c r="E529" s="65">
        <f t="shared" si="16"/>
        <v>-12</v>
      </c>
      <c r="F529" s="156">
        <f t="shared" si="17"/>
        <v>-100</v>
      </c>
    </row>
    <row r="530" spans="1:6" s="10" customFormat="1" ht="19.899999999999999" customHeight="1">
      <c r="A530" s="35">
        <v>20703</v>
      </c>
      <c r="B530" s="35" t="s">
        <v>803</v>
      </c>
      <c r="C530" s="63">
        <v>387</v>
      </c>
      <c r="D530" s="63">
        <v>468.35071000000005</v>
      </c>
      <c r="E530" s="63">
        <f t="shared" si="16"/>
        <v>81.350710000000049</v>
      </c>
      <c r="F530" s="115">
        <f t="shared" si="17"/>
        <v>21.020855297157638</v>
      </c>
    </row>
    <row r="531" spans="1:6" ht="19.899999999999999" customHeight="1">
      <c r="A531" s="34">
        <v>2070301</v>
      </c>
      <c r="B531" s="55" t="s">
        <v>19</v>
      </c>
      <c r="C531" s="97">
        <v>172</v>
      </c>
      <c r="D531" s="65">
        <v>181.41682900000001</v>
      </c>
      <c r="E531" s="65">
        <f t="shared" si="16"/>
        <v>9.416829000000007</v>
      </c>
      <c r="F531" s="156">
        <f t="shared" si="17"/>
        <v>5.4749005813953522</v>
      </c>
    </row>
    <row r="532" spans="1:6" s="11" customFormat="1" ht="19.899999999999999" customHeight="1">
      <c r="A532" s="34">
        <v>2070302</v>
      </c>
      <c r="B532" s="55" t="s">
        <v>20</v>
      </c>
      <c r="C532" s="97">
        <v>11</v>
      </c>
      <c r="D532" s="65">
        <v>10.002000000000001</v>
      </c>
      <c r="E532" s="65">
        <f t="shared" si="16"/>
        <v>-0.99799999999999933</v>
      </c>
      <c r="F532" s="156">
        <f t="shared" si="17"/>
        <v>-9.072727272727267</v>
      </c>
    </row>
    <row r="533" spans="1:6" s="11" customFormat="1" ht="19.899999999999999" customHeight="1">
      <c r="A533" s="34">
        <v>2070303</v>
      </c>
      <c r="B533" s="55" t="s">
        <v>21</v>
      </c>
      <c r="C533" s="97">
        <v>195</v>
      </c>
      <c r="D533" s="65">
        <v>221.471881</v>
      </c>
      <c r="E533" s="65">
        <f t="shared" si="16"/>
        <v>26.471880999999996</v>
      </c>
      <c r="F533" s="156">
        <f t="shared" si="17"/>
        <v>13.575323589743588</v>
      </c>
    </row>
    <row r="534" spans="1:6" s="11" customFormat="1" ht="19.899999999999999" hidden="1" customHeight="1">
      <c r="A534" s="34">
        <v>2070304</v>
      </c>
      <c r="B534" s="55" t="s">
        <v>255</v>
      </c>
      <c r="C534" s="97">
        <v>0</v>
      </c>
      <c r="D534" s="65">
        <v>0</v>
      </c>
      <c r="E534" s="65">
        <f t="shared" si="16"/>
        <v>0</v>
      </c>
      <c r="F534" s="156"/>
    </row>
    <row r="535" spans="1:6" ht="19.899999999999999" hidden="1" customHeight="1">
      <c r="A535" s="34">
        <v>2070305</v>
      </c>
      <c r="B535" s="55" t="s">
        <v>256</v>
      </c>
      <c r="C535" s="97">
        <v>0</v>
      </c>
      <c r="D535" s="65">
        <v>0</v>
      </c>
      <c r="E535" s="65">
        <f t="shared" si="16"/>
        <v>0</v>
      </c>
      <c r="F535" s="156"/>
    </row>
    <row r="536" spans="1:6" s="11" customFormat="1" ht="19.899999999999999" hidden="1" customHeight="1">
      <c r="A536" s="34">
        <v>2070306</v>
      </c>
      <c r="B536" s="55" t="s">
        <v>257</v>
      </c>
      <c r="C536" s="97">
        <v>0</v>
      </c>
      <c r="D536" s="65">
        <v>0</v>
      </c>
      <c r="E536" s="65">
        <f t="shared" si="16"/>
        <v>0</v>
      </c>
      <c r="F536" s="156"/>
    </row>
    <row r="537" spans="1:6" s="11" customFormat="1" ht="19.899999999999999" customHeight="1">
      <c r="A537" s="34">
        <v>2070307</v>
      </c>
      <c r="B537" s="55" t="s">
        <v>258</v>
      </c>
      <c r="C537" s="97">
        <v>0</v>
      </c>
      <c r="D537" s="65">
        <v>33.46</v>
      </c>
      <c r="E537" s="65">
        <f t="shared" si="16"/>
        <v>33.46</v>
      </c>
      <c r="F537" s="156"/>
    </row>
    <row r="538" spans="1:6" s="11" customFormat="1" ht="19.899999999999999" customHeight="1">
      <c r="A538" s="34">
        <v>2070308</v>
      </c>
      <c r="B538" s="55" t="s">
        <v>259</v>
      </c>
      <c r="C538" s="97">
        <v>0</v>
      </c>
      <c r="D538" s="65">
        <v>20</v>
      </c>
      <c r="E538" s="65">
        <f t="shared" si="16"/>
        <v>20</v>
      </c>
      <c r="F538" s="156"/>
    </row>
    <row r="539" spans="1:6" s="11" customFormat="1" ht="19.899999999999999" hidden="1" customHeight="1">
      <c r="A539" s="34">
        <v>2070309</v>
      </c>
      <c r="B539" s="55" t="s">
        <v>260</v>
      </c>
      <c r="C539" s="97">
        <v>0</v>
      </c>
      <c r="D539" s="65">
        <v>0</v>
      </c>
      <c r="E539" s="65">
        <f t="shared" si="16"/>
        <v>0</v>
      </c>
      <c r="F539" s="156"/>
    </row>
    <row r="540" spans="1:6" ht="19.899999999999999" customHeight="1">
      <c r="A540" s="34">
        <v>2070399</v>
      </c>
      <c r="B540" s="55" t="s">
        <v>261</v>
      </c>
      <c r="C540" s="97">
        <v>9</v>
      </c>
      <c r="D540" s="65">
        <v>2</v>
      </c>
      <c r="E540" s="65">
        <f t="shared" si="16"/>
        <v>-7</v>
      </c>
      <c r="F540" s="156">
        <f t="shared" si="17"/>
        <v>-77.777777777777786</v>
      </c>
    </row>
    <row r="541" spans="1:6" s="140" customFormat="1" ht="19.899999999999999" customHeight="1">
      <c r="A541" s="35">
        <v>20704</v>
      </c>
      <c r="B541" s="35" t="s">
        <v>804</v>
      </c>
      <c r="C541" s="23">
        <v>24</v>
      </c>
      <c r="D541" s="63">
        <v>387</v>
      </c>
      <c r="E541" s="63">
        <f t="shared" si="16"/>
        <v>363</v>
      </c>
      <c r="F541" s="115">
        <f t="shared" si="17"/>
        <v>1512.5</v>
      </c>
    </row>
    <row r="542" spans="1:6" s="11" customFormat="1" ht="19.899999999999999" hidden="1" customHeight="1">
      <c r="A542" s="34">
        <v>2070401</v>
      </c>
      <c r="B542" s="55" t="s">
        <v>19</v>
      </c>
      <c r="C542" s="97"/>
      <c r="D542" s="65">
        <v>0</v>
      </c>
      <c r="E542" s="65">
        <f t="shared" si="16"/>
        <v>0</v>
      </c>
      <c r="F542" s="156"/>
    </row>
    <row r="543" spans="1:6" ht="19.899999999999999" hidden="1" customHeight="1">
      <c r="A543" s="34">
        <v>2070402</v>
      </c>
      <c r="B543" s="55" t="s">
        <v>20</v>
      </c>
      <c r="C543" s="97"/>
      <c r="D543" s="65">
        <v>0</v>
      </c>
      <c r="E543" s="65">
        <f t="shared" si="16"/>
        <v>0</v>
      </c>
      <c r="F543" s="156"/>
    </row>
    <row r="544" spans="1:6" s="11" customFormat="1" ht="19.899999999999999" hidden="1" customHeight="1">
      <c r="A544" s="34">
        <v>2070403</v>
      </c>
      <c r="B544" s="55" t="s">
        <v>21</v>
      </c>
      <c r="C544" s="97"/>
      <c r="D544" s="65">
        <v>0</v>
      </c>
      <c r="E544" s="65">
        <f t="shared" si="16"/>
        <v>0</v>
      </c>
      <c r="F544" s="156"/>
    </row>
    <row r="545" spans="1:6" ht="19.899999999999999" hidden="1" customHeight="1">
      <c r="A545" s="34">
        <v>2070404</v>
      </c>
      <c r="B545" s="55" t="s">
        <v>262</v>
      </c>
      <c r="C545" s="97"/>
      <c r="D545" s="65">
        <v>0</v>
      </c>
      <c r="E545" s="65">
        <f t="shared" si="16"/>
        <v>0</v>
      </c>
      <c r="F545" s="156"/>
    </row>
    <row r="546" spans="1:6" ht="19.899999999999999" customHeight="1">
      <c r="A546" s="34">
        <v>2070405</v>
      </c>
      <c r="B546" s="55" t="s">
        <v>263</v>
      </c>
      <c r="C546" s="97"/>
      <c r="D546" s="65">
        <v>387</v>
      </c>
      <c r="E546" s="65">
        <f t="shared" si="16"/>
        <v>387</v>
      </c>
      <c r="F546" s="156"/>
    </row>
    <row r="547" spans="1:6" s="11" customFormat="1" ht="19.899999999999999" customHeight="1">
      <c r="A547" s="34">
        <v>2070406</v>
      </c>
      <c r="B547" s="55" t="s">
        <v>264</v>
      </c>
      <c r="C547" s="97">
        <v>2</v>
      </c>
      <c r="D547" s="65">
        <v>0</v>
      </c>
      <c r="E547" s="65">
        <f t="shared" si="16"/>
        <v>-2</v>
      </c>
      <c r="F547" s="156">
        <f t="shared" si="17"/>
        <v>-100</v>
      </c>
    </row>
    <row r="548" spans="1:6" s="11" customFormat="1" ht="19.899999999999999" hidden="1" customHeight="1">
      <c r="A548" s="34">
        <v>2070407</v>
      </c>
      <c r="B548" s="55" t="s">
        <v>265</v>
      </c>
      <c r="C548" s="97"/>
      <c r="D548" s="65">
        <v>0</v>
      </c>
      <c r="E548" s="65">
        <f t="shared" si="16"/>
        <v>0</v>
      </c>
      <c r="F548" s="156"/>
    </row>
    <row r="549" spans="1:6" s="11" customFormat="1" ht="19.899999999999999" hidden="1" customHeight="1">
      <c r="A549" s="34">
        <v>2070408</v>
      </c>
      <c r="B549" s="55" t="s">
        <v>266</v>
      </c>
      <c r="C549" s="97"/>
      <c r="D549" s="65">
        <v>0</v>
      </c>
      <c r="E549" s="65">
        <f t="shared" si="16"/>
        <v>0</v>
      </c>
      <c r="F549" s="156"/>
    </row>
    <row r="550" spans="1:6" s="11" customFormat="1" ht="19.899999999999999" hidden="1" customHeight="1">
      <c r="A550" s="34">
        <v>2070409</v>
      </c>
      <c r="B550" s="55" t="s">
        <v>267</v>
      </c>
      <c r="C550" s="97"/>
      <c r="D550" s="65">
        <v>0</v>
      </c>
      <c r="E550" s="65">
        <f t="shared" si="16"/>
        <v>0</v>
      </c>
      <c r="F550" s="156"/>
    </row>
    <row r="551" spans="1:6" ht="19.899999999999999" customHeight="1">
      <c r="A551" s="34">
        <v>2070499</v>
      </c>
      <c r="B551" s="55" t="s">
        <v>268</v>
      </c>
      <c r="C551" s="97">
        <v>22</v>
      </c>
      <c r="D551" s="65">
        <v>0</v>
      </c>
      <c r="E551" s="65">
        <f t="shared" si="16"/>
        <v>-22</v>
      </c>
      <c r="F551" s="156">
        <f t="shared" si="17"/>
        <v>-100</v>
      </c>
    </row>
    <row r="552" spans="1:6" s="140" customFormat="1" ht="19.899999999999999" customHeight="1">
      <c r="A552" s="35">
        <v>20799</v>
      </c>
      <c r="B552" s="35" t="s">
        <v>805</v>
      </c>
      <c r="C552" s="23">
        <v>75</v>
      </c>
      <c r="D552" s="63">
        <v>4</v>
      </c>
      <c r="E552" s="63">
        <f t="shared" si="16"/>
        <v>-71</v>
      </c>
      <c r="F552" s="115">
        <f t="shared" si="17"/>
        <v>-94.666666666666671</v>
      </c>
    </row>
    <row r="553" spans="1:6" s="11" customFormat="1" ht="19.899999999999999" hidden="1" customHeight="1">
      <c r="A553" s="34">
        <v>2079902</v>
      </c>
      <c r="B553" s="55" t="s">
        <v>270</v>
      </c>
      <c r="C553" s="97"/>
      <c r="D553" s="65">
        <v>0</v>
      </c>
      <c r="E553" s="65">
        <f t="shared" si="16"/>
        <v>0</v>
      </c>
      <c r="F553" s="156"/>
    </row>
    <row r="554" spans="1:6" s="11" customFormat="1" ht="19.899999999999999" customHeight="1">
      <c r="A554" s="34">
        <v>2079903</v>
      </c>
      <c r="B554" s="55" t="s">
        <v>271</v>
      </c>
      <c r="C554" s="97">
        <v>30</v>
      </c>
      <c r="D554" s="65">
        <v>0</v>
      </c>
      <c r="E554" s="65">
        <f t="shared" si="16"/>
        <v>-30</v>
      </c>
      <c r="F554" s="156">
        <f t="shared" si="17"/>
        <v>-100</v>
      </c>
    </row>
    <row r="555" spans="1:6" s="11" customFormat="1" ht="19.899999999999999" customHeight="1">
      <c r="A555" s="34">
        <v>2079999</v>
      </c>
      <c r="B555" s="55" t="s">
        <v>269</v>
      </c>
      <c r="C555" s="97">
        <v>45</v>
      </c>
      <c r="D555" s="65">
        <v>4</v>
      </c>
      <c r="E555" s="65">
        <f t="shared" si="16"/>
        <v>-41</v>
      </c>
      <c r="F555" s="156">
        <f t="shared" si="17"/>
        <v>-91.111111111111114</v>
      </c>
    </row>
    <row r="556" spans="1:6" s="140" customFormat="1" ht="19.899999999999999" customHeight="1">
      <c r="A556" s="35">
        <v>208</v>
      </c>
      <c r="B556" s="35" t="s">
        <v>806</v>
      </c>
      <c r="C556" s="23">
        <v>39689</v>
      </c>
      <c r="D556" s="63">
        <v>35868.0442680056</v>
      </c>
      <c r="E556" s="63">
        <f t="shared" si="16"/>
        <v>-3820.9557319943997</v>
      </c>
      <c r="F556" s="115">
        <f t="shared" si="17"/>
        <v>-9.6272411297699598</v>
      </c>
    </row>
    <row r="557" spans="1:6" s="10" customFormat="1" ht="19.899999999999999" customHeight="1">
      <c r="A557" s="35">
        <v>20801</v>
      </c>
      <c r="B557" s="35" t="s">
        <v>807</v>
      </c>
      <c r="C557" s="23">
        <v>3046</v>
      </c>
      <c r="D557" s="63">
        <v>2534.2198090055999</v>
      </c>
      <c r="E557" s="63">
        <f t="shared" si="16"/>
        <v>-511.78019099440007</v>
      </c>
      <c r="F557" s="115">
        <f t="shared" si="17"/>
        <v>-16.801713427261987</v>
      </c>
    </row>
    <row r="558" spans="1:6" s="11" customFormat="1" ht="19.899999999999999" customHeight="1">
      <c r="A558" s="34">
        <v>2080101</v>
      </c>
      <c r="B558" s="55" t="s">
        <v>19</v>
      </c>
      <c r="C558" s="97">
        <v>623</v>
      </c>
      <c r="D558" s="65">
        <v>668.87033100559995</v>
      </c>
      <c r="E558" s="65">
        <f t="shared" si="16"/>
        <v>45.870331005599951</v>
      </c>
      <c r="F558" s="156">
        <f t="shared" si="17"/>
        <v>7.3628139655858664</v>
      </c>
    </row>
    <row r="559" spans="1:6" ht="19.899999999999999" customHeight="1">
      <c r="A559" s="34">
        <v>2080102</v>
      </c>
      <c r="B559" s="55" t="s">
        <v>20</v>
      </c>
      <c r="C559" s="97">
        <v>53</v>
      </c>
      <c r="D559" s="65">
        <v>48.677478000000001</v>
      </c>
      <c r="E559" s="65">
        <f t="shared" si="16"/>
        <v>-4.3225219999999993</v>
      </c>
      <c r="F559" s="156">
        <f t="shared" si="17"/>
        <v>-8.1557018867924516</v>
      </c>
    </row>
    <row r="560" spans="1:6" ht="19.899999999999999" hidden="1" customHeight="1">
      <c r="A560" s="34">
        <v>2080103</v>
      </c>
      <c r="B560" s="55" t="s">
        <v>21</v>
      </c>
      <c r="C560" s="97">
        <v>0</v>
      </c>
      <c r="D560" s="65">
        <v>0</v>
      </c>
      <c r="E560" s="65">
        <f t="shared" si="16"/>
        <v>0</v>
      </c>
      <c r="F560" s="156"/>
    </row>
    <row r="561" spans="1:6" ht="19.899999999999999" customHeight="1">
      <c r="A561" s="34">
        <v>2080104</v>
      </c>
      <c r="B561" s="55" t="s">
        <v>272</v>
      </c>
      <c r="C561" s="97">
        <v>253</v>
      </c>
      <c r="D561" s="65">
        <v>168.03</v>
      </c>
      <c r="E561" s="65">
        <f t="shared" si="16"/>
        <v>-84.97</v>
      </c>
      <c r="F561" s="156">
        <f t="shared" si="17"/>
        <v>-33.584980237154149</v>
      </c>
    </row>
    <row r="562" spans="1:6" ht="19.899999999999999" customHeight="1">
      <c r="A562" s="34">
        <v>2080105</v>
      </c>
      <c r="B562" s="55" t="s">
        <v>273</v>
      </c>
      <c r="C562" s="97">
        <v>40</v>
      </c>
      <c r="D562" s="65">
        <v>5</v>
      </c>
      <c r="E562" s="65">
        <f t="shared" si="16"/>
        <v>-35</v>
      </c>
      <c r="F562" s="156">
        <f t="shared" si="17"/>
        <v>-87.5</v>
      </c>
    </row>
    <row r="563" spans="1:6" ht="19.899999999999999" customHeight="1">
      <c r="A563" s="34">
        <v>2080106</v>
      </c>
      <c r="B563" s="55" t="s">
        <v>274</v>
      </c>
      <c r="C563" s="97">
        <v>371</v>
      </c>
      <c r="D563" s="65">
        <v>207</v>
      </c>
      <c r="E563" s="65">
        <f t="shared" si="16"/>
        <v>-164</v>
      </c>
      <c r="F563" s="156">
        <f t="shared" si="17"/>
        <v>-44.204851752021561</v>
      </c>
    </row>
    <row r="564" spans="1:6" ht="19.899999999999999" customHeight="1">
      <c r="A564" s="34">
        <v>2080107</v>
      </c>
      <c r="B564" s="55" t="s">
        <v>275</v>
      </c>
      <c r="C564" s="97">
        <v>0</v>
      </c>
      <c r="D564" s="65">
        <v>17.612000000000002</v>
      </c>
      <c r="E564" s="65">
        <f t="shared" si="16"/>
        <v>17.612000000000002</v>
      </c>
      <c r="F564" s="156"/>
    </row>
    <row r="565" spans="1:6" s="11" customFormat="1" ht="19.899999999999999" hidden="1" customHeight="1">
      <c r="A565" s="34">
        <v>2080108</v>
      </c>
      <c r="B565" s="55" t="s">
        <v>53</v>
      </c>
      <c r="C565" s="97">
        <v>0</v>
      </c>
      <c r="D565" s="65">
        <v>0</v>
      </c>
      <c r="E565" s="65">
        <f t="shared" si="16"/>
        <v>0</v>
      </c>
      <c r="F565" s="156"/>
    </row>
    <row r="566" spans="1:6" s="11" customFormat="1" ht="19.899999999999999" customHeight="1">
      <c r="A566" s="34">
        <v>2080109</v>
      </c>
      <c r="B566" s="55" t="s">
        <v>276</v>
      </c>
      <c r="C566" s="97">
        <v>1536</v>
      </c>
      <c r="D566" s="65">
        <v>1287</v>
      </c>
      <c r="E566" s="65">
        <f t="shared" si="16"/>
        <v>-249</v>
      </c>
      <c r="F566" s="156">
        <f t="shared" si="17"/>
        <v>-16.2109375</v>
      </c>
    </row>
    <row r="567" spans="1:6" s="11" customFormat="1" ht="19.899999999999999" customHeight="1">
      <c r="A567" s="34">
        <v>2080110</v>
      </c>
      <c r="B567" s="55" t="s">
        <v>277</v>
      </c>
      <c r="C567" s="97">
        <v>2</v>
      </c>
      <c r="D567" s="65">
        <v>6</v>
      </c>
      <c r="E567" s="65">
        <f t="shared" si="16"/>
        <v>4</v>
      </c>
      <c r="F567" s="156">
        <f t="shared" si="17"/>
        <v>200</v>
      </c>
    </row>
    <row r="568" spans="1:6" s="11" customFormat="1" ht="19.899999999999999" hidden="1" customHeight="1">
      <c r="A568" s="34">
        <v>2080111</v>
      </c>
      <c r="B568" s="55" t="s">
        <v>278</v>
      </c>
      <c r="C568" s="97">
        <v>0</v>
      </c>
      <c r="D568" s="65">
        <v>0</v>
      </c>
      <c r="E568" s="65">
        <f t="shared" si="16"/>
        <v>0</v>
      </c>
      <c r="F568" s="156"/>
    </row>
    <row r="569" spans="1:6" s="11" customFormat="1" ht="19.899999999999999" customHeight="1">
      <c r="A569" s="34">
        <v>2080112</v>
      </c>
      <c r="B569" s="55" t="s">
        <v>279</v>
      </c>
      <c r="C569" s="97">
        <v>159</v>
      </c>
      <c r="D569" s="65">
        <v>26.32</v>
      </c>
      <c r="E569" s="65">
        <f t="shared" si="16"/>
        <v>-132.68</v>
      </c>
      <c r="F569" s="156">
        <f t="shared" si="17"/>
        <v>-83.44654088050315</v>
      </c>
    </row>
    <row r="570" spans="1:6" s="11" customFormat="1" ht="19.899999999999999" customHeight="1">
      <c r="A570" s="34">
        <v>2080199</v>
      </c>
      <c r="B570" s="55" t="s">
        <v>280</v>
      </c>
      <c r="C570" s="97">
        <v>9</v>
      </c>
      <c r="D570" s="65">
        <v>99.710000000000008</v>
      </c>
      <c r="E570" s="65">
        <f t="shared" si="16"/>
        <v>90.710000000000008</v>
      </c>
      <c r="F570" s="156">
        <f t="shared" si="17"/>
        <v>1007.888888888889</v>
      </c>
    </row>
    <row r="571" spans="1:6" s="140" customFormat="1" ht="19.899999999999999" customHeight="1">
      <c r="A571" s="35">
        <v>20802</v>
      </c>
      <c r="B571" s="35" t="s">
        <v>808</v>
      </c>
      <c r="C571" s="23">
        <v>604</v>
      </c>
      <c r="D571" s="63">
        <v>1123.822355</v>
      </c>
      <c r="E571" s="63">
        <f t="shared" si="16"/>
        <v>519.82235500000002</v>
      </c>
      <c r="F571" s="115">
        <f t="shared" si="17"/>
        <v>86.063303807947023</v>
      </c>
    </row>
    <row r="572" spans="1:6" s="11" customFormat="1" ht="19.899999999999999" customHeight="1">
      <c r="A572" s="34">
        <v>2080201</v>
      </c>
      <c r="B572" s="55" t="s">
        <v>19</v>
      </c>
      <c r="C572" s="97">
        <v>347</v>
      </c>
      <c r="D572" s="65">
        <v>369.00655499999999</v>
      </c>
      <c r="E572" s="65">
        <f t="shared" si="16"/>
        <v>22.006554999999992</v>
      </c>
      <c r="F572" s="156">
        <f t="shared" si="17"/>
        <v>6.3419466858789599</v>
      </c>
    </row>
    <row r="573" spans="1:6" s="11" customFormat="1" ht="19.899999999999999" customHeight="1">
      <c r="A573" s="34">
        <v>2080202</v>
      </c>
      <c r="B573" s="55" t="s">
        <v>20</v>
      </c>
      <c r="C573" s="97">
        <v>22</v>
      </c>
      <c r="D573" s="65">
        <v>20.454999999999998</v>
      </c>
      <c r="E573" s="65">
        <f t="shared" si="16"/>
        <v>-1.5450000000000017</v>
      </c>
      <c r="F573" s="156">
        <f t="shared" si="17"/>
        <v>-7.0227272727272805</v>
      </c>
    </row>
    <row r="574" spans="1:6" s="11" customFormat="1" ht="19.899999999999999" customHeight="1">
      <c r="A574" s="34">
        <v>2080203</v>
      </c>
      <c r="B574" s="55" t="s">
        <v>21</v>
      </c>
      <c r="C574" s="97">
        <v>20</v>
      </c>
      <c r="D574" s="65">
        <v>20.460799999999999</v>
      </c>
      <c r="E574" s="65">
        <f t="shared" si="16"/>
        <v>0.46079999999999899</v>
      </c>
      <c r="F574" s="156">
        <f t="shared" si="17"/>
        <v>2.3039999999999949</v>
      </c>
    </row>
    <row r="575" spans="1:6" s="11" customFormat="1" ht="19.899999999999999" customHeight="1">
      <c r="A575" s="34">
        <v>2080204</v>
      </c>
      <c r="B575" s="55" t="s">
        <v>281</v>
      </c>
      <c r="C575" s="97">
        <v>22</v>
      </c>
      <c r="D575" s="65">
        <v>22</v>
      </c>
      <c r="E575" s="65">
        <f t="shared" si="16"/>
        <v>0</v>
      </c>
      <c r="F575" s="156">
        <f t="shared" si="17"/>
        <v>0</v>
      </c>
    </row>
    <row r="576" spans="1:6" s="11" customFormat="1" ht="19.899999999999999" customHeight="1">
      <c r="A576" s="34">
        <v>2080205</v>
      </c>
      <c r="B576" s="55" t="s">
        <v>282</v>
      </c>
      <c r="C576" s="97">
        <v>45</v>
      </c>
      <c r="D576" s="65">
        <v>91.5</v>
      </c>
      <c r="E576" s="65">
        <f t="shared" si="16"/>
        <v>46.5</v>
      </c>
      <c r="F576" s="156">
        <f t="shared" si="17"/>
        <v>103.33333333333334</v>
      </c>
    </row>
    <row r="577" spans="1:6" ht="19.899999999999999" customHeight="1">
      <c r="A577" s="34">
        <v>2080206</v>
      </c>
      <c r="B577" s="55" t="s">
        <v>283</v>
      </c>
      <c r="C577" s="97">
        <v>9</v>
      </c>
      <c r="D577" s="65">
        <v>9</v>
      </c>
      <c r="E577" s="65">
        <f t="shared" si="16"/>
        <v>0</v>
      </c>
      <c r="F577" s="156">
        <f t="shared" si="17"/>
        <v>0</v>
      </c>
    </row>
    <row r="578" spans="1:6" s="11" customFormat="1" ht="19.899999999999999" customHeight="1">
      <c r="A578" s="34">
        <v>2080207</v>
      </c>
      <c r="B578" s="55" t="s">
        <v>284</v>
      </c>
      <c r="C578" s="97">
        <v>1</v>
      </c>
      <c r="D578" s="65">
        <v>83</v>
      </c>
      <c r="E578" s="65">
        <f t="shared" si="16"/>
        <v>82</v>
      </c>
      <c r="F578" s="156">
        <f t="shared" si="17"/>
        <v>8200</v>
      </c>
    </row>
    <row r="579" spans="1:6" s="11" customFormat="1" ht="19.899999999999999" customHeight="1">
      <c r="A579" s="34">
        <v>2080208</v>
      </c>
      <c r="B579" s="55" t="s">
        <v>285</v>
      </c>
      <c r="C579" s="97">
        <v>1</v>
      </c>
      <c r="D579" s="65">
        <v>0</v>
      </c>
      <c r="E579" s="65">
        <f t="shared" si="16"/>
        <v>-1</v>
      </c>
      <c r="F579" s="156">
        <f t="shared" si="17"/>
        <v>-100</v>
      </c>
    </row>
    <row r="580" spans="1:6" s="11" customFormat="1" ht="19.899999999999999" hidden="1" customHeight="1">
      <c r="A580" s="34">
        <v>2080209</v>
      </c>
      <c r="B580" s="55" t="s">
        <v>286</v>
      </c>
      <c r="C580" s="97">
        <v>0</v>
      </c>
      <c r="D580" s="65">
        <v>0</v>
      </c>
      <c r="E580" s="65">
        <f t="shared" si="16"/>
        <v>0</v>
      </c>
      <c r="F580" s="156"/>
    </row>
    <row r="581" spans="1:6" s="11" customFormat="1" ht="19.899999999999999" customHeight="1">
      <c r="A581" s="34">
        <v>2080299</v>
      </c>
      <c r="B581" s="55" t="s">
        <v>287</v>
      </c>
      <c r="C581" s="97">
        <v>137</v>
      </c>
      <c r="D581" s="65">
        <v>508.4</v>
      </c>
      <c r="E581" s="65">
        <f t="shared" si="16"/>
        <v>371.4</v>
      </c>
      <c r="F581" s="156">
        <f t="shared" si="17"/>
        <v>271.09489051094886</v>
      </c>
    </row>
    <row r="582" spans="1:6" s="140" customFormat="1" ht="19.899999999999999" customHeight="1">
      <c r="A582" s="35">
        <v>20805</v>
      </c>
      <c r="B582" s="35" t="s">
        <v>1088</v>
      </c>
      <c r="C582" s="23">
        <v>18266</v>
      </c>
      <c r="D582" s="63">
        <v>19682.169999999998</v>
      </c>
      <c r="E582" s="63">
        <f t="shared" ref="E582:E645" si="18">D582-C582</f>
        <v>1416.1699999999983</v>
      </c>
      <c r="F582" s="115">
        <f t="shared" ref="F582:F644" si="19">E582/C582*100</f>
        <v>7.7530384320595545</v>
      </c>
    </row>
    <row r="583" spans="1:6" s="11" customFormat="1" ht="19.899999999999999" customHeight="1">
      <c r="A583" s="34">
        <v>2080501</v>
      </c>
      <c r="B583" s="55" t="s">
        <v>288</v>
      </c>
      <c r="C583" s="97">
        <v>7908</v>
      </c>
      <c r="D583" s="65">
        <v>2988.5</v>
      </c>
      <c r="E583" s="65">
        <f t="shared" si="18"/>
        <v>-4919.5</v>
      </c>
      <c r="F583" s="156">
        <f t="shared" si="19"/>
        <v>-62.209155285786544</v>
      </c>
    </row>
    <row r="584" spans="1:6" ht="19.899999999999999" customHeight="1">
      <c r="A584" s="34">
        <v>2080502</v>
      </c>
      <c r="B584" s="55" t="s">
        <v>289</v>
      </c>
      <c r="C584" s="97">
        <v>4555</v>
      </c>
      <c r="D584" s="65">
        <v>1818.1</v>
      </c>
      <c r="E584" s="65">
        <f t="shared" si="18"/>
        <v>-2736.9</v>
      </c>
      <c r="F584" s="156">
        <f t="shared" si="19"/>
        <v>-60.085620197585079</v>
      </c>
    </row>
    <row r="585" spans="1:6" s="11" customFormat="1" ht="19.899999999999999" customHeight="1">
      <c r="A585" s="34">
        <v>208050201</v>
      </c>
      <c r="B585" s="55" t="s">
        <v>809</v>
      </c>
      <c r="C585" s="97">
        <v>3304</v>
      </c>
      <c r="D585" s="65">
        <v>1346</v>
      </c>
      <c r="E585" s="65">
        <f t="shared" si="18"/>
        <v>-1958</v>
      </c>
      <c r="F585" s="156">
        <f t="shared" si="19"/>
        <v>-59.261501210653755</v>
      </c>
    </row>
    <row r="586" spans="1:6" s="11" customFormat="1" ht="19.899999999999999" customHeight="1">
      <c r="A586" s="34">
        <v>208050299</v>
      </c>
      <c r="B586" s="55" t="s">
        <v>810</v>
      </c>
      <c r="C586" s="97">
        <v>1251</v>
      </c>
      <c r="D586" s="65">
        <v>472.1</v>
      </c>
      <c r="E586" s="65">
        <f t="shared" si="18"/>
        <v>-778.9</v>
      </c>
      <c r="F586" s="156">
        <f t="shared" si="19"/>
        <v>-62.262190247801755</v>
      </c>
    </row>
    <row r="587" spans="1:6" s="11" customFormat="1" ht="19.899999999999999" customHeight="1">
      <c r="A587" s="34">
        <v>2080503</v>
      </c>
      <c r="B587" s="55" t="s">
        <v>290</v>
      </c>
      <c r="C587" s="97">
        <v>358</v>
      </c>
      <c r="D587" s="65">
        <v>249.57000000000002</v>
      </c>
      <c r="E587" s="65">
        <f t="shared" si="18"/>
        <v>-108.42999999999998</v>
      </c>
      <c r="F587" s="156">
        <f t="shared" si="19"/>
        <v>-30.287709497206698</v>
      </c>
    </row>
    <row r="588" spans="1:6" ht="19.899999999999999" hidden="1" customHeight="1">
      <c r="A588" s="34">
        <v>2080504</v>
      </c>
      <c r="B588" s="55" t="s">
        <v>291</v>
      </c>
      <c r="C588" s="97">
        <v>0</v>
      </c>
      <c r="D588" s="65">
        <v>0</v>
      </c>
      <c r="E588" s="65">
        <f t="shared" si="18"/>
        <v>0</v>
      </c>
      <c r="F588" s="156"/>
    </row>
    <row r="589" spans="1:6" ht="19.899999999999999" customHeight="1">
      <c r="A589" s="34">
        <v>2080505</v>
      </c>
      <c r="B589" s="55" t="s">
        <v>714</v>
      </c>
      <c r="C589" s="97">
        <v>5426</v>
      </c>
      <c r="D589" s="65">
        <v>8162</v>
      </c>
      <c r="E589" s="65">
        <f t="shared" si="18"/>
        <v>2736</v>
      </c>
      <c r="F589" s="156">
        <f t="shared" si="19"/>
        <v>50.423884998157021</v>
      </c>
    </row>
    <row r="590" spans="1:6" s="11" customFormat="1" ht="19.899999999999999" customHeight="1">
      <c r="A590" s="34">
        <v>2080506</v>
      </c>
      <c r="B590" s="55" t="s">
        <v>715</v>
      </c>
      <c r="C590" s="97">
        <v>0</v>
      </c>
      <c r="D590" s="65">
        <v>3400</v>
      </c>
      <c r="E590" s="65">
        <f t="shared" si="18"/>
        <v>3400</v>
      </c>
      <c r="F590" s="156"/>
    </row>
    <row r="591" spans="1:6" s="11" customFormat="1" ht="19.899999999999999" customHeight="1">
      <c r="A591" s="34">
        <v>2080507</v>
      </c>
      <c r="B591" s="55" t="s">
        <v>716</v>
      </c>
      <c r="C591" s="97">
        <v>0</v>
      </c>
      <c r="D591" s="65">
        <v>3056</v>
      </c>
      <c r="E591" s="65">
        <f t="shared" si="18"/>
        <v>3056</v>
      </c>
      <c r="F591" s="156"/>
    </row>
    <row r="592" spans="1:6" s="11" customFormat="1" ht="19.899999999999999" customHeight="1">
      <c r="A592" s="34">
        <v>2080599</v>
      </c>
      <c r="B592" s="55" t="s">
        <v>292</v>
      </c>
      <c r="C592" s="97">
        <v>19</v>
      </c>
      <c r="D592" s="65">
        <v>8</v>
      </c>
      <c r="E592" s="65">
        <f t="shared" si="18"/>
        <v>-11</v>
      </c>
      <c r="F592" s="156">
        <f t="shared" si="19"/>
        <v>-57.894736842105267</v>
      </c>
    </row>
    <row r="593" spans="1:6" s="10" customFormat="1" ht="19.899999999999999" customHeight="1">
      <c r="A593" s="35">
        <v>20806</v>
      </c>
      <c r="B593" s="35" t="s">
        <v>811</v>
      </c>
      <c r="C593" s="23">
        <v>0</v>
      </c>
      <c r="D593" s="63">
        <v>3</v>
      </c>
      <c r="E593" s="63">
        <f t="shared" si="18"/>
        <v>3</v>
      </c>
      <c r="F593" s="115"/>
    </row>
    <row r="594" spans="1:6" ht="19.899999999999999" hidden="1" customHeight="1">
      <c r="A594" s="34">
        <v>2080601</v>
      </c>
      <c r="B594" s="55" t="s">
        <v>293</v>
      </c>
      <c r="C594" s="24">
        <v>0</v>
      </c>
      <c r="D594" s="65">
        <v>0</v>
      </c>
      <c r="E594" s="65">
        <f t="shared" si="18"/>
        <v>0</v>
      </c>
      <c r="F594" s="156"/>
    </row>
    <row r="595" spans="1:6" s="11" customFormat="1" ht="19.899999999999999" hidden="1" customHeight="1">
      <c r="A595" s="34">
        <v>2080602</v>
      </c>
      <c r="B595" s="55" t="s">
        <v>294</v>
      </c>
      <c r="C595" s="24">
        <v>0</v>
      </c>
      <c r="D595" s="65">
        <v>0</v>
      </c>
      <c r="E595" s="65">
        <f t="shared" si="18"/>
        <v>0</v>
      </c>
      <c r="F595" s="156"/>
    </row>
    <row r="596" spans="1:6" s="11" customFormat="1" ht="19.899999999999999" customHeight="1">
      <c r="A596" s="34">
        <v>2080699</v>
      </c>
      <c r="B596" s="55" t="s">
        <v>295</v>
      </c>
      <c r="C596" s="24"/>
      <c r="D596" s="65">
        <v>3</v>
      </c>
      <c r="E596" s="65">
        <f t="shared" si="18"/>
        <v>3</v>
      </c>
      <c r="F596" s="156"/>
    </row>
    <row r="597" spans="1:6" s="140" customFormat="1" ht="19.899999999999999" customHeight="1">
      <c r="A597" s="35">
        <v>20807</v>
      </c>
      <c r="B597" s="35" t="s">
        <v>812</v>
      </c>
      <c r="C597" s="23">
        <v>1237</v>
      </c>
      <c r="D597" s="63">
        <v>656.5</v>
      </c>
      <c r="E597" s="63">
        <f t="shared" si="18"/>
        <v>-580.5</v>
      </c>
      <c r="F597" s="115">
        <f t="shared" si="19"/>
        <v>-46.928051738075986</v>
      </c>
    </row>
    <row r="598" spans="1:6" s="11" customFormat="1" ht="19.899999999999999" hidden="1" customHeight="1">
      <c r="A598" s="34">
        <v>2080701</v>
      </c>
      <c r="B598" s="55" t="s">
        <v>296</v>
      </c>
      <c r="C598" s="97">
        <v>0</v>
      </c>
      <c r="D598" s="65">
        <v>0</v>
      </c>
      <c r="E598" s="65">
        <f t="shared" si="18"/>
        <v>0</v>
      </c>
      <c r="F598" s="156"/>
    </row>
    <row r="599" spans="1:6" s="11" customFormat="1" ht="19.899999999999999" customHeight="1">
      <c r="A599" s="34">
        <v>2080702</v>
      </c>
      <c r="B599" s="55" t="s">
        <v>297</v>
      </c>
      <c r="C599" s="97">
        <v>77</v>
      </c>
      <c r="D599" s="65">
        <v>3</v>
      </c>
      <c r="E599" s="65">
        <f t="shared" si="18"/>
        <v>-74</v>
      </c>
      <c r="F599" s="156">
        <f t="shared" si="19"/>
        <v>-96.103896103896105</v>
      </c>
    </row>
    <row r="600" spans="1:6" s="11" customFormat="1" ht="19.899999999999999" customHeight="1">
      <c r="A600" s="34">
        <v>2080704</v>
      </c>
      <c r="B600" s="55" t="s">
        <v>298</v>
      </c>
      <c r="C600" s="97">
        <v>10</v>
      </c>
      <c r="D600" s="65">
        <v>132</v>
      </c>
      <c r="E600" s="65">
        <f t="shared" si="18"/>
        <v>122</v>
      </c>
      <c r="F600" s="156">
        <f t="shared" si="19"/>
        <v>1220</v>
      </c>
    </row>
    <row r="601" spans="1:6" s="11" customFormat="1" ht="19.899999999999999" hidden="1" customHeight="1">
      <c r="A601" s="34">
        <v>2080705</v>
      </c>
      <c r="B601" s="55" t="s">
        <v>299</v>
      </c>
      <c r="C601" s="97">
        <v>0</v>
      </c>
      <c r="D601" s="65">
        <v>0</v>
      </c>
      <c r="E601" s="65">
        <f t="shared" si="18"/>
        <v>0</v>
      </c>
      <c r="F601" s="156"/>
    </row>
    <row r="602" spans="1:6" ht="19.899999999999999" hidden="1" customHeight="1">
      <c r="A602" s="34">
        <v>2080709</v>
      </c>
      <c r="B602" s="55" t="s">
        <v>300</v>
      </c>
      <c r="C602" s="97">
        <v>0</v>
      </c>
      <c r="D602" s="65">
        <v>0</v>
      </c>
      <c r="E602" s="65">
        <f t="shared" si="18"/>
        <v>0</v>
      </c>
      <c r="F602" s="156"/>
    </row>
    <row r="603" spans="1:6" s="11" customFormat="1" ht="19.899999999999999" customHeight="1">
      <c r="A603" s="34">
        <v>2080711</v>
      </c>
      <c r="B603" s="55" t="s">
        <v>301</v>
      </c>
      <c r="C603" s="97">
        <v>0</v>
      </c>
      <c r="D603" s="65">
        <v>5</v>
      </c>
      <c r="E603" s="65">
        <f t="shared" si="18"/>
        <v>5</v>
      </c>
      <c r="F603" s="156"/>
    </row>
    <row r="604" spans="1:6" s="11" customFormat="1" ht="19.899999999999999" customHeight="1">
      <c r="A604" s="34">
        <v>2080712</v>
      </c>
      <c r="B604" s="55" t="s">
        <v>302</v>
      </c>
      <c r="C604" s="97">
        <v>95</v>
      </c>
      <c r="D604" s="65">
        <v>0</v>
      </c>
      <c r="E604" s="65">
        <f t="shared" si="18"/>
        <v>-95</v>
      </c>
      <c r="F604" s="156">
        <f t="shared" si="19"/>
        <v>-100</v>
      </c>
    </row>
    <row r="605" spans="1:6" s="11" customFormat="1" ht="19.899999999999999" hidden="1" customHeight="1">
      <c r="A605" s="34">
        <v>2080713</v>
      </c>
      <c r="B605" s="55" t="s">
        <v>303</v>
      </c>
      <c r="C605" s="97">
        <v>0</v>
      </c>
      <c r="D605" s="65">
        <v>0</v>
      </c>
      <c r="E605" s="65">
        <f t="shared" si="18"/>
        <v>0</v>
      </c>
      <c r="F605" s="156"/>
    </row>
    <row r="606" spans="1:6" ht="19.899999999999999" customHeight="1">
      <c r="A606" s="34">
        <v>2080799</v>
      </c>
      <c r="B606" s="55" t="s">
        <v>304</v>
      </c>
      <c r="C606" s="97">
        <v>1055</v>
      </c>
      <c r="D606" s="65">
        <v>516.5</v>
      </c>
      <c r="E606" s="65">
        <f t="shared" si="18"/>
        <v>-538.5</v>
      </c>
      <c r="F606" s="156">
        <f t="shared" si="19"/>
        <v>-51.042654028436019</v>
      </c>
    </row>
    <row r="607" spans="1:6" s="10" customFormat="1" ht="19.899999999999999" customHeight="1">
      <c r="A607" s="35">
        <v>20808</v>
      </c>
      <c r="B607" s="35" t="s">
        <v>813</v>
      </c>
      <c r="C607" s="23">
        <v>1531</v>
      </c>
      <c r="D607" s="63">
        <v>1644</v>
      </c>
      <c r="E607" s="63">
        <f t="shared" si="18"/>
        <v>113</v>
      </c>
      <c r="F607" s="115">
        <f t="shared" si="19"/>
        <v>7.3807968647942523</v>
      </c>
    </row>
    <row r="608" spans="1:6" s="11" customFormat="1" ht="19.899999999999999" customHeight="1">
      <c r="A608" s="34">
        <v>2080801</v>
      </c>
      <c r="B608" s="55" t="s">
        <v>305</v>
      </c>
      <c r="C608" s="97">
        <v>652</v>
      </c>
      <c r="D608" s="65">
        <v>757</v>
      </c>
      <c r="E608" s="65">
        <f t="shared" si="18"/>
        <v>105</v>
      </c>
      <c r="F608" s="156">
        <f t="shared" si="19"/>
        <v>16.104294478527606</v>
      </c>
    </row>
    <row r="609" spans="1:6" s="11" customFormat="1" ht="19.899999999999999" customHeight="1">
      <c r="A609" s="34">
        <v>2080802</v>
      </c>
      <c r="B609" s="55" t="s">
        <v>306</v>
      </c>
      <c r="C609" s="97">
        <v>0</v>
      </c>
      <c r="D609" s="65">
        <v>185</v>
      </c>
      <c r="E609" s="65">
        <f t="shared" si="18"/>
        <v>185</v>
      </c>
      <c r="F609" s="156"/>
    </row>
    <row r="610" spans="1:6" s="11" customFormat="1" ht="19.899999999999999" customHeight="1">
      <c r="A610" s="34">
        <v>2080803</v>
      </c>
      <c r="B610" s="55" t="s">
        <v>307</v>
      </c>
      <c r="C610" s="100">
        <v>192</v>
      </c>
      <c r="D610" s="65">
        <v>49</v>
      </c>
      <c r="E610" s="65">
        <f t="shared" si="18"/>
        <v>-143</v>
      </c>
      <c r="F610" s="156">
        <f t="shared" si="19"/>
        <v>-74.479166666666657</v>
      </c>
    </row>
    <row r="611" spans="1:6" ht="19.899999999999999" customHeight="1">
      <c r="A611" s="34">
        <v>2080804</v>
      </c>
      <c r="B611" s="55" t="s">
        <v>308</v>
      </c>
      <c r="C611" s="97">
        <v>14</v>
      </c>
      <c r="D611" s="65">
        <v>80</v>
      </c>
      <c r="E611" s="65">
        <f t="shared" si="18"/>
        <v>66</v>
      </c>
      <c r="F611" s="156">
        <f t="shared" si="19"/>
        <v>471.42857142857144</v>
      </c>
    </row>
    <row r="612" spans="1:6" ht="19.899999999999999" customHeight="1">
      <c r="A612" s="34">
        <v>2080805</v>
      </c>
      <c r="B612" s="55" t="s">
        <v>309</v>
      </c>
      <c r="C612" s="97">
        <v>253</v>
      </c>
      <c r="D612" s="65">
        <v>160</v>
      </c>
      <c r="E612" s="65">
        <f t="shared" si="18"/>
        <v>-93</v>
      </c>
      <c r="F612" s="156">
        <f t="shared" si="19"/>
        <v>-36.758893280632407</v>
      </c>
    </row>
    <row r="613" spans="1:6" ht="19.899999999999999" customHeight="1">
      <c r="A613" s="34">
        <v>2080806</v>
      </c>
      <c r="B613" s="55" t="s">
        <v>310</v>
      </c>
      <c r="C613" s="97">
        <v>0</v>
      </c>
      <c r="D613" s="65">
        <v>21</v>
      </c>
      <c r="E613" s="65">
        <f t="shared" si="18"/>
        <v>21</v>
      </c>
      <c r="F613" s="156"/>
    </row>
    <row r="614" spans="1:6" ht="19.899999999999999" customHeight="1">
      <c r="A614" s="34">
        <v>2080899</v>
      </c>
      <c r="B614" s="55" t="s">
        <v>311</v>
      </c>
      <c r="C614" s="97">
        <v>420</v>
      </c>
      <c r="D614" s="65">
        <v>392</v>
      </c>
      <c r="E614" s="65">
        <f t="shared" si="18"/>
        <v>-28</v>
      </c>
      <c r="F614" s="156">
        <f t="shared" si="19"/>
        <v>-6.666666666666667</v>
      </c>
    </row>
    <row r="615" spans="1:6" s="10" customFormat="1" ht="19.899999999999999" customHeight="1">
      <c r="A615" s="35">
        <v>20809</v>
      </c>
      <c r="B615" s="35" t="s">
        <v>814</v>
      </c>
      <c r="C615" s="23">
        <v>72</v>
      </c>
      <c r="D615" s="63">
        <v>115</v>
      </c>
      <c r="E615" s="63">
        <f t="shared" si="18"/>
        <v>43</v>
      </c>
      <c r="F615" s="115">
        <f t="shared" si="19"/>
        <v>59.722222222222221</v>
      </c>
    </row>
    <row r="616" spans="1:6" ht="19.899999999999999" customHeight="1">
      <c r="A616" s="34">
        <v>2080901</v>
      </c>
      <c r="B616" s="55" t="s">
        <v>312</v>
      </c>
      <c r="C616" s="97">
        <v>51</v>
      </c>
      <c r="D616" s="65">
        <v>81</v>
      </c>
      <c r="E616" s="65">
        <f t="shared" si="18"/>
        <v>30</v>
      </c>
      <c r="F616" s="156">
        <f t="shared" si="19"/>
        <v>58.82352941176471</v>
      </c>
    </row>
    <row r="617" spans="1:6" ht="19.899999999999999" customHeight="1">
      <c r="A617" s="34">
        <v>2080902</v>
      </c>
      <c r="B617" s="55" t="s">
        <v>313</v>
      </c>
      <c r="C617" s="97">
        <v>12</v>
      </c>
      <c r="D617" s="65">
        <v>21</v>
      </c>
      <c r="E617" s="65">
        <f t="shared" si="18"/>
        <v>9</v>
      </c>
      <c r="F617" s="156">
        <f t="shared" si="19"/>
        <v>75</v>
      </c>
    </row>
    <row r="618" spans="1:6" ht="19.899999999999999" customHeight="1">
      <c r="A618" s="34">
        <v>2080903</v>
      </c>
      <c r="B618" s="55" t="s">
        <v>314</v>
      </c>
      <c r="C618" s="97">
        <v>1</v>
      </c>
      <c r="D618" s="65">
        <v>0</v>
      </c>
      <c r="E618" s="65">
        <f t="shared" si="18"/>
        <v>-1</v>
      </c>
      <c r="F618" s="156">
        <f t="shared" si="19"/>
        <v>-100</v>
      </c>
    </row>
    <row r="619" spans="1:6" ht="19.899999999999999" customHeight="1">
      <c r="A619" s="34">
        <v>2080904</v>
      </c>
      <c r="B619" s="55" t="s">
        <v>315</v>
      </c>
      <c r="C619" s="97">
        <v>8</v>
      </c>
      <c r="D619" s="65">
        <v>8</v>
      </c>
      <c r="E619" s="65">
        <f t="shared" si="18"/>
        <v>0</v>
      </c>
      <c r="F619" s="156">
        <f t="shared" si="19"/>
        <v>0</v>
      </c>
    </row>
    <row r="620" spans="1:6" ht="19.899999999999999" customHeight="1">
      <c r="A620" s="34">
        <v>2080999</v>
      </c>
      <c r="B620" s="55" t="s">
        <v>316</v>
      </c>
      <c r="C620" s="97">
        <v>0</v>
      </c>
      <c r="D620" s="65">
        <v>5</v>
      </c>
      <c r="E620" s="65">
        <f t="shared" si="18"/>
        <v>5</v>
      </c>
      <c r="F620" s="156"/>
    </row>
    <row r="621" spans="1:6" s="10" customFormat="1" ht="19.899999999999999" customHeight="1">
      <c r="A621" s="35">
        <v>20810</v>
      </c>
      <c r="B621" s="35" t="s">
        <v>815</v>
      </c>
      <c r="C621" s="23">
        <v>1302</v>
      </c>
      <c r="D621" s="63">
        <v>1602.1</v>
      </c>
      <c r="E621" s="63">
        <f t="shared" si="18"/>
        <v>300.09999999999991</v>
      </c>
      <c r="F621" s="115">
        <f t="shared" si="19"/>
        <v>23.04915514592933</v>
      </c>
    </row>
    <row r="622" spans="1:6" ht="19.899999999999999" customHeight="1">
      <c r="A622" s="34">
        <v>2081001</v>
      </c>
      <c r="B622" s="55" t="s">
        <v>317</v>
      </c>
      <c r="C622" s="97">
        <v>40</v>
      </c>
      <c r="D622" s="65">
        <v>34</v>
      </c>
      <c r="E622" s="65">
        <f t="shared" si="18"/>
        <v>-6</v>
      </c>
      <c r="F622" s="156">
        <f t="shared" si="19"/>
        <v>-15</v>
      </c>
    </row>
    <row r="623" spans="1:6" ht="19.899999999999999" customHeight="1">
      <c r="A623" s="34">
        <v>2081002</v>
      </c>
      <c r="B623" s="55" t="s">
        <v>318</v>
      </c>
      <c r="C623" s="97">
        <v>194</v>
      </c>
      <c r="D623" s="65">
        <v>291</v>
      </c>
      <c r="E623" s="65">
        <f t="shared" si="18"/>
        <v>97</v>
      </c>
      <c r="F623" s="156">
        <f t="shared" si="19"/>
        <v>50</v>
      </c>
    </row>
    <row r="624" spans="1:6" ht="19.899999999999999" hidden="1" customHeight="1">
      <c r="A624" s="34">
        <v>2081003</v>
      </c>
      <c r="B624" s="55" t="s">
        <v>319</v>
      </c>
      <c r="C624" s="97">
        <v>0</v>
      </c>
      <c r="D624" s="65">
        <v>0</v>
      </c>
      <c r="E624" s="65">
        <f t="shared" si="18"/>
        <v>0</v>
      </c>
      <c r="F624" s="156"/>
    </row>
    <row r="625" spans="1:6" ht="19.899999999999999" customHeight="1">
      <c r="A625" s="34">
        <v>2081004</v>
      </c>
      <c r="B625" s="55" t="s">
        <v>320</v>
      </c>
      <c r="C625" s="97">
        <v>892</v>
      </c>
      <c r="D625" s="65">
        <v>1234.0999999999999</v>
      </c>
      <c r="E625" s="65">
        <f t="shared" si="18"/>
        <v>342.09999999999991</v>
      </c>
      <c r="F625" s="156">
        <f t="shared" si="19"/>
        <v>38.352017937219721</v>
      </c>
    </row>
    <row r="626" spans="1:6" ht="19.899999999999999" customHeight="1">
      <c r="A626" s="34">
        <v>2081005</v>
      </c>
      <c r="B626" s="55" t="s">
        <v>321</v>
      </c>
      <c r="C626" s="97">
        <v>176</v>
      </c>
      <c r="D626" s="65">
        <v>43</v>
      </c>
      <c r="E626" s="65">
        <f t="shared" si="18"/>
        <v>-133</v>
      </c>
      <c r="F626" s="156">
        <f t="shared" si="19"/>
        <v>-75.568181818181827</v>
      </c>
    </row>
    <row r="627" spans="1:6" ht="19.899999999999999" hidden="1" customHeight="1">
      <c r="A627" s="34">
        <v>2081099</v>
      </c>
      <c r="B627" s="55" t="s">
        <v>322</v>
      </c>
      <c r="C627" s="97">
        <v>0</v>
      </c>
      <c r="D627" s="65">
        <v>0</v>
      </c>
      <c r="E627" s="65">
        <f t="shared" si="18"/>
        <v>0</v>
      </c>
      <c r="F627" s="156"/>
    </row>
    <row r="628" spans="1:6" s="10" customFormat="1" ht="19.899999999999999" customHeight="1">
      <c r="A628" s="35">
        <v>20811</v>
      </c>
      <c r="B628" s="35" t="s">
        <v>816</v>
      </c>
      <c r="C628" s="23">
        <v>1476</v>
      </c>
      <c r="D628" s="63">
        <v>3190.7005760000002</v>
      </c>
      <c r="E628" s="63">
        <f t="shared" si="18"/>
        <v>1714.7005760000002</v>
      </c>
      <c r="F628" s="115">
        <f t="shared" si="19"/>
        <v>116.17212574525746</v>
      </c>
    </row>
    <row r="629" spans="1:6" ht="19.899999999999999" customHeight="1">
      <c r="A629" s="34">
        <v>2081101</v>
      </c>
      <c r="B629" s="55" t="s">
        <v>19</v>
      </c>
      <c r="C629" s="97">
        <v>105</v>
      </c>
      <c r="D629" s="65">
        <v>95.809734000000006</v>
      </c>
      <c r="E629" s="65">
        <f t="shared" si="18"/>
        <v>-9.1902659999999941</v>
      </c>
      <c r="F629" s="156">
        <f t="shared" si="19"/>
        <v>-8.7526342857142794</v>
      </c>
    </row>
    <row r="630" spans="1:6" ht="19.899999999999999" customHeight="1">
      <c r="A630" s="34">
        <v>2081102</v>
      </c>
      <c r="B630" s="55" t="s">
        <v>20</v>
      </c>
      <c r="C630" s="97">
        <v>13</v>
      </c>
      <c r="D630" s="65">
        <v>16.339770000000001</v>
      </c>
      <c r="E630" s="65">
        <f t="shared" si="18"/>
        <v>3.3397700000000015</v>
      </c>
      <c r="F630" s="156">
        <f t="shared" si="19"/>
        <v>25.69053846153847</v>
      </c>
    </row>
    <row r="631" spans="1:6" ht="19.899999999999999" customHeight="1">
      <c r="A631" s="34">
        <v>2081103</v>
      </c>
      <c r="B631" s="55" t="s">
        <v>21</v>
      </c>
      <c r="C631" s="97">
        <v>96</v>
      </c>
      <c r="D631" s="65">
        <v>88.135542000000001</v>
      </c>
      <c r="E631" s="65">
        <f t="shared" si="18"/>
        <v>-7.8644579999999991</v>
      </c>
      <c r="F631" s="156">
        <f t="shared" si="19"/>
        <v>-8.1921437499999978</v>
      </c>
    </row>
    <row r="632" spans="1:6" ht="19.899999999999999" customHeight="1">
      <c r="A632" s="34">
        <v>2081104</v>
      </c>
      <c r="B632" s="55" t="s">
        <v>323</v>
      </c>
      <c r="C632" s="97">
        <v>0</v>
      </c>
      <c r="D632" s="65">
        <v>74.240000000000009</v>
      </c>
      <c r="E632" s="65">
        <f t="shared" si="18"/>
        <v>74.240000000000009</v>
      </c>
      <c r="F632" s="156"/>
    </row>
    <row r="633" spans="1:6" ht="19.899999999999999" customHeight="1">
      <c r="A633" s="34">
        <v>2081105</v>
      </c>
      <c r="B633" s="55" t="s">
        <v>324</v>
      </c>
      <c r="C633" s="97">
        <v>181</v>
      </c>
      <c r="D633" s="65">
        <v>1197.28971</v>
      </c>
      <c r="E633" s="65">
        <f t="shared" si="18"/>
        <v>1016.28971</v>
      </c>
      <c r="F633" s="156">
        <f t="shared" si="19"/>
        <v>561.48602762430949</v>
      </c>
    </row>
    <row r="634" spans="1:6" ht="19.899999999999999" hidden="1" customHeight="1">
      <c r="A634" s="34">
        <v>2081106</v>
      </c>
      <c r="B634" s="55" t="s">
        <v>325</v>
      </c>
      <c r="C634" s="97">
        <v>0</v>
      </c>
      <c r="D634" s="65">
        <v>0</v>
      </c>
      <c r="E634" s="65">
        <f t="shared" si="18"/>
        <v>0</v>
      </c>
      <c r="F634" s="156"/>
    </row>
    <row r="635" spans="1:6" ht="19.899999999999999" customHeight="1">
      <c r="A635" s="34">
        <v>2081107</v>
      </c>
      <c r="B635" s="55" t="s">
        <v>326</v>
      </c>
      <c r="C635" s="97">
        <v>1007</v>
      </c>
      <c r="D635" s="65">
        <v>1093</v>
      </c>
      <c r="E635" s="65">
        <f t="shared" si="18"/>
        <v>86</v>
      </c>
      <c r="F635" s="156">
        <f t="shared" si="19"/>
        <v>8.5402184707050655</v>
      </c>
    </row>
    <row r="636" spans="1:6" ht="19.899999999999999" customHeight="1">
      <c r="A636" s="34">
        <v>2081199</v>
      </c>
      <c r="B636" s="55" t="s">
        <v>327</v>
      </c>
      <c r="C636" s="97">
        <v>74</v>
      </c>
      <c r="D636" s="65">
        <v>625.88581999999997</v>
      </c>
      <c r="E636" s="65">
        <f t="shared" si="18"/>
        <v>551.88581999999997</v>
      </c>
      <c r="F636" s="156">
        <f t="shared" si="19"/>
        <v>745.79164864864856</v>
      </c>
    </row>
    <row r="637" spans="1:6" s="10" customFormat="1" ht="19.899999999999999" customHeight="1">
      <c r="A637" s="35">
        <v>20815</v>
      </c>
      <c r="B637" s="35" t="s">
        <v>817</v>
      </c>
      <c r="C637" s="23">
        <v>187</v>
      </c>
      <c r="D637" s="63">
        <v>25</v>
      </c>
      <c r="E637" s="63">
        <f t="shared" si="18"/>
        <v>-162</v>
      </c>
      <c r="F637" s="115">
        <f t="shared" si="19"/>
        <v>-86.631016042780757</v>
      </c>
    </row>
    <row r="638" spans="1:6" ht="19.899999999999999" customHeight="1">
      <c r="A638" s="34">
        <v>2081501</v>
      </c>
      <c r="B638" s="55" t="s">
        <v>328</v>
      </c>
      <c r="C638" s="97">
        <v>-13</v>
      </c>
      <c r="D638" s="65">
        <v>0</v>
      </c>
      <c r="E638" s="65">
        <f t="shared" si="18"/>
        <v>13</v>
      </c>
      <c r="F638" s="156">
        <f t="shared" si="19"/>
        <v>-100</v>
      </c>
    </row>
    <row r="639" spans="1:6" ht="19.899999999999999" customHeight="1">
      <c r="A639" s="34">
        <v>2081502</v>
      </c>
      <c r="B639" s="55" t="s">
        <v>329</v>
      </c>
      <c r="C639" s="97">
        <v>0</v>
      </c>
      <c r="D639" s="65">
        <v>15</v>
      </c>
      <c r="E639" s="65">
        <f t="shared" si="18"/>
        <v>15</v>
      </c>
      <c r="F639" s="156"/>
    </row>
    <row r="640" spans="1:6" ht="19.899999999999999" customHeight="1">
      <c r="A640" s="34">
        <v>2081503</v>
      </c>
      <c r="B640" s="55" t="s">
        <v>330</v>
      </c>
      <c r="C640" s="97">
        <v>190</v>
      </c>
      <c r="D640" s="65">
        <v>10</v>
      </c>
      <c r="E640" s="65">
        <f t="shared" si="18"/>
        <v>-180</v>
      </c>
      <c r="F640" s="156">
        <f t="shared" si="19"/>
        <v>-94.73684210526315</v>
      </c>
    </row>
    <row r="641" spans="1:6" ht="19.899999999999999" customHeight="1">
      <c r="A641" s="34">
        <v>2081599</v>
      </c>
      <c r="B641" s="55" t="s">
        <v>331</v>
      </c>
      <c r="C641" s="97">
        <v>10</v>
      </c>
      <c r="D641" s="65">
        <v>0</v>
      </c>
      <c r="E641" s="65">
        <f t="shared" si="18"/>
        <v>-10</v>
      </c>
      <c r="F641" s="156">
        <f t="shared" si="19"/>
        <v>-100</v>
      </c>
    </row>
    <row r="642" spans="1:6" s="10" customFormat="1" ht="19.899999999999999" customHeight="1">
      <c r="A642" s="35">
        <v>20816</v>
      </c>
      <c r="B642" s="35" t="s">
        <v>818</v>
      </c>
      <c r="C642" s="23">
        <v>97</v>
      </c>
      <c r="D642" s="63">
        <v>102.13897799999998</v>
      </c>
      <c r="E642" s="63">
        <f t="shared" si="18"/>
        <v>5.1389779999999803</v>
      </c>
      <c r="F642" s="115">
        <f t="shared" si="19"/>
        <v>5.297915463917505</v>
      </c>
    </row>
    <row r="643" spans="1:6" ht="19.899999999999999" customHeight="1">
      <c r="A643" s="34">
        <v>2081601</v>
      </c>
      <c r="B643" s="55" t="s">
        <v>19</v>
      </c>
      <c r="C643" s="97">
        <v>77</v>
      </c>
      <c r="D643" s="65">
        <v>86.077977999999987</v>
      </c>
      <c r="E643" s="65">
        <f t="shared" si="18"/>
        <v>9.0779779999999874</v>
      </c>
      <c r="F643" s="156">
        <f t="shared" si="19"/>
        <v>11.789581818181802</v>
      </c>
    </row>
    <row r="644" spans="1:6" ht="19.899999999999999" customHeight="1">
      <c r="A644" s="34">
        <v>2081602</v>
      </c>
      <c r="B644" s="55" t="s">
        <v>20</v>
      </c>
      <c r="C644" s="97">
        <v>5</v>
      </c>
      <c r="D644" s="65">
        <v>4.5609999999999999</v>
      </c>
      <c r="E644" s="65">
        <f t="shared" si="18"/>
        <v>-0.43900000000000006</v>
      </c>
      <c r="F644" s="156">
        <f t="shared" si="19"/>
        <v>-8.7800000000000011</v>
      </c>
    </row>
    <row r="645" spans="1:6" ht="19.899999999999999" hidden="1" customHeight="1">
      <c r="A645" s="34">
        <v>2081603</v>
      </c>
      <c r="B645" s="55" t="s">
        <v>21</v>
      </c>
      <c r="C645" s="97"/>
      <c r="D645" s="65">
        <v>0</v>
      </c>
      <c r="E645" s="65">
        <f t="shared" si="18"/>
        <v>0</v>
      </c>
      <c r="F645" s="156"/>
    </row>
    <row r="646" spans="1:6" ht="19.899999999999999" customHeight="1">
      <c r="A646" s="34">
        <v>2081699</v>
      </c>
      <c r="B646" s="55" t="s">
        <v>332</v>
      </c>
      <c r="C646" s="97">
        <v>15</v>
      </c>
      <c r="D646" s="65">
        <v>11.499999999999998</v>
      </c>
      <c r="E646" s="65">
        <f t="shared" ref="E646:E709" si="20">D646-C646</f>
        <v>-3.5000000000000018</v>
      </c>
      <c r="F646" s="156">
        <f t="shared" ref="F646:F709" si="21">E646/C646*100</f>
        <v>-23.333333333333346</v>
      </c>
    </row>
    <row r="647" spans="1:6" s="10" customFormat="1" ht="19.899999999999999" customHeight="1">
      <c r="A647" s="35">
        <v>20819</v>
      </c>
      <c r="B647" s="35" t="s">
        <v>819</v>
      </c>
      <c r="C647" s="23">
        <v>385</v>
      </c>
      <c r="D647" s="63">
        <v>355</v>
      </c>
      <c r="E647" s="63">
        <f t="shared" si="20"/>
        <v>-30</v>
      </c>
      <c r="F647" s="115">
        <f t="shared" si="21"/>
        <v>-7.7922077922077921</v>
      </c>
    </row>
    <row r="648" spans="1:6" ht="19.899999999999999" customHeight="1">
      <c r="A648" s="34">
        <v>2081901</v>
      </c>
      <c r="B648" s="55" t="s">
        <v>333</v>
      </c>
      <c r="C648" s="97">
        <v>229</v>
      </c>
      <c r="D648" s="65">
        <v>202</v>
      </c>
      <c r="E648" s="65">
        <f t="shared" si="20"/>
        <v>-27</v>
      </c>
      <c r="F648" s="156">
        <f t="shared" si="21"/>
        <v>-11.790393013100436</v>
      </c>
    </row>
    <row r="649" spans="1:6" ht="19.899999999999999" customHeight="1">
      <c r="A649" s="34">
        <v>2081902</v>
      </c>
      <c r="B649" s="55" t="s">
        <v>334</v>
      </c>
      <c r="C649" s="97">
        <v>156</v>
      </c>
      <c r="D649" s="65">
        <v>153</v>
      </c>
      <c r="E649" s="65">
        <f t="shared" si="20"/>
        <v>-3</v>
      </c>
      <c r="F649" s="156">
        <f t="shared" si="21"/>
        <v>-1.9230769230769231</v>
      </c>
    </row>
    <row r="650" spans="1:6" s="10" customFormat="1" ht="19.899999999999999" customHeight="1">
      <c r="A650" s="35">
        <v>20820</v>
      </c>
      <c r="B650" s="35" t="s">
        <v>820</v>
      </c>
      <c r="C650" s="23">
        <v>268</v>
      </c>
      <c r="D650" s="63">
        <v>189.2</v>
      </c>
      <c r="E650" s="63">
        <f t="shared" si="20"/>
        <v>-78.800000000000011</v>
      </c>
      <c r="F650" s="115">
        <f t="shared" si="21"/>
        <v>-29.402985074626869</v>
      </c>
    </row>
    <row r="651" spans="1:6" ht="19.899999999999999" customHeight="1">
      <c r="A651" s="34">
        <v>2082001</v>
      </c>
      <c r="B651" s="55" t="s">
        <v>335</v>
      </c>
      <c r="C651" s="97">
        <v>133</v>
      </c>
      <c r="D651" s="65">
        <v>159</v>
      </c>
      <c r="E651" s="65">
        <f t="shared" si="20"/>
        <v>26</v>
      </c>
      <c r="F651" s="156">
        <f t="shared" si="21"/>
        <v>19.548872180451127</v>
      </c>
    </row>
    <row r="652" spans="1:6" ht="19.899999999999999" customHeight="1">
      <c r="A652" s="34">
        <v>2082002</v>
      </c>
      <c r="B652" s="55" t="s">
        <v>336</v>
      </c>
      <c r="C652" s="97">
        <v>135</v>
      </c>
      <c r="D652" s="65">
        <v>30.2</v>
      </c>
      <c r="E652" s="65">
        <f t="shared" si="20"/>
        <v>-104.8</v>
      </c>
      <c r="F652" s="156">
        <f t="shared" si="21"/>
        <v>-77.629629629629619</v>
      </c>
    </row>
    <row r="653" spans="1:6" s="10" customFormat="1" ht="19.899999999999999" customHeight="1">
      <c r="A653" s="35">
        <v>20821</v>
      </c>
      <c r="B653" s="35" t="s">
        <v>821</v>
      </c>
      <c r="C653" s="23">
        <v>94</v>
      </c>
      <c r="D653" s="63">
        <v>128.6</v>
      </c>
      <c r="E653" s="63">
        <f t="shared" si="20"/>
        <v>34.599999999999994</v>
      </c>
      <c r="F653" s="115">
        <f t="shared" si="21"/>
        <v>36.808510638297861</v>
      </c>
    </row>
    <row r="654" spans="1:6" ht="19.899999999999999" customHeight="1">
      <c r="A654" s="34">
        <v>2082101</v>
      </c>
      <c r="B654" s="55" t="s">
        <v>337</v>
      </c>
      <c r="C654" s="97">
        <v>25</v>
      </c>
      <c r="D654" s="65">
        <v>27.6</v>
      </c>
      <c r="E654" s="65">
        <f t="shared" si="20"/>
        <v>2.6000000000000014</v>
      </c>
      <c r="F654" s="156">
        <f t="shared" si="21"/>
        <v>10.400000000000006</v>
      </c>
    </row>
    <row r="655" spans="1:6" ht="19.899999999999999" customHeight="1">
      <c r="A655" s="34">
        <v>2082102</v>
      </c>
      <c r="B655" s="55" t="s">
        <v>338</v>
      </c>
      <c r="C655" s="97">
        <v>69</v>
      </c>
      <c r="D655" s="65">
        <v>101</v>
      </c>
      <c r="E655" s="65">
        <f t="shared" si="20"/>
        <v>32</v>
      </c>
      <c r="F655" s="156">
        <f t="shared" si="21"/>
        <v>46.376811594202898</v>
      </c>
    </row>
    <row r="656" spans="1:6" s="10" customFormat="1" ht="19.899999999999999" customHeight="1">
      <c r="A656" s="35">
        <v>20825</v>
      </c>
      <c r="B656" s="35" t="s">
        <v>822</v>
      </c>
      <c r="C656" s="23">
        <v>84</v>
      </c>
      <c r="D656" s="63">
        <v>67</v>
      </c>
      <c r="E656" s="63">
        <f t="shared" si="20"/>
        <v>-17</v>
      </c>
      <c r="F656" s="115">
        <f t="shared" si="21"/>
        <v>-20.238095238095237</v>
      </c>
    </row>
    <row r="657" spans="1:6" ht="19.899999999999999" hidden="1" customHeight="1">
      <c r="A657" s="34">
        <v>2082501</v>
      </c>
      <c r="B657" s="55" t="s">
        <v>339</v>
      </c>
      <c r="C657" s="97"/>
      <c r="D657" s="65">
        <v>0</v>
      </c>
      <c r="E657" s="65">
        <f t="shared" si="20"/>
        <v>0</v>
      </c>
      <c r="F657" s="156"/>
    </row>
    <row r="658" spans="1:6" ht="19.899999999999999" customHeight="1">
      <c r="A658" s="34">
        <v>2082502</v>
      </c>
      <c r="B658" s="55" t="s">
        <v>340</v>
      </c>
      <c r="C658" s="97">
        <v>84</v>
      </c>
      <c r="D658" s="65">
        <v>67</v>
      </c>
      <c r="E658" s="65">
        <f t="shared" si="20"/>
        <v>-17</v>
      </c>
      <c r="F658" s="156">
        <f t="shared" si="21"/>
        <v>-20.238095238095237</v>
      </c>
    </row>
    <row r="659" spans="1:6" s="10" customFormat="1" ht="19.899999999999999" customHeight="1">
      <c r="A659" s="35">
        <v>20826</v>
      </c>
      <c r="B659" s="35" t="s">
        <v>823</v>
      </c>
      <c r="C659" s="23">
        <v>10275</v>
      </c>
      <c r="D659" s="63">
        <v>3201.351435</v>
      </c>
      <c r="E659" s="63">
        <f t="shared" si="20"/>
        <v>-7073.6485649999995</v>
      </c>
      <c r="F659" s="115">
        <f t="shared" si="21"/>
        <v>-68.843295036496343</v>
      </c>
    </row>
    <row r="660" spans="1:6" ht="19.899999999999999" hidden="1" customHeight="1">
      <c r="A660" s="34">
        <v>2082601</v>
      </c>
      <c r="B660" s="55" t="s">
        <v>341</v>
      </c>
      <c r="C660" s="24">
        <v>0</v>
      </c>
      <c r="D660" s="65">
        <v>0</v>
      </c>
      <c r="E660" s="65">
        <f t="shared" si="20"/>
        <v>0</v>
      </c>
      <c r="F660" s="156"/>
    </row>
    <row r="661" spans="1:6" ht="19.899999999999999" customHeight="1">
      <c r="A661" s="34">
        <v>2082602</v>
      </c>
      <c r="B661" s="55" t="s">
        <v>342</v>
      </c>
      <c r="C661" s="97">
        <v>10275</v>
      </c>
      <c r="D661" s="65">
        <v>3156.351435</v>
      </c>
      <c r="E661" s="65">
        <f t="shared" si="20"/>
        <v>-7118.6485649999995</v>
      </c>
      <c r="F661" s="156">
        <f t="shared" si="21"/>
        <v>-69.281251240875903</v>
      </c>
    </row>
    <row r="662" spans="1:6" ht="19.899999999999999" customHeight="1">
      <c r="A662" s="34">
        <v>2082699</v>
      </c>
      <c r="B662" s="55" t="s">
        <v>343</v>
      </c>
      <c r="C662" s="24"/>
      <c r="D662" s="65">
        <v>45</v>
      </c>
      <c r="E662" s="65">
        <f t="shared" si="20"/>
        <v>45</v>
      </c>
      <c r="F662" s="156"/>
    </row>
    <row r="663" spans="1:6" s="10" customFormat="1" ht="19.899999999999999" hidden="1" customHeight="1">
      <c r="A663" s="35">
        <v>20827</v>
      </c>
      <c r="B663" s="35" t="s">
        <v>824</v>
      </c>
      <c r="C663" s="23">
        <v>0</v>
      </c>
      <c r="D663" s="63">
        <v>0</v>
      </c>
      <c r="E663" s="63">
        <f t="shared" si="20"/>
        <v>0</v>
      </c>
      <c r="F663" s="115"/>
    </row>
    <row r="664" spans="1:6" ht="19.899999999999999" hidden="1" customHeight="1">
      <c r="A664" s="34">
        <v>2082701</v>
      </c>
      <c r="B664" s="55" t="s">
        <v>345</v>
      </c>
      <c r="C664" s="24">
        <v>0</v>
      </c>
      <c r="D664" s="65">
        <v>0</v>
      </c>
      <c r="E664" s="65">
        <f t="shared" si="20"/>
        <v>0</v>
      </c>
      <c r="F664" s="156"/>
    </row>
    <row r="665" spans="1:6" ht="19.899999999999999" hidden="1" customHeight="1">
      <c r="A665" s="34">
        <v>2082702</v>
      </c>
      <c r="B665" s="55" t="s">
        <v>346</v>
      </c>
      <c r="C665" s="24">
        <v>0</v>
      </c>
      <c r="D665" s="65">
        <v>0</v>
      </c>
      <c r="E665" s="65">
        <f t="shared" si="20"/>
        <v>0</v>
      </c>
      <c r="F665" s="156"/>
    </row>
    <row r="666" spans="1:6" ht="19.899999999999999" hidden="1" customHeight="1">
      <c r="A666" s="34">
        <v>2082703</v>
      </c>
      <c r="B666" s="55" t="s">
        <v>347</v>
      </c>
      <c r="C666" s="24">
        <v>0</v>
      </c>
      <c r="D666" s="65">
        <v>0</v>
      </c>
      <c r="E666" s="65">
        <f t="shared" si="20"/>
        <v>0</v>
      </c>
      <c r="F666" s="156"/>
    </row>
    <row r="667" spans="1:6" ht="19.899999999999999" hidden="1" customHeight="1">
      <c r="A667" s="34">
        <v>2082799</v>
      </c>
      <c r="B667" s="55" t="s">
        <v>344</v>
      </c>
      <c r="C667" s="24">
        <v>0</v>
      </c>
      <c r="D667" s="65">
        <v>0</v>
      </c>
      <c r="E667" s="65">
        <f t="shared" si="20"/>
        <v>0</v>
      </c>
      <c r="F667" s="156"/>
    </row>
    <row r="668" spans="1:6" s="10" customFormat="1" ht="19.899999999999999" customHeight="1">
      <c r="A668" s="35">
        <v>20899</v>
      </c>
      <c r="B668" s="35" t="s">
        <v>825</v>
      </c>
      <c r="C668" s="23">
        <v>765</v>
      </c>
      <c r="D668" s="63">
        <v>1248.241115</v>
      </c>
      <c r="E668" s="63">
        <f t="shared" si="20"/>
        <v>483.24111500000004</v>
      </c>
      <c r="F668" s="115">
        <f t="shared" si="21"/>
        <v>63.168773202614382</v>
      </c>
    </row>
    <row r="669" spans="1:6" ht="19.899999999999999" customHeight="1">
      <c r="A669" s="34">
        <v>2089901</v>
      </c>
      <c r="B669" s="55" t="s">
        <v>348</v>
      </c>
      <c r="C669" s="97">
        <v>765</v>
      </c>
      <c r="D669" s="65">
        <v>1248.241115</v>
      </c>
      <c r="E669" s="65">
        <f t="shared" si="20"/>
        <v>483.24111500000004</v>
      </c>
      <c r="F669" s="156">
        <f t="shared" si="21"/>
        <v>63.168773202614382</v>
      </c>
    </row>
    <row r="670" spans="1:6" s="10" customFormat="1" ht="19.899999999999999" customHeight="1">
      <c r="A670" s="35">
        <v>210</v>
      </c>
      <c r="B670" s="35" t="s">
        <v>826</v>
      </c>
      <c r="C670" s="23">
        <v>19540</v>
      </c>
      <c r="D670" s="63">
        <v>18239.870704227098</v>
      </c>
      <c r="E670" s="63">
        <f t="shared" si="20"/>
        <v>-1300.129295772902</v>
      </c>
      <c r="F670" s="115">
        <f t="shared" si="21"/>
        <v>-6.6536811452042075</v>
      </c>
    </row>
    <row r="671" spans="1:6" s="10" customFormat="1" ht="19.899999999999999" customHeight="1">
      <c r="A671" s="35">
        <v>21001</v>
      </c>
      <c r="B671" s="35" t="s">
        <v>827</v>
      </c>
      <c r="C671" s="23">
        <v>716</v>
      </c>
      <c r="D671" s="63">
        <v>960.17661399999997</v>
      </c>
      <c r="E671" s="63">
        <f t="shared" si="20"/>
        <v>244.17661399999997</v>
      </c>
      <c r="F671" s="115">
        <f t="shared" si="21"/>
        <v>34.102879050279327</v>
      </c>
    </row>
    <row r="672" spans="1:6" ht="19.899999999999999" customHeight="1">
      <c r="A672" s="34">
        <v>2100101</v>
      </c>
      <c r="B672" s="55" t="s">
        <v>19</v>
      </c>
      <c r="C672" s="97">
        <v>473</v>
      </c>
      <c r="D672" s="65">
        <v>493.88097599999998</v>
      </c>
      <c r="E672" s="65">
        <f t="shared" si="20"/>
        <v>20.880975999999976</v>
      </c>
      <c r="F672" s="156">
        <f t="shared" si="21"/>
        <v>4.4145826638477752</v>
      </c>
    </row>
    <row r="673" spans="1:6" ht="19.899999999999999" customHeight="1">
      <c r="A673" s="34">
        <v>2100102</v>
      </c>
      <c r="B673" s="55" t="s">
        <v>20</v>
      </c>
      <c r="C673" s="97">
        <v>36</v>
      </c>
      <c r="D673" s="65">
        <v>33.497599999999998</v>
      </c>
      <c r="E673" s="65">
        <f t="shared" si="20"/>
        <v>-2.5024000000000015</v>
      </c>
      <c r="F673" s="156">
        <f t="shared" si="21"/>
        <v>-6.951111111111115</v>
      </c>
    </row>
    <row r="674" spans="1:6" ht="19.899999999999999" customHeight="1">
      <c r="A674" s="34">
        <v>2100103</v>
      </c>
      <c r="B674" s="55" t="s">
        <v>21</v>
      </c>
      <c r="C674" s="97">
        <v>3</v>
      </c>
      <c r="D674" s="65">
        <v>2.6980379999999999</v>
      </c>
      <c r="E674" s="65">
        <f t="shared" si="20"/>
        <v>-0.30196200000000006</v>
      </c>
      <c r="F674" s="156">
        <f t="shared" si="21"/>
        <v>-10.065400000000002</v>
      </c>
    </row>
    <row r="675" spans="1:6" ht="19.899999999999999" customHeight="1">
      <c r="A675" s="34">
        <v>2100199</v>
      </c>
      <c r="B675" s="55" t="s">
        <v>349</v>
      </c>
      <c r="C675" s="97">
        <v>204</v>
      </c>
      <c r="D675" s="65">
        <v>430.1</v>
      </c>
      <c r="E675" s="65">
        <f t="shared" si="20"/>
        <v>226.10000000000002</v>
      </c>
      <c r="F675" s="156">
        <f t="shared" si="21"/>
        <v>110.83333333333334</v>
      </c>
    </row>
    <row r="676" spans="1:6" s="10" customFormat="1" ht="19.899999999999999" customHeight="1">
      <c r="A676" s="35">
        <v>21002</v>
      </c>
      <c r="B676" s="35" t="s">
        <v>828</v>
      </c>
      <c r="C676" s="23">
        <v>694</v>
      </c>
      <c r="D676" s="63">
        <v>697</v>
      </c>
      <c r="E676" s="63">
        <f t="shared" si="20"/>
        <v>3</v>
      </c>
      <c r="F676" s="115">
        <f t="shared" si="21"/>
        <v>0.43227665706051877</v>
      </c>
    </row>
    <row r="677" spans="1:6" ht="19.899999999999999" customHeight="1">
      <c r="A677" s="34">
        <v>2100201</v>
      </c>
      <c r="B677" s="55" t="s">
        <v>350</v>
      </c>
      <c r="C677" s="97">
        <v>340</v>
      </c>
      <c r="D677" s="65">
        <v>0</v>
      </c>
      <c r="E677" s="65">
        <f t="shared" si="20"/>
        <v>-340</v>
      </c>
      <c r="F677" s="156">
        <f t="shared" si="21"/>
        <v>-100</v>
      </c>
    </row>
    <row r="678" spans="1:6" ht="19.899999999999999" customHeight="1">
      <c r="A678" s="34">
        <v>2100202</v>
      </c>
      <c r="B678" s="55" t="s">
        <v>351</v>
      </c>
      <c r="C678" s="97">
        <v>12</v>
      </c>
      <c r="D678" s="65">
        <v>0</v>
      </c>
      <c r="E678" s="65">
        <f t="shared" si="20"/>
        <v>-12</v>
      </c>
      <c r="F678" s="156">
        <f t="shared" si="21"/>
        <v>-100</v>
      </c>
    </row>
    <row r="679" spans="1:6" ht="19.899999999999999" hidden="1" customHeight="1">
      <c r="A679" s="34">
        <v>2100203</v>
      </c>
      <c r="B679" s="55" t="s">
        <v>352</v>
      </c>
      <c r="C679" s="97">
        <v>0</v>
      </c>
      <c r="D679" s="65">
        <v>0</v>
      </c>
      <c r="E679" s="65">
        <f t="shared" si="20"/>
        <v>0</v>
      </c>
      <c r="F679" s="156"/>
    </row>
    <row r="680" spans="1:6" ht="19.899999999999999" hidden="1" customHeight="1">
      <c r="A680" s="34">
        <v>2100204</v>
      </c>
      <c r="B680" s="55" t="s">
        <v>353</v>
      </c>
      <c r="C680" s="97">
        <v>0</v>
      </c>
      <c r="D680" s="65">
        <v>0</v>
      </c>
      <c r="E680" s="65">
        <f t="shared" si="20"/>
        <v>0</v>
      </c>
      <c r="F680" s="156"/>
    </row>
    <row r="681" spans="1:6" ht="19.899999999999999" hidden="1" customHeight="1">
      <c r="A681" s="34">
        <v>2100205</v>
      </c>
      <c r="B681" s="55" t="s">
        <v>354</v>
      </c>
      <c r="C681" s="97">
        <v>0</v>
      </c>
      <c r="D681" s="65">
        <v>0</v>
      </c>
      <c r="E681" s="65">
        <f t="shared" si="20"/>
        <v>0</v>
      </c>
      <c r="F681" s="156"/>
    </row>
    <row r="682" spans="1:6" ht="19.899999999999999" hidden="1" customHeight="1">
      <c r="A682" s="34">
        <v>2100206</v>
      </c>
      <c r="B682" s="55" t="s">
        <v>355</v>
      </c>
      <c r="C682" s="97">
        <v>0</v>
      </c>
      <c r="D682" s="65">
        <v>0</v>
      </c>
      <c r="E682" s="65">
        <f t="shared" si="20"/>
        <v>0</v>
      </c>
      <c r="F682" s="156"/>
    </row>
    <row r="683" spans="1:6" ht="19.899999999999999" hidden="1" customHeight="1">
      <c r="A683" s="34">
        <v>2100207</v>
      </c>
      <c r="B683" s="55" t="s">
        <v>356</v>
      </c>
      <c r="C683" s="97">
        <v>0</v>
      </c>
      <c r="D683" s="65">
        <v>0</v>
      </c>
      <c r="E683" s="65">
        <f t="shared" si="20"/>
        <v>0</v>
      </c>
      <c r="F683" s="156"/>
    </row>
    <row r="684" spans="1:6" ht="19.899999999999999" customHeight="1">
      <c r="A684" s="34">
        <v>2100208</v>
      </c>
      <c r="B684" s="55" t="s">
        <v>357</v>
      </c>
      <c r="C684" s="97">
        <v>9</v>
      </c>
      <c r="D684" s="65">
        <v>271</v>
      </c>
      <c r="E684" s="65">
        <f t="shared" si="20"/>
        <v>262</v>
      </c>
      <c r="F684" s="156">
        <f t="shared" si="21"/>
        <v>2911.1111111111109</v>
      </c>
    </row>
    <row r="685" spans="1:6" ht="19.899999999999999" hidden="1" customHeight="1">
      <c r="A685" s="34">
        <v>2100209</v>
      </c>
      <c r="B685" s="55" t="s">
        <v>358</v>
      </c>
      <c r="C685" s="97">
        <v>0</v>
      </c>
      <c r="D685" s="65">
        <v>0</v>
      </c>
      <c r="E685" s="65">
        <f t="shared" si="20"/>
        <v>0</v>
      </c>
      <c r="F685" s="156"/>
    </row>
    <row r="686" spans="1:6" ht="19.899999999999999" hidden="1" customHeight="1">
      <c r="A686" s="34">
        <v>2100210</v>
      </c>
      <c r="B686" s="55" t="s">
        <v>359</v>
      </c>
      <c r="C686" s="97">
        <v>0</v>
      </c>
      <c r="D686" s="65">
        <v>0</v>
      </c>
      <c r="E686" s="65">
        <f t="shared" si="20"/>
        <v>0</v>
      </c>
      <c r="F686" s="156"/>
    </row>
    <row r="687" spans="1:6" ht="19.899999999999999" hidden="1" customHeight="1">
      <c r="A687" s="34">
        <v>2100211</v>
      </c>
      <c r="B687" s="55" t="s">
        <v>360</v>
      </c>
      <c r="C687" s="97">
        <v>0</v>
      </c>
      <c r="D687" s="65">
        <v>0</v>
      </c>
      <c r="E687" s="65">
        <f t="shared" si="20"/>
        <v>0</v>
      </c>
      <c r="F687" s="156"/>
    </row>
    <row r="688" spans="1:6" ht="19.899999999999999" customHeight="1">
      <c r="A688" s="34">
        <v>2100299</v>
      </c>
      <c r="B688" s="55" t="s">
        <v>361</v>
      </c>
      <c r="C688" s="97">
        <v>333</v>
      </c>
      <c r="D688" s="65">
        <v>426</v>
      </c>
      <c r="E688" s="65">
        <f t="shared" si="20"/>
        <v>93</v>
      </c>
      <c r="F688" s="156">
        <f t="shared" si="21"/>
        <v>27.927927927927925</v>
      </c>
    </row>
    <row r="689" spans="1:6" s="10" customFormat="1" ht="19.899999999999999" customHeight="1">
      <c r="A689" s="35">
        <v>21003</v>
      </c>
      <c r="B689" s="35" t="s">
        <v>829</v>
      </c>
      <c r="C689" s="23">
        <v>1444</v>
      </c>
      <c r="D689" s="63">
        <v>1882</v>
      </c>
      <c r="E689" s="63">
        <f t="shared" si="20"/>
        <v>438</v>
      </c>
      <c r="F689" s="115">
        <f t="shared" si="21"/>
        <v>30.332409972299168</v>
      </c>
    </row>
    <row r="690" spans="1:6" ht="19.899999999999999" customHeight="1">
      <c r="A690" s="34">
        <v>2100301</v>
      </c>
      <c r="B690" s="55" t="s">
        <v>362</v>
      </c>
      <c r="C690" s="97">
        <v>103</v>
      </c>
      <c r="D690" s="65">
        <v>0</v>
      </c>
      <c r="E690" s="65">
        <f t="shared" si="20"/>
        <v>-103</v>
      </c>
      <c r="F690" s="156">
        <f t="shared" si="21"/>
        <v>-100</v>
      </c>
    </row>
    <row r="691" spans="1:6" ht="19.899999999999999" customHeight="1">
      <c r="A691" s="34">
        <v>2100302</v>
      </c>
      <c r="B691" s="55" t="s">
        <v>363</v>
      </c>
      <c r="C691" s="97">
        <v>1197</v>
      </c>
      <c r="D691" s="65">
        <v>1559</v>
      </c>
      <c r="E691" s="65">
        <f t="shared" si="20"/>
        <v>362</v>
      </c>
      <c r="F691" s="156">
        <f t="shared" si="21"/>
        <v>30.242272347535504</v>
      </c>
    </row>
    <row r="692" spans="1:6" ht="19.899999999999999" customHeight="1">
      <c r="A692" s="34">
        <v>2100399</v>
      </c>
      <c r="B692" s="55" t="s">
        <v>364</v>
      </c>
      <c r="C692" s="97">
        <v>144</v>
      </c>
      <c r="D692" s="65">
        <v>323</v>
      </c>
      <c r="E692" s="65">
        <f t="shared" si="20"/>
        <v>179</v>
      </c>
      <c r="F692" s="156">
        <f t="shared" si="21"/>
        <v>124.30555555555556</v>
      </c>
    </row>
    <row r="693" spans="1:6" s="10" customFormat="1" ht="19.899999999999999" customHeight="1">
      <c r="A693" s="35">
        <v>21004</v>
      </c>
      <c r="B693" s="35" t="s">
        <v>830</v>
      </c>
      <c r="C693" s="23">
        <v>1526</v>
      </c>
      <c r="D693" s="63">
        <v>811.17000000000007</v>
      </c>
      <c r="E693" s="63">
        <f t="shared" si="20"/>
        <v>-714.82999999999993</v>
      </c>
      <c r="F693" s="115">
        <f t="shared" si="21"/>
        <v>-46.84338138925294</v>
      </c>
    </row>
    <row r="694" spans="1:6" ht="19.899999999999999" customHeight="1">
      <c r="A694" s="34">
        <v>2100401</v>
      </c>
      <c r="B694" s="55" t="s">
        <v>365</v>
      </c>
      <c r="C694" s="97">
        <v>486</v>
      </c>
      <c r="D694" s="65">
        <v>36.299999999999997</v>
      </c>
      <c r="E694" s="65">
        <f t="shared" si="20"/>
        <v>-449.7</v>
      </c>
      <c r="F694" s="156">
        <f t="shared" si="21"/>
        <v>-92.53086419753086</v>
      </c>
    </row>
    <row r="695" spans="1:6" ht="19.899999999999999" customHeight="1">
      <c r="A695" s="34">
        <v>2100402</v>
      </c>
      <c r="B695" s="55" t="s">
        <v>366</v>
      </c>
      <c r="C695" s="97">
        <v>329</v>
      </c>
      <c r="D695" s="65">
        <v>29.3</v>
      </c>
      <c r="E695" s="65">
        <f t="shared" si="20"/>
        <v>-299.7</v>
      </c>
      <c r="F695" s="156">
        <f t="shared" si="21"/>
        <v>-91.094224924012153</v>
      </c>
    </row>
    <row r="696" spans="1:6" ht="19.899999999999999" hidden="1" customHeight="1">
      <c r="A696" s="34">
        <v>2100403</v>
      </c>
      <c r="B696" s="55" t="s">
        <v>367</v>
      </c>
      <c r="C696" s="97">
        <v>0</v>
      </c>
      <c r="D696" s="65">
        <v>0</v>
      </c>
      <c r="E696" s="65">
        <f t="shared" si="20"/>
        <v>0</v>
      </c>
      <c r="F696" s="156"/>
    </row>
    <row r="697" spans="1:6" ht="19.899999999999999" hidden="1" customHeight="1">
      <c r="A697" s="34">
        <v>2100404</v>
      </c>
      <c r="B697" s="55" t="s">
        <v>368</v>
      </c>
      <c r="C697" s="97">
        <v>0</v>
      </c>
      <c r="D697" s="65">
        <v>0</v>
      </c>
      <c r="E697" s="65">
        <f t="shared" si="20"/>
        <v>0</v>
      </c>
      <c r="F697" s="156"/>
    </row>
    <row r="698" spans="1:6" ht="19.899999999999999" hidden="1" customHeight="1">
      <c r="A698" s="34">
        <v>2100405</v>
      </c>
      <c r="B698" s="55" t="s">
        <v>369</v>
      </c>
      <c r="C698" s="97">
        <v>0</v>
      </c>
      <c r="D698" s="65">
        <v>0</v>
      </c>
      <c r="E698" s="65">
        <f t="shared" si="20"/>
        <v>0</v>
      </c>
      <c r="F698" s="156"/>
    </row>
    <row r="699" spans="1:6" ht="19.899999999999999" hidden="1" customHeight="1">
      <c r="A699" s="34">
        <v>2100406</v>
      </c>
      <c r="B699" s="55" t="s">
        <v>370</v>
      </c>
      <c r="C699" s="97">
        <v>0</v>
      </c>
      <c r="D699" s="65">
        <v>0</v>
      </c>
      <c r="E699" s="65">
        <f t="shared" si="20"/>
        <v>0</v>
      </c>
      <c r="F699" s="156"/>
    </row>
    <row r="700" spans="1:6" ht="19.899999999999999" customHeight="1">
      <c r="A700" s="34">
        <v>2100407</v>
      </c>
      <c r="B700" s="55" t="s">
        <v>371</v>
      </c>
      <c r="C700" s="97">
        <v>211</v>
      </c>
      <c r="D700" s="65">
        <v>180</v>
      </c>
      <c r="E700" s="65">
        <f t="shared" si="20"/>
        <v>-31</v>
      </c>
      <c r="F700" s="156">
        <f t="shared" si="21"/>
        <v>-14.691943127962084</v>
      </c>
    </row>
    <row r="701" spans="1:6" ht="19.899999999999999" customHeight="1">
      <c r="A701" s="34">
        <v>2100408</v>
      </c>
      <c r="B701" s="55" t="s">
        <v>372</v>
      </c>
      <c r="C701" s="97">
        <v>210</v>
      </c>
      <c r="D701" s="65">
        <v>21.85</v>
      </c>
      <c r="E701" s="65">
        <f t="shared" si="20"/>
        <v>-188.15</v>
      </c>
      <c r="F701" s="156">
        <f t="shared" si="21"/>
        <v>-89.595238095238088</v>
      </c>
    </row>
    <row r="702" spans="1:6" ht="19.899999999999999" customHeight="1">
      <c r="A702" s="34">
        <v>2100409</v>
      </c>
      <c r="B702" s="55" t="s">
        <v>373</v>
      </c>
      <c r="C702" s="97">
        <v>269</v>
      </c>
      <c r="D702" s="65">
        <v>473.72</v>
      </c>
      <c r="E702" s="65">
        <f t="shared" si="20"/>
        <v>204.72000000000003</v>
      </c>
      <c r="F702" s="156">
        <f t="shared" si="21"/>
        <v>76.104089219330859</v>
      </c>
    </row>
    <row r="703" spans="1:6" ht="19.899999999999999" customHeight="1">
      <c r="A703" s="34">
        <v>2100410</v>
      </c>
      <c r="B703" s="55" t="s">
        <v>374</v>
      </c>
      <c r="C703" s="97">
        <v>10</v>
      </c>
      <c r="D703" s="65">
        <v>65</v>
      </c>
      <c r="E703" s="65">
        <f t="shared" si="20"/>
        <v>55</v>
      </c>
      <c r="F703" s="156">
        <f t="shared" si="21"/>
        <v>550</v>
      </c>
    </row>
    <row r="704" spans="1:6" ht="19.899999999999999" customHeight="1">
      <c r="A704" s="34">
        <v>2100499</v>
      </c>
      <c r="B704" s="55" t="s">
        <v>375</v>
      </c>
      <c r="C704" s="97">
        <v>11</v>
      </c>
      <c r="D704" s="65">
        <v>5</v>
      </c>
      <c r="E704" s="65">
        <f t="shared" si="20"/>
        <v>-6</v>
      </c>
      <c r="F704" s="156">
        <f t="shared" si="21"/>
        <v>-54.54545454545454</v>
      </c>
    </row>
    <row r="705" spans="1:6" s="10" customFormat="1" ht="19.899999999999999" customHeight="1">
      <c r="A705" s="35">
        <v>21006</v>
      </c>
      <c r="B705" s="35" t="s">
        <v>831</v>
      </c>
      <c r="C705" s="23">
        <v>15</v>
      </c>
      <c r="D705" s="63">
        <v>0</v>
      </c>
      <c r="E705" s="63">
        <f t="shared" si="20"/>
        <v>-15</v>
      </c>
      <c r="F705" s="115">
        <f t="shared" si="21"/>
        <v>-100</v>
      </c>
    </row>
    <row r="706" spans="1:6" ht="19.899999999999999" customHeight="1">
      <c r="A706" s="34">
        <v>2100601</v>
      </c>
      <c r="B706" s="55" t="s">
        <v>376</v>
      </c>
      <c r="C706" s="97">
        <v>15</v>
      </c>
      <c r="D706" s="65">
        <v>0</v>
      </c>
      <c r="E706" s="65">
        <f t="shared" si="20"/>
        <v>-15</v>
      </c>
      <c r="F706" s="156">
        <f t="shared" si="21"/>
        <v>-100</v>
      </c>
    </row>
    <row r="707" spans="1:6" ht="19.899999999999999" hidden="1" customHeight="1">
      <c r="A707" s="34">
        <v>2100699</v>
      </c>
      <c r="B707" s="55" t="s">
        <v>377</v>
      </c>
      <c r="C707" s="24">
        <v>0</v>
      </c>
      <c r="D707" s="65">
        <v>0</v>
      </c>
      <c r="E707" s="65">
        <f t="shared" si="20"/>
        <v>0</v>
      </c>
      <c r="F707" s="156"/>
    </row>
    <row r="708" spans="1:6" s="10" customFormat="1" ht="19.899999999999999" customHeight="1">
      <c r="A708" s="35">
        <v>21007</v>
      </c>
      <c r="B708" s="36" t="s">
        <v>378</v>
      </c>
      <c r="C708" s="23">
        <v>1937</v>
      </c>
      <c r="D708" s="63">
        <v>2783.9006250000002</v>
      </c>
      <c r="E708" s="63">
        <f t="shared" si="20"/>
        <v>846.90062500000022</v>
      </c>
      <c r="F708" s="115">
        <f t="shared" si="21"/>
        <v>43.722283169850293</v>
      </c>
    </row>
    <row r="709" spans="1:6" ht="19.899999999999999" customHeight="1">
      <c r="A709" s="34">
        <v>2100716</v>
      </c>
      <c r="B709" s="55" t="s">
        <v>379</v>
      </c>
      <c r="C709" s="97">
        <v>147</v>
      </c>
      <c r="D709" s="65">
        <v>2</v>
      </c>
      <c r="E709" s="65">
        <f t="shared" si="20"/>
        <v>-145</v>
      </c>
      <c r="F709" s="156">
        <f t="shared" si="21"/>
        <v>-98.639455782312922</v>
      </c>
    </row>
    <row r="710" spans="1:6" ht="19.899999999999999" customHeight="1">
      <c r="A710" s="34">
        <v>2100717</v>
      </c>
      <c r="B710" s="55" t="s">
        <v>380</v>
      </c>
      <c r="C710" s="97">
        <v>1291</v>
      </c>
      <c r="D710" s="65">
        <v>2038.900625</v>
      </c>
      <c r="E710" s="65">
        <f t="shared" ref="E710:E773" si="22">D710-C710</f>
        <v>747.90062499999999</v>
      </c>
      <c r="F710" s="156">
        <f t="shared" ref="F710:F766" si="23">E710/C710*100</f>
        <v>57.93188419829589</v>
      </c>
    </row>
    <row r="711" spans="1:6" ht="19.899999999999999" customHeight="1">
      <c r="A711" s="34">
        <v>2100799</v>
      </c>
      <c r="B711" s="55" t="s">
        <v>381</v>
      </c>
      <c r="C711" s="97">
        <v>499</v>
      </c>
      <c r="D711" s="65">
        <v>743</v>
      </c>
      <c r="E711" s="65">
        <f t="shared" si="22"/>
        <v>244</v>
      </c>
      <c r="F711" s="156">
        <f t="shared" si="23"/>
        <v>48.897795591182366</v>
      </c>
    </row>
    <row r="712" spans="1:6" s="10" customFormat="1" ht="19.899999999999999" customHeight="1">
      <c r="A712" s="35">
        <v>21010</v>
      </c>
      <c r="B712" s="35" t="s">
        <v>832</v>
      </c>
      <c r="C712" s="23">
        <v>1175</v>
      </c>
      <c r="D712" s="63">
        <v>1679.7054952271001</v>
      </c>
      <c r="E712" s="63">
        <f t="shared" si="22"/>
        <v>504.70549522710007</v>
      </c>
      <c r="F712" s="115">
        <f t="shared" si="23"/>
        <v>42.953659168263833</v>
      </c>
    </row>
    <row r="713" spans="1:6" ht="19.899999999999999" customHeight="1">
      <c r="A713" s="34">
        <v>2101001</v>
      </c>
      <c r="B713" s="55" t="s">
        <v>19</v>
      </c>
      <c r="C713" s="97">
        <v>822</v>
      </c>
      <c r="D713" s="65">
        <v>866.06027122710009</v>
      </c>
      <c r="E713" s="65">
        <f t="shared" si="22"/>
        <v>44.060271227100088</v>
      </c>
      <c r="F713" s="156">
        <f t="shared" si="23"/>
        <v>5.360130319598551</v>
      </c>
    </row>
    <row r="714" spans="1:6" ht="19.899999999999999" customHeight="1">
      <c r="A714" s="34">
        <v>2101002</v>
      </c>
      <c r="B714" s="55" t="s">
        <v>20</v>
      </c>
      <c r="C714" s="97">
        <v>119</v>
      </c>
      <c r="D714" s="65">
        <v>112.645224</v>
      </c>
      <c r="E714" s="65">
        <f t="shared" si="22"/>
        <v>-6.3547760000000011</v>
      </c>
      <c r="F714" s="156">
        <f t="shared" si="23"/>
        <v>-5.3401478991596649</v>
      </c>
    </row>
    <row r="715" spans="1:6" ht="19.899999999999999" hidden="1" customHeight="1">
      <c r="A715" s="34">
        <v>2101003</v>
      </c>
      <c r="B715" s="55" t="s">
        <v>21</v>
      </c>
      <c r="C715" s="97">
        <v>0</v>
      </c>
      <c r="D715" s="65">
        <v>0</v>
      </c>
      <c r="E715" s="65">
        <f t="shared" si="22"/>
        <v>0</v>
      </c>
      <c r="F715" s="156"/>
    </row>
    <row r="716" spans="1:6" ht="19.899999999999999" customHeight="1">
      <c r="A716" s="34">
        <v>2101012</v>
      </c>
      <c r="B716" s="55" t="s">
        <v>382</v>
      </c>
      <c r="C716" s="97">
        <v>7</v>
      </c>
      <c r="D716" s="65">
        <v>8</v>
      </c>
      <c r="E716" s="65">
        <f t="shared" si="22"/>
        <v>1</v>
      </c>
      <c r="F716" s="156">
        <f t="shared" si="23"/>
        <v>14.285714285714285</v>
      </c>
    </row>
    <row r="717" spans="1:6" ht="19.899999999999999" customHeight="1">
      <c r="A717" s="34">
        <v>2101014</v>
      </c>
      <c r="B717" s="55" t="s">
        <v>383</v>
      </c>
      <c r="C717" s="97">
        <v>0</v>
      </c>
      <c r="D717" s="65">
        <v>8</v>
      </c>
      <c r="E717" s="65">
        <f t="shared" si="22"/>
        <v>8</v>
      </c>
      <c r="F717" s="156"/>
    </row>
    <row r="718" spans="1:6" ht="19.899999999999999" customHeight="1">
      <c r="A718" s="34">
        <v>2101015</v>
      </c>
      <c r="B718" s="55" t="s">
        <v>384</v>
      </c>
      <c r="C718" s="97">
        <v>1</v>
      </c>
      <c r="D718" s="65">
        <v>2</v>
      </c>
      <c r="E718" s="65">
        <f t="shared" si="22"/>
        <v>1</v>
      </c>
      <c r="F718" s="156">
        <f t="shared" si="23"/>
        <v>100</v>
      </c>
    </row>
    <row r="719" spans="1:6" ht="19.899999999999999" customHeight="1">
      <c r="A719" s="34">
        <v>2101016</v>
      </c>
      <c r="B719" s="55" t="s">
        <v>385</v>
      </c>
      <c r="C719" s="97">
        <v>179</v>
      </c>
      <c r="D719" s="65">
        <v>577</v>
      </c>
      <c r="E719" s="65">
        <f t="shared" si="22"/>
        <v>398</v>
      </c>
      <c r="F719" s="156">
        <f t="shared" si="23"/>
        <v>222.34636871508383</v>
      </c>
    </row>
    <row r="720" spans="1:6" ht="19.899999999999999" hidden="1" customHeight="1">
      <c r="A720" s="34">
        <v>2101050</v>
      </c>
      <c r="B720" s="55" t="s">
        <v>27</v>
      </c>
      <c r="C720" s="97">
        <v>0</v>
      </c>
      <c r="D720" s="65">
        <v>0</v>
      </c>
      <c r="E720" s="65">
        <f t="shared" si="22"/>
        <v>0</v>
      </c>
      <c r="F720" s="156"/>
    </row>
    <row r="721" spans="1:6" ht="19.899999999999999" customHeight="1">
      <c r="A721" s="34">
        <v>2101099</v>
      </c>
      <c r="B721" s="55" t="s">
        <v>386</v>
      </c>
      <c r="C721" s="97">
        <v>47</v>
      </c>
      <c r="D721" s="65">
        <v>106</v>
      </c>
      <c r="E721" s="65">
        <f t="shared" si="22"/>
        <v>59</v>
      </c>
      <c r="F721" s="156">
        <f t="shared" si="23"/>
        <v>125.53191489361701</v>
      </c>
    </row>
    <row r="722" spans="1:6" s="10" customFormat="1" ht="19.899999999999999" customHeight="1">
      <c r="A722" s="35">
        <v>21011</v>
      </c>
      <c r="B722" s="35" t="s">
        <v>833</v>
      </c>
      <c r="C722" s="23">
        <v>2922</v>
      </c>
      <c r="D722" s="63">
        <v>3859</v>
      </c>
      <c r="E722" s="63">
        <f t="shared" si="22"/>
        <v>937</v>
      </c>
      <c r="F722" s="115">
        <f t="shared" si="23"/>
        <v>32.067077344284741</v>
      </c>
    </row>
    <row r="723" spans="1:6" ht="19.899999999999999" customHeight="1">
      <c r="A723" s="34">
        <v>2101101</v>
      </c>
      <c r="B723" s="55" t="s">
        <v>387</v>
      </c>
      <c r="C723" s="97">
        <v>1248</v>
      </c>
      <c r="D723" s="65">
        <v>1878</v>
      </c>
      <c r="E723" s="65">
        <f t="shared" si="22"/>
        <v>630</v>
      </c>
      <c r="F723" s="156">
        <f t="shared" si="23"/>
        <v>50.480769230769226</v>
      </c>
    </row>
    <row r="724" spans="1:6" ht="19.899999999999999" customHeight="1">
      <c r="A724" s="34">
        <v>2101102</v>
      </c>
      <c r="B724" s="55" t="s">
        <v>388</v>
      </c>
      <c r="C724" s="97">
        <v>1407</v>
      </c>
      <c r="D724" s="65">
        <v>1781</v>
      </c>
      <c r="E724" s="65">
        <f t="shared" si="22"/>
        <v>374</v>
      </c>
      <c r="F724" s="156">
        <f t="shared" si="23"/>
        <v>26.581378820184792</v>
      </c>
    </row>
    <row r="725" spans="1:6" ht="19.899999999999999" customHeight="1">
      <c r="A725" s="34">
        <v>2101103</v>
      </c>
      <c r="B725" s="55" t="s">
        <v>389</v>
      </c>
      <c r="C725" s="97">
        <v>200</v>
      </c>
      <c r="D725" s="65">
        <v>200</v>
      </c>
      <c r="E725" s="65">
        <f t="shared" si="22"/>
        <v>0</v>
      </c>
      <c r="F725" s="156">
        <f t="shared" si="23"/>
        <v>0</v>
      </c>
    </row>
    <row r="726" spans="1:6" ht="19.899999999999999" customHeight="1">
      <c r="A726" s="34">
        <v>2101199</v>
      </c>
      <c r="B726" s="55" t="s">
        <v>390</v>
      </c>
      <c r="C726" s="97">
        <v>67</v>
      </c>
      <c r="D726" s="65">
        <v>0</v>
      </c>
      <c r="E726" s="65">
        <f t="shared" si="22"/>
        <v>-67</v>
      </c>
      <c r="F726" s="156">
        <f t="shared" si="23"/>
        <v>-100</v>
      </c>
    </row>
    <row r="727" spans="1:6" s="10" customFormat="1" ht="19.899999999999999" customHeight="1">
      <c r="A727" s="35">
        <v>21012</v>
      </c>
      <c r="B727" s="35" t="s">
        <v>834</v>
      </c>
      <c r="C727" s="23">
        <v>8843</v>
      </c>
      <c r="D727" s="63">
        <v>5406.5179699999999</v>
      </c>
      <c r="E727" s="63">
        <f t="shared" si="22"/>
        <v>-3436.4820300000001</v>
      </c>
      <c r="F727" s="115">
        <f t="shared" si="23"/>
        <v>-38.861042971842139</v>
      </c>
    </row>
    <row r="728" spans="1:6" ht="19.899999999999999" hidden="1" customHeight="1">
      <c r="A728" s="34">
        <v>2101201</v>
      </c>
      <c r="B728" s="55" t="s">
        <v>1073</v>
      </c>
      <c r="C728" s="24"/>
      <c r="D728" s="65">
        <v>0</v>
      </c>
      <c r="E728" s="65">
        <f t="shared" si="22"/>
        <v>0</v>
      </c>
      <c r="F728" s="156"/>
    </row>
    <row r="729" spans="1:6" ht="19.899999999999999" customHeight="1">
      <c r="A729" s="34">
        <v>2101202</v>
      </c>
      <c r="B729" s="55" t="s">
        <v>391</v>
      </c>
      <c r="C729" s="97">
        <v>8843</v>
      </c>
      <c r="D729" s="65">
        <v>5406.5179699999999</v>
      </c>
      <c r="E729" s="65">
        <f t="shared" si="22"/>
        <v>-3436.4820300000001</v>
      </c>
      <c r="F729" s="156">
        <f t="shared" si="23"/>
        <v>-38.861042971842139</v>
      </c>
    </row>
    <row r="730" spans="1:6" ht="19.899999999999999" hidden="1" customHeight="1">
      <c r="A730" s="34">
        <v>2101203</v>
      </c>
      <c r="B730" s="55" t="s">
        <v>392</v>
      </c>
      <c r="C730" s="24"/>
      <c r="D730" s="65">
        <v>0</v>
      </c>
      <c r="E730" s="65">
        <f t="shared" si="22"/>
        <v>0</v>
      </c>
      <c r="F730" s="156"/>
    </row>
    <row r="731" spans="1:6" ht="19.899999999999999" hidden="1" customHeight="1">
      <c r="A731" s="34">
        <v>2101204</v>
      </c>
      <c r="B731" s="55" t="s">
        <v>393</v>
      </c>
      <c r="C731" s="24"/>
      <c r="D731" s="65">
        <v>0</v>
      </c>
      <c r="E731" s="65">
        <f t="shared" si="22"/>
        <v>0</v>
      </c>
      <c r="F731" s="156"/>
    </row>
    <row r="732" spans="1:6" ht="19.899999999999999" hidden="1" customHeight="1">
      <c r="A732" s="34">
        <v>2101299</v>
      </c>
      <c r="B732" s="55" t="s">
        <v>394</v>
      </c>
      <c r="C732" s="24"/>
      <c r="D732" s="65">
        <v>0</v>
      </c>
      <c r="E732" s="65">
        <f t="shared" si="22"/>
        <v>0</v>
      </c>
      <c r="F732" s="156"/>
    </row>
    <row r="733" spans="1:6" s="10" customFormat="1" ht="19.899999999999999" customHeight="1">
      <c r="A733" s="35">
        <v>21013</v>
      </c>
      <c r="B733" s="35" t="s">
        <v>835</v>
      </c>
      <c r="C733" s="23">
        <v>261</v>
      </c>
      <c r="D733" s="63">
        <v>42</v>
      </c>
      <c r="E733" s="63">
        <f t="shared" si="22"/>
        <v>-219</v>
      </c>
      <c r="F733" s="115">
        <f t="shared" si="23"/>
        <v>-83.908045977011497</v>
      </c>
    </row>
    <row r="734" spans="1:6" ht="19.899999999999999" customHeight="1">
      <c r="A734" s="34">
        <v>2101301</v>
      </c>
      <c r="B734" s="55" t="s">
        <v>717</v>
      </c>
      <c r="C734" s="97">
        <v>191</v>
      </c>
      <c r="D734" s="65">
        <v>42</v>
      </c>
      <c r="E734" s="65">
        <f t="shared" si="22"/>
        <v>-149</v>
      </c>
      <c r="F734" s="156">
        <f t="shared" si="23"/>
        <v>-78.010471204188477</v>
      </c>
    </row>
    <row r="735" spans="1:6" ht="19.899999999999999" customHeight="1">
      <c r="A735" s="34">
        <v>2101302</v>
      </c>
      <c r="B735" s="55" t="s">
        <v>718</v>
      </c>
      <c r="C735" s="97">
        <v>35</v>
      </c>
      <c r="D735" s="65">
        <v>0</v>
      </c>
      <c r="E735" s="65">
        <f t="shared" si="22"/>
        <v>-35</v>
      </c>
      <c r="F735" s="156">
        <f t="shared" si="23"/>
        <v>-100</v>
      </c>
    </row>
    <row r="736" spans="1:6" ht="19.899999999999999" customHeight="1">
      <c r="A736" s="34">
        <v>2101399</v>
      </c>
      <c r="B736" s="55" t="s">
        <v>719</v>
      </c>
      <c r="C736" s="97">
        <v>35</v>
      </c>
      <c r="D736" s="65">
        <v>0</v>
      </c>
      <c r="E736" s="65">
        <f t="shared" si="22"/>
        <v>-35</v>
      </c>
      <c r="F736" s="156">
        <f t="shared" si="23"/>
        <v>-100</v>
      </c>
    </row>
    <row r="737" spans="1:6" s="10" customFormat="1" ht="19.899999999999999" customHeight="1">
      <c r="A737" s="35">
        <v>21014</v>
      </c>
      <c r="B737" s="35" t="s">
        <v>836</v>
      </c>
      <c r="C737" s="23">
        <v>7</v>
      </c>
      <c r="D737" s="63">
        <v>64</v>
      </c>
      <c r="E737" s="63">
        <f t="shared" si="22"/>
        <v>57</v>
      </c>
      <c r="F737" s="115">
        <f t="shared" si="23"/>
        <v>814.28571428571422</v>
      </c>
    </row>
    <row r="738" spans="1:6" ht="19.899999999999999" customHeight="1">
      <c r="A738" s="34">
        <v>2101401</v>
      </c>
      <c r="B738" s="55" t="s">
        <v>720</v>
      </c>
      <c r="C738" s="97">
        <v>7</v>
      </c>
      <c r="D738" s="65">
        <v>64</v>
      </c>
      <c r="E738" s="65">
        <f t="shared" si="22"/>
        <v>57</v>
      </c>
      <c r="F738" s="156">
        <f t="shared" si="23"/>
        <v>814.28571428571422</v>
      </c>
    </row>
    <row r="739" spans="1:6" ht="19.899999999999999" hidden="1" customHeight="1">
      <c r="A739" s="34">
        <v>2101499</v>
      </c>
      <c r="B739" s="55" t="s">
        <v>721</v>
      </c>
      <c r="C739" s="24"/>
      <c r="D739" s="65">
        <v>0</v>
      </c>
      <c r="E739" s="65">
        <f t="shared" si="22"/>
        <v>0</v>
      </c>
      <c r="F739" s="156"/>
    </row>
    <row r="740" spans="1:6" s="10" customFormat="1" ht="19.899999999999999" customHeight="1">
      <c r="A740" s="35">
        <v>21099</v>
      </c>
      <c r="B740" s="35" t="s">
        <v>837</v>
      </c>
      <c r="C740" s="23">
        <v>0</v>
      </c>
      <c r="D740" s="63">
        <v>54.4</v>
      </c>
      <c r="E740" s="63">
        <f t="shared" si="22"/>
        <v>54.4</v>
      </c>
      <c r="F740" s="115"/>
    </row>
    <row r="741" spans="1:6" ht="19.899999999999999" customHeight="1">
      <c r="A741" s="34">
        <v>2109901</v>
      </c>
      <c r="B741" s="55" t="s">
        <v>395</v>
      </c>
      <c r="C741" s="24"/>
      <c r="D741" s="65">
        <v>54.4</v>
      </c>
      <c r="E741" s="65">
        <f t="shared" si="22"/>
        <v>54.4</v>
      </c>
      <c r="F741" s="156"/>
    </row>
    <row r="742" spans="1:6" s="10" customFormat="1" ht="19.899999999999999" customHeight="1">
      <c r="A742" s="35">
        <v>211</v>
      </c>
      <c r="B742" s="35" t="s">
        <v>396</v>
      </c>
      <c r="C742" s="23">
        <v>9080</v>
      </c>
      <c r="D742" s="63">
        <v>3416.9474500000006</v>
      </c>
      <c r="E742" s="63">
        <f t="shared" si="22"/>
        <v>-5663.0525499999994</v>
      </c>
      <c r="F742" s="115">
        <f t="shared" si="23"/>
        <v>-62.36842015418501</v>
      </c>
    </row>
    <row r="743" spans="1:6" s="10" customFormat="1" ht="19.899999999999999" customHeight="1">
      <c r="A743" s="35">
        <v>21101</v>
      </c>
      <c r="B743" s="35" t="s">
        <v>838</v>
      </c>
      <c r="C743" s="23">
        <v>523</v>
      </c>
      <c r="D743" s="63">
        <v>506.73053300000004</v>
      </c>
      <c r="E743" s="63">
        <f t="shared" si="22"/>
        <v>-16.269466999999963</v>
      </c>
      <c r="F743" s="115">
        <f t="shared" si="23"/>
        <v>-3.1107967495219815</v>
      </c>
    </row>
    <row r="744" spans="1:6" ht="19.899999999999999" customHeight="1">
      <c r="A744" s="34">
        <v>2110101</v>
      </c>
      <c r="B744" s="55" t="s">
        <v>19</v>
      </c>
      <c r="C744" s="97">
        <v>319</v>
      </c>
      <c r="D744" s="65">
        <v>329.82522</v>
      </c>
      <c r="E744" s="65">
        <f t="shared" si="22"/>
        <v>10.825220000000002</v>
      </c>
      <c r="F744" s="156">
        <f t="shared" si="23"/>
        <v>3.3934858934169281</v>
      </c>
    </row>
    <row r="745" spans="1:6" ht="19.899999999999999" customHeight="1">
      <c r="A745" s="34">
        <v>2110102</v>
      </c>
      <c r="B745" s="55" t="s">
        <v>20</v>
      </c>
      <c r="C745" s="97">
        <v>27</v>
      </c>
      <c r="D745" s="65">
        <v>23.68</v>
      </c>
      <c r="E745" s="65">
        <f t="shared" si="22"/>
        <v>-3.3200000000000003</v>
      </c>
      <c r="F745" s="156">
        <f t="shared" si="23"/>
        <v>-12.296296296296298</v>
      </c>
    </row>
    <row r="746" spans="1:6" ht="19.899999999999999" customHeight="1">
      <c r="A746" s="34">
        <v>2110103</v>
      </c>
      <c r="B746" s="55" t="s">
        <v>21</v>
      </c>
      <c r="C746" s="97">
        <v>117</v>
      </c>
      <c r="D746" s="65">
        <v>108.225313</v>
      </c>
      <c r="E746" s="65">
        <f t="shared" si="22"/>
        <v>-8.7746870000000001</v>
      </c>
      <c r="F746" s="156">
        <f t="shared" si="23"/>
        <v>-7.4997324786324784</v>
      </c>
    </row>
    <row r="747" spans="1:6" ht="19.899999999999999" customHeight="1">
      <c r="A747" s="34">
        <v>2110104</v>
      </c>
      <c r="B747" s="55" t="s">
        <v>397</v>
      </c>
      <c r="C747" s="97">
        <v>12</v>
      </c>
      <c r="D747" s="65">
        <v>15</v>
      </c>
      <c r="E747" s="65">
        <f t="shared" si="22"/>
        <v>3</v>
      </c>
      <c r="F747" s="156">
        <f t="shared" si="23"/>
        <v>25</v>
      </c>
    </row>
    <row r="748" spans="1:6" ht="19.899999999999999" customHeight="1">
      <c r="A748" s="34">
        <v>2110105</v>
      </c>
      <c r="B748" s="55" t="s">
        <v>398</v>
      </c>
      <c r="C748" s="97">
        <v>0</v>
      </c>
      <c r="D748" s="65">
        <v>20</v>
      </c>
      <c r="E748" s="65">
        <f t="shared" si="22"/>
        <v>20</v>
      </c>
      <c r="F748" s="156"/>
    </row>
    <row r="749" spans="1:6" ht="19.899999999999999" hidden="1" customHeight="1">
      <c r="A749" s="34">
        <v>2110106</v>
      </c>
      <c r="B749" s="55" t="s">
        <v>399</v>
      </c>
      <c r="C749" s="97">
        <v>0</v>
      </c>
      <c r="D749" s="65">
        <v>0</v>
      </c>
      <c r="E749" s="65">
        <f t="shared" si="22"/>
        <v>0</v>
      </c>
      <c r="F749" s="156"/>
    </row>
    <row r="750" spans="1:6" ht="19.899999999999999" hidden="1" customHeight="1">
      <c r="A750" s="34">
        <v>2110107</v>
      </c>
      <c r="B750" s="55" t="s">
        <v>400</v>
      </c>
      <c r="C750" s="97">
        <v>0</v>
      </c>
      <c r="D750" s="65">
        <v>0</v>
      </c>
      <c r="E750" s="65">
        <f t="shared" si="22"/>
        <v>0</v>
      </c>
      <c r="F750" s="156"/>
    </row>
    <row r="751" spans="1:6" ht="19.899999999999999" customHeight="1">
      <c r="A751" s="34">
        <v>2110199</v>
      </c>
      <c r="B751" s="55" t="s">
        <v>839</v>
      </c>
      <c r="C751" s="97">
        <v>48</v>
      </c>
      <c r="D751" s="65">
        <v>10</v>
      </c>
      <c r="E751" s="65">
        <f t="shared" si="22"/>
        <v>-38</v>
      </c>
      <c r="F751" s="156">
        <f t="shared" si="23"/>
        <v>-79.166666666666657</v>
      </c>
    </row>
    <row r="752" spans="1:6" s="10" customFormat="1" ht="19.899999999999999" customHeight="1">
      <c r="A752" s="35">
        <v>21102</v>
      </c>
      <c r="B752" s="35" t="s">
        <v>840</v>
      </c>
      <c r="C752" s="23">
        <v>392</v>
      </c>
      <c r="D752" s="63">
        <v>486.67</v>
      </c>
      <c r="E752" s="63">
        <f t="shared" si="22"/>
        <v>94.670000000000016</v>
      </c>
      <c r="F752" s="115">
        <f t="shared" si="23"/>
        <v>24.150510204081638</v>
      </c>
    </row>
    <row r="753" spans="1:6" ht="19.899999999999999" customHeight="1">
      <c r="A753" s="34">
        <v>2110203</v>
      </c>
      <c r="B753" s="55" t="s">
        <v>841</v>
      </c>
      <c r="C753" s="24"/>
      <c r="D753" s="65">
        <v>150</v>
      </c>
      <c r="E753" s="65">
        <f t="shared" si="22"/>
        <v>150</v>
      </c>
      <c r="F753" s="156"/>
    </row>
    <row r="754" spans="1:6" ht="19.899999999999999" hidden="1" customHeight="1">
      <c r="A754" s="34">
        <v>2110204</v>
      </c>
      <c r="B754" s="55" t="s">
        <v>401</v>
      </c>
      <c r="C754" s="24"/>
      <c r="D754" s="65">
        <v>0</v>
      </c>
      <c r="E754" s="65">
        <f t="shared" si="22"/>
        <v>0</v>
      </c>
      <c r="F754" s="156"/>
    </row>
    <row r="755" spans="1:6" ht="19.899999999999999" customHeight="1">
      <c r="A755" s="34">
        <v>2110299</v>
      </c>
      <c r="B755" s="55" t="s">
        <v>402</v>
      </c>
      <c r="C755" s="97">
        <v>392</v>
      </c>
      <c r="D755" s="65">
        <v>336.67</v>
      </c>
      <c r="E755" s="65">
        <f t="shared" si="22"/>
        <v>-55.329999999999984</v>
      </c>
      <c r="F755" s="156">
        <f t="shared" si="23"/>
        <v>-14.114795918367342</v>
      </c>
    </row>
    <row r="756" spans="1:6" s="10" customFormat="1" ht="19.899999999999999" customHeight="1">
      <c r="A756" s="35">
        <v>21103</v>
      </c>
      <c r="B756" s="35" t="s">
        <v>842</v>
      </c>
      <c r="C756" s="23">
        <v>1781</v>
      </c>
      <c r="D756" s="63">
        <v>2105.6669170000005</v>
      </c>
      <c r="E756" s="63">
        <f t="shared" si="22"/>
        <v>324.66691700000047</v>
      </c>
      <c r="F756" s="115">
        <f t="shared" si="23"/>
        <v>18.229473161145453</v>
      </c>
    </row>
    <row r="757" spans="1:6" ht="19.899999999999999" customHeight="1">
      <c r="A757" s="34">
        <v>2110301</v>
      </c>
      <c r="B757" s="55" t="s">
        <v>403</v>
      </c>
      <c r="C757" s="97">
        <v>-143</v>
      </c>
      <c r="D757" s="65">
        <v>100</v>
      </c>
      <c r="E757" s="65">
        <f t="shared" si="22"/>
        <v>243</v>
      </c>
      <c r="F757" s="156">
        <f t="shared" si="23"/>
        <v>-169.93006993006995</v>
      </c>
    </row>
    <row r="758" spans="1:6" ht="19.899999999999999" customHeight="1">
      <c r="A758" s="34">
        <v>2110302</v>
      </c>
      <c r="B758" s="55" t="s">
        <v>404</v>
      </c>
      <c r="C758" s="97">
        <v>628</v>
      </c>
      <c r="D758" s="65">
        <v>1047.7556400000001</v>
      </c>
      <c r="E758" s="65">
        <f t="shared" si="22"/>
        <v>419.75564000000008</v>
      </c>
      <c r="F758" s="156">
        <f t="shared" si="23"/>
        <v>66.840070063694284</v>
      </c>
    </row>
    <row r="759" spans="1:6" ht="19.899999999999999" hidden="1" customHeight="1">
      <c r="A759" s="34">
        <v>2110303</v>
      </c>
      <c r="B759" s="55" t="s">
        <v>405</v>
      </c>
      <c r="C759" s="97">
        <v>0</v>
      </c>
      <c r="D759" s="65">
        <v>0</v>
      </c>
      <c r="E759" s="65">
        <f t="shared" si="22"/>
        <v>0</v>
      </c>
      <c r="F759" s="156"/>
    </row>
    <row r="760" spans="1:6" ht="19.899999999999999" customHeight="1">
      <c r="A760" s="34">
        <v>2110304</v>
      </c>
      <c r="B760" s="55" t="s">
        <v>406</v>
      </c>
      <c r="C760" s="97">
        <v>572</v>
      </c>
      <c r="D760" s="65">
        <v>716.711277</v>
      </c>
      <c r="E760" s="65">
        <f t="shared" si="22"/>
        <v>144.711277</v>
      </c>
      <c r="F760" s="156">
        <f t="shared" si="23"/>
        <v>25.299174300699299</v>
      </c>
    </row>
    <row r="761" spans="1:6" ht="19.899999999999999" hidden="1" customHeight="1">
      <c r="A761" s="34">
        <v>2110305</v>
      </c>
      <c r="B761" s="55" t="s">
        <v>407</v>
      </c>
      <c r="C761" s="24"/>
      <c r="D761" s="65">
        <v>0</v>
      </c>
      <c r="E761" s="65">
        <f t="shared" si="22"/>
        <v>0</v>
      </c>
      <c r="F761" s="156"/>
    </row>
    <row r="762" spans="1:6" ht="19.899999999999999" hidden="1" customHeight="1">
      <c r="A762" s="34">
        <v>2110306</v>
      </c>
      <c r="B762" s="55" t="s">
        <v>408</v>
      </c>
      <c r="C762" s="24"/>
      <c r="D762" s="65">
        <v>0</v>
      </c>
      <c r="E762" s="65">
        <f t="shared" si="22"/>
        <v>0</v>
      </c>
      <c r="F762" s="156"/>
    </row>
    <row r="763" spans="1:6" ht="19.899999999999999" customHeight="1">
      <c r="A763" s="34">
        <v>2110399</v>
      </c>
      <c r="B763" s="55" t="s">
        <v>409</v>
      </c>
      <c r="C763" s="97">
        <v>724</v>
      </c>
      <c r="D763" s="65">
        <v>241.2</v>
      </c>
      <c r="E763" s="65">
        <f t="shared" si="22"/>
        <v>-482.8</v>
      </c>
      <c r="F763" s="156">
        <f t="shared" si="23"/>
        <v>-66.685082872928177</v>
      </c>
    </row>
    <row r="764" spans="1:6" s="10" customFormat="1" ht="19.899999999999999" customHeight="1">
      <c r="A764" s="35">
        <v>21104</v>
      </c>
      <c r="B764" s="35" t="s">
        <v>843</v>
      </c>
      <c r="C764" s="23">
        <v>90</v>
      </c>
      <c r="D764" s="63">
        <v>0</v>
      </c>
      <c r="E764" s="63">
        <f t="shared" si="22"/>
        <v>-90</v>
      </c>
      <c r="F764" s="115">
        <f t="shared" si="23"/>
        <v>-100</v>
      </c>
    </row>
    <row r="765" spans="1:6" ht="19.899999999999999" hidden="1" customHeight="1">
      <c r="A765" s="34">
        <v>2110401</v>
      </c>
      <c r="B765" s="55" t="s">
        <v>410</v>
      </c>
      <c r="C765" s="24"/>
      <c r="D765" s="65">
        <v>0</v>
      </c>
      <c r="E765" s="65">
        <f t="shared" si="22"/>
        <v>0</v>
      </c>
      <c r="F765" s="156"/>
    </row>
    <row r="766" spans="1:6" ht="19.899999999999999" customHeight="1">
      <c r="A766" s="34">
        <v>2110402</v>
      </c>
      <c r="B766" s="55" t="s">
        <v>411</v>
      </c>
      <c r="C766" s="97">
        <v>90</v>
      </c>
      <c r="D766" s="65">
        <v>0</v>
      </c>
      <c r="E766" s="65">
        <f t="shared" si="22"/>
        <v>-90</v>
      </c>
      <c r="F766" s="156">
        <f t="shared" si="23"/>
        <v>-100</v>
      </c>
    </row>
    <row r="767" spans="1:6" ht="19.899999999999999" hidden="1" customHeight="1">
      <c r="A767" s="34">
        <v>2110403</v>
      </c>
      <c r="B767" s="55" t="s">
        <v>412</v>
      </c>
      <c r="C767" s="24"/>
      <c r="D767" s="65">
        <v>0</v>
      </c>
      <c r="E767" s="65">
        <f t="shared" si="22"/>
        <v>0</v>
      </c>
      <c r="F767" s="156"/>
    </row>
    <row r="768" spans="1:6" ht="19.899999999999999" hidden="1" customHeight="1">
      <c r="A768" s="34">
        <v>2110404</v>
      </c>
      <c r="B768" s="55" t="s">
        <v>413</v>
      </c>
      <c r="C768" s="24"/>
      <c r="D768" s="65">
        <v>0</v>
      </c>
      <c r="E768" s="65">
        <f t="shared" si="22"/>
        <v>0</v>
      </c>
      <c r="F768" s="156"/>
    </row>
    <row r="769" spans="1:6" ht="19.899999999999999" hidden="1" customHeight="1">
      <c r="A769" s="34">
        <v>2110499</v>
      </c>
      <c r="B769" s="55" t="s">
        <v>414</v>
      </c>
      <c r="C769" s="24"/>
      <c r="D769" s="65">
        <v>0</v>
      </c>
      <c r="E769" s="65">
        <f t="shared" si="22"/>
        <v>0</v>
      </c>
      <c r="F769" s="156"/>
    </row>
    <row r="770" spans="1:6" s="10" customFormat="1" ht="19.899999999999999" hidden="1" customHeight="1">
      <c r="A770" s="35">
        <v>21105</v>
      </c>
      <c r="B770" s="35" t="s">
        <v>844</v>
      </c>
      <c r="C770" s="23">
        <v>0</v>
      </c>
      <c r="D770" s="63">
        <v>0</v>
      </c>
      <c r="E770" s="63">
        <f t="shared" si="22"/>
        <v>0</v>
      </c>
      <c r="F770" s="115"/>
    </row>
    <row r="771" spans="1:6" ht="19.899999999999999" hidden="1" customHeight="1">
      <c r="A771" s="34">
        <v>2110501</v>
      </c>
      <c r="B771" s="55" t="s">
        <v>415</v>
      </c>
      <c r="C771" s="24">
        <v>0</v>
      </c>
      <c r="D771" s="65">
        <v>0</v>
      </c>
      <c r="E771" s="65">
        <f t="shared" si="22"/>
        <v>0</v>
      </c>
      <c r="F771" s="156"/>
    </row>
    <row r="772" spans="1:6" ht="19.899999999999999" hidden="1" customHeight="1">
      <c r="A772" s="34">
        <v>2110502</v>
      </c>
      <c r="B772" s="55" t="s">
        <v>416</v>
      </c>
      <c r="C772" s="24">
        <v>0</v>
      </c>
      <c r="D772" s="65">
        <v>0</v>
      </c>
      <c r="E772" s="65">
        <f t="shared" si="22"/>
        <v>0</v>
      </c>
      <c r="F772" s="156"/>
    </row>
    <row r="773" spans="1:6" ht="19.899999999999999" hidden="1" customHeight="1">
      <c r="A773" s="34">
        <v>2110503</v>
      </c>
      <c r="B773" s="55" t="s">
        <v>417</v>
      </c>
      <c r="C773" s="24">
        <v>0</v>
      </c>
      <c r="D773" s="65">
        <v>0</v>
      </c>
      <c r="E773" s="65">
        <f t="shared" si="22"/>
        <v>0</v>
      </c>
      <c r="F773" s="156"/>
    </row>
    <row r="774" spans="1:6" ht="19.899999999999999" hidden="1" customHeight="1">
      <c r="A774" s="34">
        <v>2110506</v>
      </c>
      <c r="B774" s="55" t="s">
        <v>418</v>
      </c>
      <c r="C774" s="24">
        <v>0</v>
      </c>
      <c r="D774" s="65">
        <v>0</v>
      </c>
      <c r="E774" s="65">
        <f t="shared" ref="E774:E837" si="24">D774-C774</f>
        <v>0</v>
      </c>
      <c r="F774" s="156"/>
    </row>
    <row r="775" spans="1:6" ht="19.899999999999999" hidden="1" customHeight="1">
      <c r="A775" s="34">
        <v>2110599</v>
      </c>
      <c r="B775" s="55" t="s">
        <v>419</v>
      </c>
      <c r="C775" s="24">
        <v>0</v>
      </c>
      <c r="D775" s="65">
        <v>0</v>
      </c>
      <c r="E775" s="65">
        <f t="shared" si="24"/>
        <v>0</v>
      </c>
      <c r="F775" s="156"/>
    </row>
    <row r="776" spans="1:6" s="10" customFormat="1" ht="19.899999999999999" customHeight="1">
      <c r="A776" s="35">
        <v>21110</v>
      </c>
      <c r="B776" s="35" t="s">
        <v>845</v>
      </c>
      <c r="C776" s="23">
        <v>21</v>
      </c>
      <c r="D776" s="63">
        <v>30</v>
      </c>
      <c r="E776" s="63">
        <f t="shared" si="24"/>
        <v>9</v>
      </c>
      <c r="F776" s="115">
        <f t="shared" ref="F776:F837" si="25">E776/C776*100</f>
        <v>42.857142857142854</v>
      </c>
    </row>
    <row r="777" spans="1:6" ht="19.899999999999999" customHeight="1">
      <c r="A777" s="34">
        <v>2111001</v>
      </c>
      <c r="B777" s="55" t="s">
        <v>420</v>
      </c>
      <c r="C777" s="97">
        <v>21</v>
      </c>
      <c r="D777" s="65">
        <v>30</v>
      </c>
      <c r="E777" s="65">
        <f t="shared" si="24"/>
        <v>9</v>
      </c>
      <c r="F777" s="156">
        <f t="shared" si="25"/>
        <v>42.857142857142854</v>
      </c>
    </row>
    <row r="778" spans="1:6" s="10" customFormat="1" ht="19.899999999999999" customHeight="1">
      <c r="A778" s="35">
        <v>21111</v>
      </c>
      <c r="B778" s="35" t="s">
        <v>846</v>
      </c>
      <c r="C778" s="23">
        <v>917</v>
      </c>
      <c r="D778" s="63">
        <v>287.88</v>
      </c>
      <c r="E778" s="63">
        <f t="shared" si="24"/>
        <v>-629.12</v>
      </c>
      <c r="F778" s="115">
        <f t="shared" si="25"/>
        <v>-68.606324972737184</v>
      </c>
    </row>
    <row r="779" spans="1:6" ht="19.899999999999999" customHeight="1">
      <c r="A779" s="34">
        <v>2111101</v>
      </c>
      <c r="B779" s="55" t="s">
        <v>421</v>
      </c>
      <c r="C779" s="97">
        <v>12</v>
      </c>
      <c r="D779" s="65">
        <v>27.880000000000003</v>
      </c>
      <c r="E779" s="65">
        <f t="shared" si="24"/>
        <v>15.880000000000003</v>
      </c>
      <c r="F779" s="156">
        <f t="shared" si="25"/>
        <v>132.33333333333334</v>
      </c>
    </row>
    <row r="780" spans="1:6" ht="19.899999999999999" customHeight="1">
      <c r="A780" s="34">
        <v>2111102</v>
      </c>
      <c r="B780" s="55" t="s">
        <v>422</v>
      </c>
      <c r="C780" s="97">
        <v>180</v>
      </c>
      <c r="D780" s="65">
        <v>260</v>
      </c>
      <c r="E780" s="65">
        <f t="shared" si="24"/>
        <v>80</v>
      </c>
      <c r="F780" s="156">
        <f t="shared" si="25"/>
        <v>44.444444444444443</v>
      </c>
    </row>
    <row r="781" spans="1:6" ht="19.899999999999999" customHeight="1">
      <c r="A781" s="34">
        <v>2111103</v>
      </c>
      <c r="B781" s="55" t="s">
        <v>423</v>
      </c>
      <c r="C781" s="97">
        <v>-89</v>
      </c>
      <c r="D781" s="65">
        <v>0</v>
      </c>
      <c r="E781" s="65">
        <f t="shared" si="24"/>
        <v>89</v>
      </c>
      <c r="F781" s="156">
        <f t="shared" si="25"/>
        <v>-100</v>
      </c>
    </row>
    <row r="782" spans="1:6" ht="19.899999999999999" customHeight="1">
      <c r="A782" s="34">
        <v>2111104</v>
      </c>
      <c r="B782" s="55" t="s">
        <v>424</v>
      </c>
      <c r="C782" s="97">
        <v>800</v>
      </c>
      <c r="D782" s="65">
        <v>0</v>
      </c>
      <c r="E782" s="65">
        <f t="shared" si="24"/>
        <v>-800</v>
      </c>
      <c r="F782" s="156">
        <f t="shared" si="25"/>
        <v>-100</v>
      </c>
    </row>
    <row r="783" spans="1:6" ht="19.899999999999999" customHeight="1">
      <c r="A783" s="34">
        <v>2111199</v>
      </c>
      <c r="B783" s="55" t="s">
        <v>425</v>
      </c>
      <c r="C783" s="97">
        <v>14</v>
      </c>
      <c r="D783" s="65">
        <v>0</v>
      </c>
      <c r="E783" s="65">
        <f t="shared" si="24"/>
        <v>-14</v>
      </c>
      <c r="F783" s="156">
        <f t="shared" si="25"/>
        <v>-100</v>
      </c>
    </row>
    <row r="784" spans="1:6" s="10" customFormat="1" ht="19.899999999999999" hidden="1" customHeight="1">
      <c r="A784" s="35">
        <v>21112</v>
      </c>
      <c r="B784" s="35" t="s">
        <v>847</v>
      </c>
      <c r="C784" s="23">
        <v>0</v>
      </c>
      <c r="D784" s="63">
        <v>0</v>
      </c>
      <c r="E784" s="63">
        <f t="shared" si="24"/>
        <v>0</v>
      </c>
      <c r="F784" s="115"/>
    </row>
    <row r="785" spans="1:6" ht="19.899999999999999" hidden="1" customHeight="1">
      <c r="A785" s="34">
        <v>2111201</v>
      </c>
      <c r="B785" s="55" t="s">
        <v>426</v>
      </c>
      <c r="C785" s="24">
        <v>0</v>
      </c>
      <c r="D785" s="65">
        <v>0</v>
      </c>
      <c r="E785" s="65">
        <f t="shared" si="24"/>
        <v>0</v>
      </c>
      <c r="F785" s="156"/>
    </row>
    <row r="786" spans="1:6" s="10" customFormat="1" ht="19.899999999999999" hidden="1" customHeight="1">
      <c r="A786" s="35">
        <v>21113</v>
      </c>
      <c r="B786" s="35" t="s">
        <v>848</v>
      </c>
      <c r="C786" s="23">
        <v>0</v>
      </c>
      <c r="D786" s="63">
        <v>0</v>
      </c>
      <c r="E786" s="63">
        <f t="shared" si="24"/>
        <v>0</v>
      </c>
      <c r="F786" s="115"/>
    </row>
    <row r="787" spans="1:6" ht="19.899999999999999" hidden="1" customHeight="1">
      <c r="A787" s="34">
        <v>2111301</v>
      </c>
      <c r="B787" s="55" t="s">
        <v>427</v>
      </c>
      <c r="C787" s="24">
        <v>0</v>
      </c>
      <c r="D787" s="65">
        <v>0</v>
      </c>
      <c r="E787" s="65">
        <f t="shared" si="24"/>
        <v>0</v>
      </c>
      <c r="F787" s="156"/>
    </row>
    <row r="788" spans="1:6" s="10" customFormat="1" ht="19.899999999999999" customHeight="1">
      <c r="A788" s="35">
        <v>21199</v>
      </c>
      <c r="B788" s="35" t="s">
        <v>849</v>
      </c>
      <c r="C788" s="23">
        <v>5356</v>
      </c>
      <c r="D788" s="63">
        <v>0</v>
      </c>
      <c r="E788" s="63">
        <f t="shared" si="24"/>
        <v>-5356</v>
      </c>
      <c r="F788" s="115">
        <f t="shared" si="25"/>
        <v>-100</v>
      </c>
    </row>
    <row r="789" spans="1:6" ht="19.899999999999999" customHeight="1">
      <c r="A789" s="34">
        <v>2119901</v>
      </c>
      <c r="B789" s="55" t="s">
        <v>428</v>
      </c>
      <c r="C789" s="97">
        <v>5356</v>
      </c>
      <c r="D789" s="65">
        <v>0</v>
      </c>
      <c r="E789" s="65">
        <f t="shared" si="24"/>
        <v>-5356</v>
      </c>
      <c r="F789" s="156">
        <f t="shared" si="25"/>
        <v>-100</v>
      </c>
    </row>
    <row r="790" spans="1:6" s="10" customFormat="1" ht="19.899999999999999" customHeight="1">
      <c r="A790" s="35">
        <v>212</v>
      </c>
      <c r="B790" s="35" t="s">
        <v>850</v>
      </c>
      <c r="C790" s="23">
        <v>12920</v>
      </c>
      <c r="D790" s="63">
        <v>15018.355523999999</v>
      </c>
      <c r="E790" s="63">
        <f t="shared" si="24"/>
        <v>2098.3555239999987</v>
      </c>
      <c r="F790" s="115">
        <f t="shared" si="25"/>
        <v>16.241141826625377</v>
      </c>
    </row>
    <row r="791" spans="1:6" s="10" customFormat="1" ht="19.899999999999999" customHeight="1">
      <c r="A791" s="35">
        <v>21201</v>
      </c>
      <c r="B791" s="35" t="s">
        <v>851</v>
      </c>
      <c r="C791" s="23">
        <v>5528</v>
      </c>
      <c r="D791" s="63">
        <v>7558.5690999999997</v>
      </c>
      <c r="E791" s="63">
        <f t="shared" si="24"/>
        <v>2030.5690999999997</v>
      </c>
      <c r="F791" s="115">
        <f t="shared" si="25"/>
        <v>36.732436685962369</v>
      </c>
    </row>
    <row r="792" spans="1:6" ht="19.899999999999999" customHeight="1">
      <c r="A792" s="34">
        <v>2120101</v>
      </c>
      <c r="B792" s="55" t="s">
        <v>19</v>
      </c>
      <c r="C792" s="97">
        <v>950</v>
      </c>
      <c r="D792" s="65">
        <v>1061</v>
      </c>
      <c r="E792" s="65">
        <f t="shared" si="24"/>
        <v>111</v>
      </c>
      <c r="F792" s="156">
        <f t="shared" si="25"/>
        <v>11.684210526315789</v>
      </c>
    </row>
    <row r="793" spans="1:6" ht="19.899999999999999" customHeight="1">
      <c r="A793" s="34">
        <v>2120102</v>
      </c>
      <c r="B793" s="55" t="s">
        <v>20</v>
      </c>
      <c r="C793" s="97">
        <v>53</v>
      </c>
      <c r="D793" s="65">
        <v>48.62</v>
      </c>
      <c r="E793" s="65">
        <f t="shared" si="24"/>
        <v>-4.3800000000000026</v>
      </c>
      <c r="F793" s="156">
        <f t="shared" si="25"/>
        <v>-8.2641509433962312</v>
      </c>
    </row>
    <row r="794" spans="1:6" ht="19.899999999999999" customHeight="1">
      <c r="A794" s="34">
        <v>2120103</v>
      </c>
      <c r="B794" s="55" t="s">
        <v>21</v>
      </c>
      <c r="C794" s="97">
        <v>743</v>
      </c>
      <c r="D794" s="65">
        <v>1688.9402</v>
      </c>
      <c r="E794" s="65">
        <f t="shared" si="24"/>
        <v>945.9402</v>
      </c>
      <c r="F794" s="156">
        <f t="shared" si="25"/>
        <v>127.3136204576043</v>
      </c>
    </row>
    <row r="795" spans="1:6" ht="19.899999999999999" customHeight="1">
      <c r="A795" s="34">
        <v>2120104</v>
      </c>
      <c r="B795" s="55" t="s">
        <v>429</v>
      </c>
      <c r="C795" s="97">
        <v>676</v>
      </c>
      <c r="D795" s="65">
        <v>676.09199999999998</v>
      </c>
      <c r="E795" s="65">
        <f t="shared" si="24"/>
        <v>9.1999999999984539E-2</v>
      </c>
      <c r="F795" s="156">
        <f t="shared" si="25"/>
        <v>1.3609467455619013E-2</v>
      </c>
    </row>
    <row r="796" spans="1:6" ht="19.899999999999999" hidden="1" customHeight="1">
      <c r="A796" s="34">
        <v>2120105</v>
      </c>
      <c r="B796" s="55" t="s">
        <v>430</v>
      </c>
      <c r="C796" s="97">
        <v>0</v>
      </c>
      <c r="D796" s="65">
        <v>0</v>
      </c>
      <c r="E796" s="65">
        <f t="shared" si="24"/>
        <v>0</v>
      </c>
      <c r="F796" s="156"/>
    </row>
    <row r="797" spans="1:6" ht="19.899999999999999" customHeight="1">
      <c r="A797" s="34">
        <v>2120106</v>
      </c>
      <c r="B797" s="55" t="s">
        <v>431</v>
      </c>
      <c r="C797" s="97">
        <v>2448</v>
      </c>
      <c r="D797" s="65">
        <v>2678</v>
      </c>
      <c r="E797" s="65">
        <f t="shared" si="24"/>
        <v>230</v>
      </c>
      <c r="F797" s="156">
        <f t="shared" si="25"/>
        <v>9.3954248366013076</v>
      </c>
    </row>
    <row r="798" spans="1:6" ht="19.899999999999999" hidden="1" customHeight="1">
      <c r="A798" s="34">
        <v>2120107</v>
      </c>
      <c r="B798" s="55" t="s">
        <v>432</v>
      </c>
      <c r="C798" s="97">
        <v>0</v>
      </c>
      <c r="D798" s="65">
        <v>0</v>
      </c>
      <c r="E798" s="65">
        <f t="shared" si="24"/>
        <v>0</v>
      </c>
      <c r="F798" s="156"/>
    </row>
    <row r="799" spans="1:6" ht="19.899999999999999" hidden="1" customHeight="1">
      <c r="A799" s="34">
        <v>2120108</v>
      </c>
      <c r="B799" s="55" t="s">
        <v>433</v>
      </c>
      <c r="C799" s="97">
        <v>0</v>
      </c>
      <c r="D799" s="65">
        <v>0</v>
      </c>
      <c r="E799" s="65">
        <f t="shared" si="24"/>
        <v>0</v>
      </c>
      <c r="F799" s="156"/>
    </row>
    <row r="800" spans="1:6" ht="19.899999999999999" hidden="1" customHeight="1">
      <c r="A800" s="34">
        <v>2120109</v>
      </c>
      <c r="B800" s="55" t="s">
        <v>434</v>
      </c>
      <c r="C800" s="97">
        <v>0</v>
      </c>
      <c r="D800" s="65">
        <v>0</v>
      </c>
      <c r="E800" s="65">
        <f t="shared" si="24"/>
        <v>0</v>
      </c>
      <c r="F800" s="156"/>
    </row>
    <row r="801" spans="1:6" ht="19.899999999999999" hidden="1" customHeight="1">
      <c r="A801" s="34">
        <v>2120110</v>
      </c>
      <c r="B801" s="55" t="s">
        <v>435</v>
      </c>
      <c r="C801" s="97">
        <v>0</v>
      </c>
      <c r="D801" s="65">
        <v>0</v>
      </c>
      <c r="E801" s="65">
        <f t="shared" si="24"/>
        <v>0</v>
      </c>
      <c r="F801" s="156"/>
    </row>
    <row r="802" spans="1:6" ht="19.899999999999999" customHeight="1">
      <c r="A802" s="34">
        <v>2120199</v>
      </c>
      <c r="B802" s="55" t="s">
        <v>436</v>
      </c>
      <c r="C802" s="97">
        <v>658</v>
      </c>
      <c r="D802" s="65">
        <v>1405.9168999999999</v>
      </c>
      <c r="E802" s="65">
        <f t="shared" si="24"/>
        <v>747.91689999999994</v>
      </c>
      <c r="F802" s="156">
        <f t="shared" si="25"/>
        <v>113.66518237082066</v>
      </c>
    </row>
    <row r="803" spans="1:6" s="10" customFormat="1" ht="19.899999999999999" customHeight="1">
      <c r="A803" s="35">
        <v>21202</v>
      </c>
      <c r="B803" s="35" t="s">
        <v>852</v>
      </c>
      <c r="C803" s="23">
        <v>265</v>
      </c>
      <c r="D803" s="63">
        <v>149.5</v>
      </c>
      <c r="E803" s="63">
        <f t="shared" si="24"/>
        <v>-115.5</v>
      </c>
      <c r="F803" s="115">
        <f t="shared" si="25"/>
        <v>-43.584905660377359</v>
      </c>
    </row>
    <row r="804" spans="1:6" ht="19.899999999999999" customHeight="1">
      <c r="A804" s="34">
        <v>2120201</v>
      </c>
      <c r="B804" s="55" t="s">
        <v>437</v>
      </c>
      <c r="C804" s="97">
        <v>265</v>
      </c>
      <c r="D804" s="65">
        <v>149.5</v>
      </c>
      <c r="E804" s="65">
        <f t="shared" si="24"/>
        <v>-115.5</v>
      </c>
      <c r="F804" s="156">
        <f t="shared" si="25"/>
        <v>-43.584905660377359</v>
      </c>
    </row>
    <row r="805" spans="1:6" s="10" customFormat="1" ht="19.899999999999999" customHeight="1">
      <c r="A805" s="35">
        <v>21203</v>
      </c>
      <c r="B805" s="35" t="s">
        <v>853</v>
      </c>
      <c r="C805" s="23">
        <v>1607</v>
      </c>
      <c r="D805" s="63">
        <v>306.23370000000006</v>
      </c>
      <c r="E805" s="63">
        <f t="shared" si="24"/>
        <v>-1300.7663</v>
      </c>
      <c r="F805" s="115">
        <f t="shared" si="25"/>
        <v>-80.943764779091481</v>
      </c>
    </row>
    <row r="806" spans="1:6" ht="19.899999999999999" customHeight="1">
      <c r="A806" s="34">
        <v>2120303</v>
      </c>
      <c r="B806" s="55" t="s">
        <v>438</v>
      </c>
      <c r="C806" s="97">
        <v>44</v>
      </c>
      <c r="D806" s="65">
        <v>0</v>
      </c>
      <c r="E806" s="65">
        <f t="shared" si="24"/>
        <v>-44</v>
      </c>
      <c r="F806" s="156">
        <f t="shared" si="25"/>
        <v>-100</v>
      </c>
    </row>
    <row r="807" spans="1:6" ht="19.899999999999999" customHeight="1">
      <c r="A807" s="34">
        <v>2120399</v>
      </c>
      <c r="B807" s="55" t="s">
        <v>439</v>
      </c>
      <c r="C807" s="97">
        <v>1563</v>
      </c>
      <c r="D807" s="65">
        <v>306.23370000000006</v>
      </c>
      <c r="E807" s="65">
        <f t="shared" si="24"/>
        <v>-1256.7663</v>
      </c>
      <c r="F807" s="156">
        <f t="shared" si="25"/>
        <v>-80.40731285988484</v>
      </c>
    </row>
    <row r="808" spans="1:6" s="10" customFormat="1" ht="19.899999999999999" customHeight="1">
      <c r="A808" s="35">
        <v>21205</v>
      </c>
      <c r="B808" s="35" t="s">
        <v>854</v>
      </c>
      <c r="C808" s="23">
        <v>3769</v>
      </c>
      <c r="D808" s="63">
        <v>6255.6527239999996</v>
      </c>
      <c r="E808" s="63">
        <f t="shared" si="24"/>
        <v>2486.6527239999996</v>
      </c>
      <c r="F808" s="115">
        <f t="shared" si="25"/>
        <v>65.976458583178555</v>
      </c>
    </row>
    <row r="809" spans="1:6" ht="19.899999999999999" customHeight="1">
      <c r="A809" s="34">
        <v>2120501</v>
      </c>
      <c r="B809" s="55" t="s">
        <v>440</v>
      </c>
      <c r="C809" s="97">
        <v>3769</v>
      </c>
      <c r="D809" s="65">
        <v>6255.6527239999996</v>
      </c>
      <c r="E809" s="65">
        <f t="shared" si="24"/>
        <v>2486.6527239999996</v>
      </c>
      <c r="F809" s="156">
        <f t="shared" si="25"/>
        <v>65.976458583178555</v>
      </c>
    </row>
    <row r="810" spans="1:6" s="10" customFormat="1" ht="19.899999999999999" customHeight="1">
      <c r="A810" s="35">
        <v>21206</v>
      </c>
      <c r="B810" s="35" t="s">
        <v>855</v>
      </c>
      <c r="C810" s="23">
        <v>489</v>
      </c>
      <c r="D810" s="63">
        <v>8.4</v>
      </c>
      <c r="E810" s="63">
        <f t="shared" si="24"/>
        <v>-480.6</v>
      </c>
      <c r="F810" s="115">
        <f t="shared" si="25"/>
        <v>-98.282208588957062</v>
      </c>
    </row>
    <row r="811" spans="1:6" ht="19.899999999999999" customHeight="1">
      <c r="A811" s="34">
        <v>2120601</v>
      </c>
      <c r="B811" s="55" t="s">
        <v>441</v>
      </c>
      <c r="C811" s="97">
        <v>489</v>
      </c>
      <c r="D811" s="65">
        <v>8.4</v>
      </c>
      <c r="E811" s="65">
        <f t="shared" si="24"/>
        <v>-480.6</v>
      </c>
      <c r="F811" s="156">
        <f t="shared" si="25"/>
        <v>-98.282208588957062</v>
      </c>
    </row>
    <row r="812" spans="1:6" s="10" customFormat="1" ht="19.899999999999999" customHeight="1">
      <c r="A812" s="35">
        <v>21299</v>
      </c>
      <c r="B812" s="35" t="s">
        <v>856</v>
      </c>
      <c r="C812" s="23">
        <v>1262</v>
      </c>
      <c r="D812" s="63">
        <v>740</v>
      </c>
      <c r="E812" s="63">
        <f t="shared" si="24"/>
        <v>-522</v>
      </c>
      <c r="F812" s="115">
        <f t="shared" si="25"/>
        <v>-41.362916006339148</v>
      </c>
    </row>
    <row r="813" spans="1:6" ht="19.899999999999999" customHeight="1">
      <c r="A813" s="34">
        <v>2129999</v>
      </c>
      <c r="B813" s="55" t="s">
        <v>443</v>
      </c>
      <c r="C813" s="97">
        <v>1262</v>
      </c>
      <c r="D813" s="65">
        <v>740</v>
      </c>
      <c r="E813" s="65">
        <f t="shared" si="24"/>
        <v>-522</v>
      </c>
      <c r="F813" s="156">
        <f t="shared" si="25"/>
        <v>-41.362916006339148</v>
      </c>
    </row>
    <row r="814" spans="1:6" s="10" customFormat="1" ht="19.899999999999999" customHeight="1">
      <c r="A814" s="35">
        <v>213</v>
      </c>
      <c r="B814" s="35" t="s">
        <v>857</v>
      </c>
      <c r="C814" s="23">
        <v>11518</v>
      </c>
      <c r="D814" s="63">
        <v>15231.363289097302</v>
      </c>
      <c r="E814" s="63">
        <f t="shared" si="24"/>
        <v>3713.3632890973022</v>
      </c>
      <c r="F814" s="115">
        <f t="shared" si="25"/>
        <v>32.239653491034055</v>
      </c>
    </row>
    <row r="815" spans="1:6" s="10" customFormat="1" ht="19.899999999999999" customHeight="1">
      <c r="A815" s="35">
        <v>21301</v>
      </c>
      <c r="B815" s="35" t="s">
        <v>858</v>
      </c>
      <c r="C815" s="23">
        <v>3273</v>
      </c>
      <c r="D815" s="63">
        <v>4866.5576689999998</v>
      </c>
      <c r="E815" s="63">
        <f t="shared" si="24"/>
        <v>1593.5576689999998</v>
      </c>
      <c r="F815" s="115">
        <f t="shared" si="25"/>
        <v>48.687982554231581</v>
      </c>
    </row>
    <row r="816" spans="1:6" ht="19.899999999999999" customHeight="1">
      <c r="A816" s="34">
        <v>2130101</v>
      </c>
      <c r="B816" s="55" t="s">
        <v>19</v>
      </c>
      <c r="C816" s="24">
        <v>1347</v>
      </c>
      <c r="D816" s="65">
        <v>1457</v>
      </c>
      <c r="E816" s="65">
        <f t="shared" si="24"/>
        <v>110</v>
      </c>
      <c r="F816" s="156">
        <f t="shared" si="25"/>
        <v>8.1662954714179659</v>
      </c>
    </row>
    <row r="817" spans="1:6" ht="19.899999999999999" customHeight="1">
      <c r="A817" s="34">
        <v>2130102</v>
      </c>
      <c r="B817" s="55" t="s">
        <v>20</v>
      </c>
      <c r="C817" s="24">
        <v>110</v>
      </c>
      <c r="D817" s="65">
        <v>100.4286</v>
      </c>
      <c r="E817" s="65">
        <f t="shared" si="24"/>
        <v>-9.571399999999997</v>
      </c>
      <c r="F817" s="156">
        <f t="shared" si="25"/>
        <v>-8.7012727272727233</v>
      </c>
    </row>
    <row r="818" spans="1:6" ht="19.899999999999999" customHeight="1">
      <c r="A818" s="34">
        <v>2130103</v>
      </c>
      <c r="B818" s="55" t="s">
        <v>21</v>
      </c>
      <c r="C818" s="24">
        <v>176</v>
      </c>
      <c r="D818" s="65">
        <v>365.84626000000003</v>
      </c>
      <c r="E818" s="65">
        <f t="shared" si="24"/>
        <v>189.84626000000003</v>
      </c>
      <c r="F818" s="156">
        <f t="shared" si="25"/>
        <v>107.86719318181819</v>
      </c>
    </row>
    <row r="819" spans="1:6" ht="19.899999999999999" customHeight="1">
      <c r="A819" s="34">
        <v>2130104</v>
      </c>
      <c r="B819" s="55" t="s">
        <v>27</v>
      </c>
      <c r="C819" s="24">
        <v>491</v>
      </c>
      <c r="D819" s="65">
        <v>709</v>
      </c>
      <c r="E819" s="65">
        <f t="shared" si="24"/>
        <v>218</v>
      </c>
      <c r="F819" s="156">
        <f t="shared" si="25"/>
        <v>44.39918533604888</v>
      </c>
    </row>
    <row r="820" spans="1:6" ht="19.899999999999999" hidden="1" customHeight="1">
      <c r="A820" s="34">
        <v>2130105</v>
      </c>
      <c r="B820" s="55" t="s">
        <v>444</v>
      </c>
      <c r="C820" s="24"/>
      <c r="D820" s="65">
        <v>0</v>
      </c>
      <c r="E820" s="65">
        <f t="shared" si="24"/>
        <v>0</v>
      </c>
      <c r="F820" s="156"/>
    </row>
    <row r="821" spans="1:6" ht="19.899999999999999" customHeight="1">
      <c r="A821" s="34">
        <v>2130106</v>
      </c>
      <c r="B821" s="55" t="s">
        <v>445</v>
      </c>
      <c r="C821" s="24">
        <v>207</v>
      </c>
      <c r="D821" s="65">
        <v>50.6</v>
      </c>
      <c r="E821" s="65">
        <f t="shared" si="24"/>
        <v>-156.4</v>
      </c>
      <c r="F821" s="156">
        <f t="shared" si="25"/>
        <v>-75.555555555555557</v>
      </c>
    </row>
    <row r="822" spans="1:6" ht="19.899999999999999" customHeight="1">
      <c r="A822" s="34">
        <v>2130108</v>
      </c>
      <c r="B822" s="55" t="s">
        <v>446</v>
      </c>
      <c r="C822" s="24">
        <v>112</v>
      </c>
      <c r="D822" s="65">
        <v>272.26</v>
      </c>
      <c r="E822" s="65">
        <f t="shared" si="24"/>
        <v>160.26</v>
      </c>
      <c r="F822" s="156">
        <f t="shared" si="25"/>
        <v>143.08928571428569</v>
      </c>
    </row>
    <row r="823" spans="1:6" ht="19.899999999999999" customHeight="1">
      <c r="A823" s="34">
        <v>2130109</v>
      </c>
      <c r="B823" s="55" t="s">
        <v>447</v>
      </c>
      <c r="C823" s="24">
        <v>172</v>
      </c>
      <c r="D823" s="65">
        <v>238.63319999999999</v>
      </c>
      <c r="E823" s="65">
        <f t="shared" si="24"/>
        <v>66.633199999999988</v>
      </c>
      <c r="F823" s="156">
        <f t="shared" si="25"/>
        <v>38.740232558139525</v>
      </c>
    </row>
    <row r="824" spans="1:6" ht="19.899999999999999" customHeight="1">
      <c r="A824" s="34">
        <v>2130110</v>
      </c>
      <c r="B824" s="55" t="s">
        <v>448</v>
      </c>
      <c r="C824" s="24">
        <v>9</v>
      </c>
      <c r="D824" s="65">
        <v>10.5</v>
      </c>
      <c r="E824" s="65">
        <f t="shared" si="24"/>
        <v>1.5</v>
      </c>
      <c r="F824" s="156">
        <f t="shared" si="25"/>
        <v>16.666666666666664</v>
      </c>
    </row>
    <row r="825" spans="1:6" ht="19.899999999999999" customHeight="1">
      <c r="A825" s="34">
        <v>2130111</v>
      </c>
      <c r="B825" s="55" t="s">
        <v>449</v>
      </c>
      <c r="C825" s="24">
        <v>11</v>
      </c>
      <c r="D825" s="65">
        <v>10</v>
      </c>
      <c r="E825" s="65">
        <f t="shared" si="24"/>
        <v>-1</v>
      </c>
      <c r="F825" s="156">
        <f t="shared" si="25"/>
        <v>-9.0909090909090917</v>
      </c>
    </row>
    <row r="826" spans="1:6" ht="19.899999999999999" customHeight="1">
      <c r="A826" s="34">
        <v>2130112</v>
      </c>
      <c r="B826" s="55" t="s">
        <v>450</v>
      </c>
      <c r="C826" s="24">
        <v>144</v>
      </c>
      <c r="D826" s="65">
        <v>125</v>
      </c>
      <c r="E826" s="65">
        <f t="shared" si="24"/>
        <v>-19</v>
      </c>
      <c r="F826" s="156">
        <f t="shared" si="25"/>
        <v>-13.194444444444445</v>
      </c>
    </row>
    <row r="827" spans="1:6" ht="19.899999999999999" customHeight="1">
      <c r="A827" s="34">
        <v>2130114</v>
      </c>
      <c r="B827" s="55" t="s">
        <v>451</v>
      </c>
      <c r="C827" s="24">
        <v>5</v>
      </c>
      <c r="D827" s="65">
        <v>300</v>
      </c>
      <c r="E827" s="65">
        <f t="shared" si="24"/>
        <v>295</v>
      </c>
      <c r="F827" s="156">
        <f t="shared" si="25"/>
        <v>5900</v>
      </c>
    </row>
    <row r="828" spans="1:6" ht="19.899999999999999" customHeight="1">
      <c r="A828" s="34">
        <v>2130119</v>
      </c>
      <c r="B828" s="55" t="s">
        <v>452</v>
      </c>
      <c r="C828" s="24"/>
      <c r="D828" s="65">
        <v>90</v>
      </c>
      <c r="E828" s="65">
        <f t="shared" si="24"/>
        <v>90</v>
      </c>
      <c r="F828" s="156"/>
    </row>
    <row r="829" spans="1:6" ht="19.899999999999999" hidden="1" customHeight="1">
      <c r="A829" s="34">
        <v>2130120</v>
      </c>
      <c r="B829" s="55" t="s">
        <v>453</v>
      </c>
      <c r="C829" s="24"/>
      <c r="D829" s="65">
        <v>0</v>
      </c>
      <c r="E829" s="65">
        <f t="shared" si="24"/>
        <v>0</v>
      </c>
      <c r="F829" s="156"/>
    </row>
    <row r="830" spans="1:6" ht="19.899999999999999" hidden="1" customHeight="1">
      <c r="A830" s="34">
        <v>2130121</v>
      </c>
      <c r="B830" s="55" t="s">
        <v>454</v>
      </c>
      <c r="C830" s="24"/>
      <c r="D830" s="65">
        <v>0</v>
      </c>
      <c r="E830" s="65">
        <f t="shared" si="24"/>
        <v>0</v>
      </c>
      <c r="F830" s="156"/>
    </row>
    <row r="831" spans="1:6" ht="19.899999999999999" customHeight="1">
      <c r="A831" s="34">
        <v>2130122</v>
      </c>
      <c r="B831" s="55" t="s">
        <v>455</v>
      </c>
      <c r="C831" s="24">
        <v>-239</v>
      </c>
      <c r="D831" s="65">
        <v>111</v>
      </c>
      <c r="E831" s="65">
        <f t="shared" si="24"/>
        <v>350</v>
      </c>
      <c r="F831" s="156">
        <f t="shared" si="25"/>
        <v>-146.44351464435147</v>
      </c>
    </row>
    <row r="832" spans="1:6" ht="19.899999999999999" customHeight="1">
      <c r="A832" s="34">
        <v>2130124</v>
      </c>
      <c r="B832" s="55" t="s">
        <v>456</v>
      </c>
      <c r="C832" s="24"/>
      <c r="D832" s="65">
        <v>3</v>
      </c>
      <c r="E832" s="65">
        <f t="shared" si="24"/>
        <v>3</v>
      </c>
      <c r="F832" s="156"/>
    </row>
    <row r="833" spans="1:6" ht="19.899999999999999" hidden="1" customHeight="1">
      <c r="A833" s="34">
        <v>2130125</v>
      </c>
      <c r="B833" s="55" t="s">
        <v>457</v>
      </c>
      <c r="C833" s="24"/>
      <c r="D833" s="65">
        <v>0</v>
      </c>
      <c r="E833" s="65">
        <f t="shared" si="24"/>
        <v>0</v>
      </c>
      <c r="F833" s="156"/>
    </row>
    <row r="834" spans="1:6" ht="19.899999999999999" hidden="1" customHeight="1">
      <c r="A834" s="34">
        <v>2130126</v>
      </c>
      <c r="B834" s="55" t="s">
        <v>458</v>
      </c>
      <c r="C834" s="24"/>
      <c r="D834" s="65">
        <v>0</v>
      </c>
      <c r="E834" s="65">
        <f t="shared" si="24"/>
        <v>0</v>
      </c>
      <c r="F834" s="156"/>
    </row>
    <row r="835" spans="1:6" ht="19.899999999999999" customHeight="1">
      <c r="A835" s="34">
        <v>2130135</v>
      </c>
      <c r="B835" s="55" t="s">
        <v>459</v>
      </c>
      <c r="C835" s="24">
        <v>20</v>
      </c>
      <c r="D835" s="65">
        <v>11</v>
      </c>
      <c r="E835" s="65">
        <f t="shared" si="24"/>
        <v>-9</v>
      </c>
      <c r="F835" s="156">
        <f t="shared" si="25"/>
        <v>-45</v>
      </c>
    </row>
    <row r="836" spans="1:6" ht="19.899999999999999" hidden="1" customHeight="1">
      <c r="A836" s="34">
        <v>2130142</v>
      </c>
      <c r="B836" s="55" t="s">
        <v>460</v>
      </c>
      <c r="C836" s="24"/>
      <c r="D836" s="65">
        <v>0</v>
      </c>
      <c r="E836" s="65">
        <f t="shared" si="24"/>
        <v>0</v>
      </c>
      <c r="F836" s="156"/>
    </row>
    <row r="837" spans="1:6" ht="19.899999999999999" customHeight="1">
      <c r="A837" s="34">
        <v>2130148</v>
      </c>
      <c r="B837" s="55" t="s">
        <v>461</v>
      </c>
      <c r="C837" s="24">
        <v>15</v>
      </c>
      <c r="D837" s="65">
        <v>3</v>
      </c>
      <c r="E837" s="65">
        <f t="shared" si="24"/>
        <v>-12</v>
      </c>
      <c r="F837" s="156">
        <f t="shared" si="25"/>
        <v>-80</v>
      </c>
    </row>
    <row r="838" spans="1:6" ht="19.899999999999999" customHeight="1">
      <c r="A838" s="34">
        <v>2130152</v>
      </c>
      <c r="B838" s="55" t="s">
        <v>462</v>
      </c>
      <c r="C838" s="24">
        <v>16</v>
      </c>
      <c r="D838" s="65">
        <v>72.2</v>
      </c>
      <c r="E838" s="65">
        <f t="shared" ref="E838:E901" si="26">D838-C838</f>
        <v>56.2</v>
      </c>
      <c r="F838" s="156">
        <f t="shared" ref="F838:F900" si="27">E838/C838*100</f>
        <v>351.25</v>
      </c>
    </row>
    <row r="839" spans="1:6" ht="19.899999999999999" customHeight="1">
      <c r="A839" s="34">
        <v>2130199</v>
      </c>
      <c r="B839" s="55" t="s">
        <v>463</v>
      </c>
      <c r="C839" s="24">
        <v>677</v>
      </c>
      <c r="D839" s="65">
        <v>937.08960899999988</v>
      </c>
      <c r="E839" s="65">
        <f t="shared" si="26"/>
        <v>260.08960899999988</v>
      </c>
      <c r="F839" s="156">
        <f t="shared" si="27"/>
        <v>38.417962924667634</v>
      </c>
    </row>
    <row r="840" spans="1:6" s="10" customFormat="1" ht="19.899999999999999" customHeight="1">
      <c r="A840" s="35">
        <v>21302</v>
      </c>
      <c r="B840" s="35" t="s">
        <v>859</v>
      </c>
      <c r="C840" s="23">
        <v>1362</v>
      </c>
      <c r="D840" s="63">
        <v>789.26183800000001</v>
      </c>
      <c r="E840" s="63">
        <f t="shared" si="26"/>
        <v>-572.73816199999999</v>
      </c>
      <c r="F840" s="115">
        <f t="shared" si="27"/>
        <v>-42.051260058737149</v>
      </c>
    </row>
    <row r="841" spans="1:6" ht="19.899999999999999" customHeight="1">
      <c r="A841" s="34">
        <v>2130201</v>
      </c>
      <c r="B841" s="55" t="s">
        <v>19</v>
      </c>
      <c r="C841" s="97">
        <v>147</v>
      </c>
      <c r="D841" s="65">
        <v>154.931838</v>
      </c>
      <c r="E841" s="65">
        <f t="shared" si="26"/>
        <v>7.9318379999999991</v>
      </c>
      <c r="F841" s="156">
        <f t="shared" si="27"/>
        <v>5.395808163265305</v>
      </c>
    </row>
    <row r="842" spans="1:6" ht="19.899999999999999" hidden="1" customHeight="1">
      <c r="A842" s="34">
        <v>2130202</v>
      </c>
      <c r="B842" s="55" t="s">
        <v>20</v>
      </c>
      <c r="C842" s="97">
        <v>0</v>
      </c>
      <c r="D842" s="65">
        <v>0</v>
      </c>
      <c r="E842" s="65">
        <f t="shared" si="26"/>
        <v>0</v>
      </c>
      <c r="F842" s="156"/>
    </row>
    <row r="843" spans="1:6" ht="19.899999999999999" hidden="1" customHeight="1">
      <c r="A843" s="34">
        <v>2130203</v>
      </c>
      <c r="B843" s="55" t="s">
        <v>21</v>
      </c>
      <c r="C843" s="97">
        <v>0</v>
      </c>
      <c r="D843" s="65">
        <v>0</v>
      </c>
      <c r="E843" s="65">
        <f t="shared" si="26"/>
        <v>0</v>
      </c>
      <c r="F843" s="156"/>
    </row>
    <row r="844" spans="1:6" ht="19.899999999999999" customHeight="1">
      <c r="A844" s="34">
        <v>2130204</v>
      </c>
      <c r="B844" s="55" t="s">
        <v>464</v>
      </c>
      <c r="C844" s="97">
        <v>6</v>
      </c>
      <c r="D844" s="65">
        <v>0</v>
      </c>
      <c r="E844" s="65">
        <f t="shared" si="26"/>
        <v>-6</v>
      </c>
      <c r="F844" s="156">
        <f t="shared" si="27"/>
        <v>-100</v>
      </c>
    </row>
    <row r="845" spans="1:6" ht="19.899999999999999" customHeight="1">
      <c r="A845" s="34">
        <v>2130205</v>
      </c>
      <c r="B845" s="55" t="s">
        <v>465</v>
      </c>
      <c r="C845" s="97">
        <v>273</v>
      </c>
      <c r="D845" s="65">
        <v>114</v>
      </c>
      <c r="E845" s="65">
        <f t="shared" si="26"/>
        <v>-159</v>
      </c>
      <c r="F845" s="156">
        <f t="shared" si="27"/>
        <v>-58.241758241758248</v>
      </c>
    </row>
    <row r="846" spans="1:6" ht="19.899999999999999" hidden="1" customHeight="1">
      <c r="A846" s="34">
        <v>2130206</v>
      </c>
      <c r="B846" s="55" t="s">
        <v>466</v>
      </c>
      <c r="C846" s="97">
        <v>0</v>
      </c>
      <c r="D846" s="65">
        <v>0</v>
      </c>
      <c r="E846" s="65">
        <f t="shared" si="26"/>
        <v>0</v>
      </c>
      <c r="F846" s="156"/>
    </row>
    <row r="847" spans="1:6" ht="19.899999999999999" hidden="1" customHeight="1">
      <c r="A847" s="34">
        <v>2130207</v>
      </c>
      <c r="B847" s="55" t="s">
        <v>467</v>
      </c>
      <c r="C847" s="97">
        <v>0</v>
      </c>
      <c r="D847" s="65">
        <v>0</v>
      </c>
      <c r="E847" s="65">
        <f t="shared" si="26"/>
        <v>0</v>
      </c>
      <c r="F847" s="156"/>
    </row>
    <row r="848" spans="1:6" ht="19.899999999999999" hidden="1" customHeight="1">
      <c r="A848" s="34">
        <v>2130208</v>
      </c>
      <c r="B848" s="55" t="s">
        <v>468</v>
      </c>
      <c r="C848" s="97">
        <v>0</v>
      </c>
      <c r="D848" s="65">
        <v>0</v>
      </c>
      <c r="E848" s="65">
        <f t="shared" si="26"/>
        <v>0</v>
      </c>
      <c r="F848" s="156"/>
    </row>
    <row r="849" spans="1:6" ht="19.899999999999999" customHeight="1">
      <c r="A849" s="34">
        <v>2130209</v>
      </c>
      <c r="B849" s="55" t="s">
        <v>469</v>
      </c>
      <c r="C849" s="97">
        <v>194</v>
      </c>
      <c r="D849" s="65">
        <v>105</v>
      </c>
      <c r="E849" s="65">
        <f t="shared" si="26"/>
        <v>-89</v>
      </c>
      <c r="F849" s="156">
        <f t="shared" si="27"/>
        <v>-45.876288659793815</v>
      </c>
    </row>
    <row r="850" spans="1:6" ht="19.899999999999999" hidden="1" customHeight="1">
      <c r="A850" s="34">
        <v>2130210</v>
      </c>
      <c r="B850" s="55" t="s">
        <v>470</v>
      </c>
      <c r="C850" s="97">
        <v>0</v>
      </c>
      <c r="D850" s="65">
        <v>0</v>
      </c>
      <c r="E850" s="65">
        <f t="shared" si="26"/>
        <v>0</v>
      </c>
      <c r="F850" s="156"/>
    </row>
    <row r="851" spans="1:6" ht="19.899999999999999" hidden="1" customHeight="1">
      <c r="A851" s="34">
        <v>2130211</v>
      </c>
      <c r="B851" s="55" t="s">
        <v>471</v>
      </c>
      <c r="C851" s="97">
        <v>0</v>
      </c>
      <c r="D851" s="65">
        <v>0</v>
      </c>
      <c r="E851" s="65">
        <f t="shared" si="26"/>
        <v>0</v>
      </c>
      <c r="F851" s="156"/>
    </row>
    <row r="852" spans="1:6" ht="19.899999999999999" hidden="1" customHeight="1">
      <c r="A852" s="34">
        <v>2130212</v>
      </c>
      <c r="B852" s="55" t="s">
        <v>472</v>
      </c>
      <c r="C852" s="97">
        <v>0</v>
      </c>
      <c r="D852" s="65">
        <v>0</v>
      </c>
      <c r="E852" s="65">
        <f t="shared" si="26"/>
        <v>0</v>
      </c>
      <c r="F852" s="156"/>
    </row>
    <row r="853" spans="1:6" ht="19.899999999999999" customHeight="1">
      <c r="A853" s="34">
        <v>2130213</v>
      </c>
      <c r="B853" s="55" t="s">
        <v>473</v>
      </c>
      <c r="C853" s="97">
        <v>53</v>
      </c>
      <c r="D853" s="65">
        <v>33</v>
      </c>
      <c r="E853" s="65">
        <f t="shared" si="26"/>
        <v>-20</v>
      </c>
      <c r="F853" s="156">
        <f t="shared" si="27"/>
        <v>-37.735849056603776</v>
      </c>
    </row>
    <row r="854" spans="1:6" ht="19.899999999999999" hidden="1" customHeight="1">
      <c r="A854" s="34">
        <v>2130216</v>
      </c>
      <c r="B854" s="55" t="s">
        <v>474</v>
      </c>
      <c r="C854" s="97">
        <v>0</v>
      </c>
      <c r="D854" s="65">
        <v>0</v>
      </c>
      <c r="E854" s="65">
        <f t="shared" si="26"/>
        <v>0</v>
      </c>
      <c r="F854" s="156"/>
    </row>
    <row r="855" spans="1:6" ht="19.899999999999999" hidden="1" customHeight="1">
      <c r="A855" s="34">
        <v>2130217</v>
      </c>
      <c r="B855" s="55" t="s">
        <v>475</v>
      </c>
      <c r="C855" s="97">
        <v>0</v>
      </c>
      <c r="D855" s="65">
        <v>0</v>
      </c>
      <c r="E855" s="65">
        <f t="shared" si="26"/>
        <v>0</v>
      </c>
      <c r="F855" s="156"/>
    </row>
    <row r="856" spans="1:6" ht="19.899999999999999" hidden="1" customHeight="1">
      <c r="A856" s="34">
        <v>2130218</v>
      </c>
      <c r="B856" s="55" t="s">
        <v>476</v>
      </c>
      <c r="C856" s="97">
        <v>0</v>
      </c>
      <c r="D856" s="65">
        <v>0</v>
      </c>
      <c r="E856" s="65">
        <f t="shared" si="26"/>
        <v>0</v>
      </c>
      <c r="F856" s="156"/>
    </row>
    <row r="857" spans="1:6" ht="19.899999999999999" hidden="1" customHeight="1">
      <c r="A857" s="34">
        <v>2130219</v>
      </c>
      <c r="B857" s="55" t="s">
        <v>477</v>
      </c>
      <c r="C857" s="97">
        <v>0</v>
      </c>
      <c r="D857" s="65">
        <v>0</v>
      </c>
      <c r="E857" s="65">
        <f t="shared" si="26"/>
        <v>0</v>
      </c>
      <c r="F857" s="156"/>
    </row>
    <row r="858" spans="1:6" ht="19.899999999999999" hidden="1" customHeight="1">
      <c r="A858" s="34">
        <v>2130220</v>
      </c>
      <c r="B858" s="55" t="s">
        <v>478</v>
      </c>
      <c r="C858" s="97">
        <v>0</v>
      </c>
      <c r="D858" s="65">
        <v>0</v>
      </c>
      <c r="E858" s="65">
        <f t="shared" si="26"/>
        <v>0</v>
      </c>
      <c r="F858" s="156"/>
    </row>
    <row r="859" spans="1:6" ht="19.899999999999999" hidden="1" customHeight="1">
      <c r="A859" s="34">
        <v>2130221</v>
      </c>
      <c r="B859" s="55" t="s">
        <v>479</v>
      </c>
      <c r="C859" s="97">
        <v>0</v>
      </c>
      <c r="D859" s="65">
        <v>0</v>
      </c>
      <c r="E859" s="65">
        <f t="shared" si="26"/>
        <v>0</v>
      </c>
      <c r="F859" s="156"/>
    </row>
    <row r="860" spans="1:6" ht="19.899999999999999" hidden="1" customHeight="1">
      <c r="A860" s="34">
        <v>2130223</v>
      </c>
      <c r="B860" s="55" t="s">
        <v>480</v>
      </c>
      <c r="C860" s="97">
        <v>0</v>
      </c>
      <c r="D860" s="65">
        <v>0</v>
      </c>
      <c r="E860" s="65">
        <f t="shared" si="26"/>
        <v>0</v>
      </c>
      <c r="F860" s="156"/>
    </row>
    <row r="861" spans="1:6" ht="19.899999999999999" hidden="1" customHeight="1">
      <c r="A861" s="34">
        <v>2130224</v>
      </c>
      <c r="B861" s="55" t="s">
        <v>481</v>
      </c>
      <c r="C861" s="97">
        <v>0</v>
      </c>
      <c r="D861" s="65">
        <v>0</v>
      </c>
      <c r="E861" s="65">
        <f t="shared" si="26"/>
        <v>0</v>
      </c>
      <c r="F861" s="156"/>
    </row>
    <row r="862" spans="1:6" ht="19.899999999999999" hidden="1" customHeight="1">
      <c r="A862" s="34">
        <v>2130225</v>
      </c>
      <c r="B862" s="55" t="s">
        <v>482</v>
      </c>
      <c r="C862" s="97">
        <v>0</v>
      </c>
      <c r="D862" s="65">
        <v>0</v>
      </c>
      <c r="E862" s="65">
        <f t="shared" si="26"/>
        <v>0</v>
      </c>
      <c r="F862" s="156"/>
    </row>
    <row r="863" spans="1:6" ht="19.899999999999999" hidden="1" customHeight="1">
      <c r="A863" s="34">
        <v>2130226</v>
      </c>
      <c r="B863" s="55" t="s">
        <v>483</v>
      </c>
      <c r="C863" s="97">
        <v>0</v>
      </c>
      <c r="D863" s="65">
        <v>0</v>
      </c>
      <c r="E863" s="65">
        <f t="shared" si="26"/>
        <v>0</v>
      </c>
      <c r="F863" s="156"/>
    </row>
    <row r="864" spans="1:6" ht="19.899999999999999" hidden="1" customHeight="1">
      <c r="A864" s="34">
        <v>2130227</v>
      </c>
      <c r="B864" s="55" t="s">
        <v>484</v>
      </c>
      <c r="C864" s="97">
        <v>0</v>
      </c>
      <c r="D864" s="65">
        <v>0</v>
      </c>
      <c r="E864" s="65">
        <f t="shared" si="26"/>
        <v>0</v>
      </c>
      <c r="F864" s="156"/>
    </row>
    <row r="865" spans="1:6" ht="19.899999999999999" customHeight="1">
      <c r="A865" s="34">
        <v>2130232</v>
      </c>
      <c r="B865" s="55" t="s">
        <v>485</v>
      </c>
      <c r="C865" s="97">
        <v>4</v>
      </c>
      <c r="D865" s="65">
        <v>0</v>
      </c>
      <c r="E865" s="65">
        <f t="shared" si="26"/>
        <v>-4</v>
      </c>
      <c r="F865" s="156">
        <f t="shared" si="27"/>
        <v>-100</v>
      </c>
    </row>
    <row r="866" spans="1:6" ht="19.899999999999999" customHeight="1">
      <c r="A866" s="34">
        <v>2130234</v>
      </c>
      <c r="B866" s="55" t="s">
        <v>486</v>
      </c>
      <c r="C866" s="97">
        <v>0</v>
      </c>
      <c r="D866" s="65">
        <v>50</v>
      </c>
      <c r="E866" s="65">
        <f t="shared" si="26"/>
        <v>50</v>
      </c>
      <c r="F866" s="156"/>
    </row>
    <row r="867" spans="1:6" ht="19.899999999999999" customHeight="1">
      <c r="A867" s="34">
        <v>2130299</v>
      </c>
      <c r="B867" s="55" t="s">
        <v>487</v>
      </c>
      <c r="C867" s="97">
        <v>685</v>
      </c>
      <c r="D867" s="65">
        <v>332.33</v>
      </c>
      <c r="E867" s="65">
        <f t="shared" si="26"/>
        <v>-352.67</v>
      </c>
      <c r="F867" s="156">
        <f t="shared" si="27"/>
        <v>-51.484671532846718</v>
      </c>
    </row>
    <row r="868" spans="1:6" s="10" customFormat="1" ht="19.899999999999999" customHeight="1">
      <c r="A868" s="35">
        <v>21303</v>
      </c>
      <c r="B868" s="35" t="s">
        <v>860</v>
      </c>
      <c r="C868" s="23">
        <v>5117</v>
      </c>
      <c r="D868" s="63">
        <v>6939.2037820973001</v>
      </c>
      <c r="E868" s="63">
        <f t="shared" si="26"/>
        <v>1822.2037820973001</v>
      </c>
      <c r="F868" s="115">
        <f t="shared" si="27"/>
        <v>35.610783312435025</v>
      </c>
    </row>
    <row r="869" spans="1:6" ht="19.899999999999999" customHeight="1">
      <c r="A869" s="34">
        <v>2130301</v>
      </c>
      <c r="B869" s="55" t="s">
        <v>19</v>
      </c>
      <c r="C869" s="97">
        <v>598</v>
      </c>
      <c r="D869" s="65">
        <v>637.93745709730001</v>
      </c>
      <c r="E869" s="65">
        <f t="shared" si="26"/>
        <v>39.937457097300012</v>
      </c>
      <c r="F869" s="156">
        <f t="shared" si="27"/>
        <v>6.6785045313210727</v>
      </c>
    </row>
    <row r="870" spans="1:6" ht="19.899999999999999" customHeight="1">
      <c r="A870" s="34">
        <v>2130302</v>
      </c>
      <c r="B870" s="55" t="s">
        <v>20</v>
      </c>
      <c r="C870" s="97">
        <v>41</v>
      </c>
      <c r="D870" s="65">
        <v>39.497999999999998</v>
      </c>
      <c r="E870" s="65">
        <f t="shared" si="26"/>
        <v>-1.5020000000000024</v>
      </c>
      <c r="F870" s="156">
        <f t="shared" si="27"/>
        <v>-3.6634146341463474</v>
      </c>
    </row>
    <row r="871" spans="1:6" ht="19.899999999999999" customHeight="1">
      <c r="A871" s="34">
        <v>2130303</v>
      </c>
      <c r="B871" s="55" t="s">
        <v>21</v>
      </c>
      <c r="C871" s="97">
        <v>699</v>
      </c>
      <c r="D871" s="65">
        <v>667</v>
      </c>
      <c r="E871" s="65">
        <f t="shared" si="26"/>
        <v>-32</v>
      </c>
      <c r="F871" s="156">
        <f t="shared" si="27"/>
        <v>-4.5779685264663801</v>
      </c>
    </row>
    <row r="872" spans="1:6" ht="19.899999999999999" customHeight="1">
      <c r="A872" s="34">
        <v>2130304</v>
      </c>
      <c r="B872" s="55" t="s">
        <v>488</v>
      </c>
      <c r="C872" s="97">
        <v>20</v>
      </c>
      <c r="D872" s="65">
        <v>28.2</v>
      </c>
      <c r="E872" s="65">
        <f t="shared" si="26"/>
        <v>8.1999999999999993</v>
      </c>
      <c r="F872" s="156">
        <f t="shared" si="27"/>
        <v>41</v>
      </c>
    </row>
    <row r="873" spans="1:6" ht="19.899999999999999" customHeight="1">
      <c r="A873" s="34">
        <v>2130305</v>
      </c>
      <c r="B873" s="55" t="s">
        <v>489</v>
      </c>
      <c r="C873" s="97">
        <v>2817</v>
      </c>
      <c r="D873" s="65">
        <v>2609.42</v>
      </c>
      <c r="E873" s="65">
        <f t="shared" si="26"/>
        <v>-207.57999999999993</v>
      </c>
      <c r="F873" s="156">
        <f t="shared" si="27"/>
        <v>-7.3688320908768175</v>
      </c>
    </row>
    <row r="874" spans="1:6" ht="19.899999999999999" customHeight="1">
      <c r="A874" s="34">
        <v>2130306</v>
      </c>
      <c r="B874" s="55" t="s">
        <v>490</v>
      </c>
      <c r="C874" s="97">
        <v>791</v>
      </c>
      <c r="D874" s="65">
        <v>1091.03</v>
      </c>
      <c r="E874" s="65">
        <f t="shared" si="26"/>
        <v>300.02999999999997</v>
      </c>
      <c r="F874" s="156">
        <f t="shared" si="27"/>
        <v>37.930467762326167</v>
      </c>
    </row>
    <row r="875" spans="1:6" ht="19.899999999999999" hidden="1" customHeight="1">
      <c r="A875" s="34">
        <v>2130307</v>
      </c>
      <c r="B875" s="55" t="s">
        <v>491</v>
      </c>
      <c r="C875" s="97">
        <v>0</v>
      </c>
      <c r="D875" s="65">
        <v>0</v>
      </c>
      <c r="E875" s="65">
        <f t="shared" si="26"/>
        <v>0</v>
      </c>
      <c r="F875" s="156"/>
    </row>
    <row r="876" spans="1:6" ht="24.75" customHeight="1">
      <c r="A876" s="34">
        <v>2130308</v>
      </c>
      <c r="B876" s="55" t="s">
        <v>492</v>
      </c>
      <c r="C876" s="97">
        <v>0</v>
      </c>
      <c r="D876" s="65">
        <v>397</v>
      </c>
      <c r="E876" s="65">
        <f t="shared" si="26"/>
        <v>397</v>
      </c>
      <c r="F876" s="156"/>
    </row>
    <row r="877" spans="1:6" ht="17.25" customHeight="1">
      <c r="A877" s="34">
        <v>2130309</v>
      </c>
      <c r="B877" s="55" t="s">
        <v>493</v>
      </c>
      <c r="C877" s="97">
        <v>28</v>
      </c>
      <c r="D877" s="65">
        <v>27</v>
      </c>
      <c r="E877" s="65">
        <f t="shared" si="26"/>
        <v>-1</v>
      </c>
      <c r="F877" s="156">
        <f t="shared" si="27"/>
        <v>-3.5714285714285712</v>
      </c>
    </row>
    <row r="878" spans="1:6" hidden="1">
      <c r="A878" s="34">
        <v>2130310</v>
      </c>
      <c r="B878" s="55" t="s">
        <v>494</v>
      </c>
      <c r="C878" s="97">
        <v>0</v>
      </c>
      <c r="D878" s="65">
        <v>0</v>
      </c>
      <c r="E878" s="65">
        <f t="shared" si="26"/>
        <v>0</v>
      </c>
      <c r="F878" s="156"/>
    </row>
    <row r="879" spans="1:6" hidden="1">
      <c r="A879" s="34">
        <v>2130311</v>
      </c>
      <c r="B879" s="55" t="s">
        <v>495</v>
      </c>
      <c r="C879" s="97">
        <v>0</v>
      </c>
      <c r="D879" s="65">
        <v>0</v>
      </c>
      <c r="E879" s="65">
        <f t="shared" si="26"/>
        <v>0</v>
      </c>
      <c r="F879" s="156"/>
    </row>
    <row r="880" spans="1:6" ht="19.5" customHeight="1">
      <c r="A880" s="34">
        <v>2130312</v>
      </c>
      <c r="B880" s="55" t="s">
        <v>496</v>
      </c>
      <c r="C880" s="97">
        <v>0</v>
      </c>
      <c r="D880" s="65">
        <v>783.98832500000003</v>
      </c>
      <c r="E880" s="65">
        <f t="shared" si="26"/>
        <v>783.98832500000003</v>
      </c>
      <c r="F880" s="156"/>
    </row>
    <row r="881" spans="1:6" hidden="1">
      <c r="A881" s="34">
        <v>2130313</v>
      </c>
      <c r="B881" s="55" t="s">
        <v>497</v>
      </c>
      <c r="C881" s="97">
        <v>0</v>
      </c>
      <c r="D881" s="65">
        <v>0</v>
      </c>
      <c r="E881" s="65">
        <f t="shared" si="26"/>
        <v>0</v>
      </c>
      <c r="F881" s="156"/>
    </row>
    <row r="882" spans="1:6" ht="17.25" customHeight="1">
      <c r="A882" s="34">
        <v>2130314</v>
      </c>
      <c r="B882" s="55" t="s">
        <v>498</v>
      </c>
      <c r="C882" s="97">
        <v>88</v>
      </c>
      <c r="D882" s="65">
        <v>615.5</v>
      </c>
      <c r="E882" s="65">
        <f t="shared" si="26"/>
        <v>527.5</v>
      </c>
      <c r="F882" s="156">
        <f t="shared" si="27"/>
        <v>599.43181818181813</v>
      </c>
    </row>
    <row r="883" spans="1:6" ht="19.899999999999999" hidden="1" customHeight="1">
      <c r="A883" s="34">
        <v>2130315</v>
      </c>
      <c r="B883" s="55" t="s">
        <v>499</v>
      </c>
      <c r="C883" s="97">
        <v>0</v>
      </c>
      <c r="D883" s="65">
        <v>0</v>
      </c>
      <c r="E883" s="65">
        <f t="shared" si="26"/>
        <v>0</v>
      </c>
      <c r="F883" s="156"/>
    </row>
    <row r="884" spans="1:6" ht="19.899999999999999" hidden="1" customHeight="1">
      <c r="A884" s="34">
        <v>2130316</v>
      </c>
      <c r="B884" s="55" t="s">
        <v>500</v>
      </c>
      <c r="C884" s="97">
        <v>0</v>
      </c>
      <c r="D884" s="65">
        <v>0</v>
      </c>
      <c r="E884" s="65">
        <f t="shared" si="26"/>
        <v>0</v>
      </c>
      <c r="F884" s="156"/>
    </row>
    <row r="885" spans="1:6" ht="19.899999999999999" hidden="1" customHeight="1">
      <c r="A885" s="34">
        <v>2130317</v>
      </c>
      <c r="B885" s="55" t="s">
        <v>501</v>
      </c>
      <c r="C885" s="97">
        <v>0</v>
      </c>
      <c r="D885" s="65">
        <v>0</v>
      </c>
      <c r="E885" s="65">
        <f t="shared" si="26"/>
        <v>0</v>
      </c>
      <c r="F885" s="156"/>
    </row>
    <row r="886" spans="1:6" ht="19.899999999999999" hidden="1" customHeight="1">
      <c r="A886" s="34">
        <v>2130318</v>
      </c>
      <c r="B886" s="55" t="s">
        <v>502</v>
      </c>
      <c r="C886" s="97">
        <v>0</v>
      </c>
      <c r="D886" s="65">
        <v>0</v>
      </c>
      <c r="E886" s="65">
        <f t="shared" si="26"/>
        <v>0</v>
      </c>
      <c r="F886" s="156"/>
    </row>
    <row r="887" spans="1:6" hidden="1">
      <c r="A887" s="34">
        <v>2130319</v>
      </c>
      <c r="B887" s="55" t="s">
        <v>722</v>
      </c>
      <c r="C887" s="97">
        <v>0</v>
      </c>
      <c r="D887" s="65">
        <v>0</v>
      </c>
      <c r="E887" s="65">
        <f t="shared" si="26"/>
        <v>0</v>
      </c>
      <c r="F887" s="156"/>
    </row>
    <row r="888" spans="1:6" ht="19.899999999999999" customHeight="1">
      <c r="A888" s="34">
        <v>2130321</v>
      </c>
      <c r="B888" s="55" t="s">
        <v>503</v>
      </c>
      <c r="C888" s="97">
        <v>0</v>
      </c>
      <c r="D888" s="65">
        <v>2</v>
      </c>
      <c r="E888" s="65">
        <f t="shared" si="26"/>
        <v>2</v>
      </c>
      <c r="F888" s="156"/>
    </row>
    <row r="889" spans="1:6" ht="19.899999999999999" customHeight="1">
      <c r="A889" s="34">
        <v>2130322</v>
      </c>
      <c r="B889" s="55" t="s">
        <v>504</v>
      </c>
      <c r="C889" s="97">
        <v>0</v>
      </c>
      <c r="D889" s="65">
        <v>5.63</v>
      </c>
      <c r="E889" s="65">
        <f t="shared" si="26"/>
        <v>5.63</v>
      </c>
      <c r="F889" s="156"/>
    </row>
    <row r="890" spans="1:6" ht="19.899999999999999" hidden="1" customHeight="1">
      <c r="A890" s="34">
        <v>2130331</v>
      </c>
      <c r="B890" s="55" t="s">
        <v>505</v>
      </c>
      <c r="C890" s="97">
        <v>0</v>
      </c>
      <c r="D890" s="65">
        <v>0</v>
      </c>
      <c r="E890" s="65">
        <f t="shared" si="26"/>
        <v>0</v>
      </c>
      <c r="F890" s="156"/>
    </row>
    <row r="891" spans="1:6" ht="19.899999999999999" hidden="1" customHeight="1">
      <c r="A891" s="34">
        <v>2130332</v>
      </c>
      <c r="B891" s="55" t="s">
        <v>506</v>
      </c>
      <c r="C891" s="97">
        <v>0</v>
      </c>
      <c r="D891" s="65">
        <v>0</v>
      </c>
      <c r="E891" s="65">
        <f t="shared" si="26"/>
        <v>0</v>
      </c>
      <c r="F891" s="156"/>
    </row>
    <row r="892" spans="1:6" ht="19.899999999999999" hidden="1" customHeight="1">
      <c r="A892" s="34">
        <v>2130333</v>
      </c>
      <c r="B892" s="55" t="s">
        <v>480</v>
      </c>
      <c r="C892" s="97">
        <v>0</v>
      </c>
      <c r="D892" s="65">
        <v>0</v>
      </c>
      <c r="E892" s="65">
        <f t="shared" si="26"/>
        <v>0</v>
      </c>
      <c r="F892" s="156"/>
    </row>
    <row r="893" spans="1:6" ht="19.899999999999999" customHeight="1">
      <c r="A893" s="34">
        <v>2130334</v>
      </c>
      <c r="B893" s="55" t="s">
        <v>507</v>
      </c>
      <c r="C893" s="97">
        <v>1</v>
      </c>
      <c r="D893" s="65">
        <v>4</v>
      </c>
      <c r="E893" s="65">
        <f t="shared" si="26"/>
        <v>3</v>
      </c>
      <c r="F893" s="156">
        <f t="shared" si="27"/>
        <v>300</v>
      </c>
    </row>
    <row r="894" spans="1:6" ht="19.899999999999999" hidden="1" customHeight="1">
      <c r="A894" s="34">
        <v>2130335</v>
      </c>
      <c r="B894" s="55" t="s">
        <v>508</v>
      </c>
      <c r="C894" s="97">
        <v>0</v>
      </c>
      <c r="D894" s="65">
        <v>0</v>
      </c>
      <c r="E894" s="65">
        <f t="shared" si="26"/>
        <v>0</v>
      </c>
      <c r="F894" s="156"/>
    </row>
    <row r="895" spans="1:6" ht="19.899999999999999" customHeight="1">
      <c r="A895" s="34">
        <v>2130399</v>
      </c>
      <c r="B895" s="55" t="s">
        <v>509</v>
      </c>
      <c r="C895" s="97">
        <v>34</v>
      </c>
      <c r="D895" s="65">
        <v>31</v>
      </c>
      <c r="E895" s="65">
        <f t="shared" si="26"/>
        <v>-3</v>
      </c>
      <c r="F895" s="156">
        <f t="shared" si="27"/>
        <v>-8.8235294117647065</v>
      </c>
    </row>
    <row r="896" spans="1:6" s="10" customFormat="1" ht="19.899999999999999" customHeight="1">
      <c r="A896" s="35">
        <v>21305</v>
      </c>
      <c r="B896" s="35" t="s">
        <v>861</v>
      </c>
      <c r="C896" s="23">
        <v>1130</v>
      </c>
      <c r="D896" s="63">
        <v>1961.4</v>
      </c>
      <c r="E896" s="63">
        <f t="shared" si="26"/>
        <v>831.40000000000009</v>
      </c>
      <c r="F896" s="115">
        <f t="shared" si="27"/>
        <v>73.575221238938056</v>
      </c>
    </row>
    <row r="897" spans="1:6" ht="19.899999999999999" hidden="1" customHeight="1">
      <c r="A897" s="34">
        <v>2130501</v>
      </c>
      <c r="B897" s="55" t="s">
        <v>19</v>
      </c>
      <c r="C897" s="97">
        <v>0</v>
      </c>
      <c r="D897" s="65">
        <v>0</v>
      </c>
      <c r="E897" s="65">
        <f t="shared" si="26"/>
        <v>0</v>
      </c>
      <c r="F897" s="156"/>
    </row>
    <row r="898" spans="1:6" ht="19.899999999999999" hidden="1" customHeight="1">
      <c r="A898" s="34">
        <v>2130502</v>
      </c>
      <c r="B898" s="55" t="s">
        <v>20</v>
      </c>
      <c r="C898" s="97">
        <v>0</v>
      </c>
      <c r="D898" s="65">
        <v>0</v>
      </c>
      <c r="E898" s="65">
        <f t="shared" si="26"/>
        <v>0</v>
      </c>
      <c r="F898" s="156"/>
    </row>
    <row r="899" spans="1:6" ht="19.899999999999999" hidden="1" customHeight="1">
      <c r="A899" s="34">
        <v>2130503</v>
      </c>
      <c r="B899" s="55" t="s">
        <v>21</v>
      </c>
      <c r="C899" s="97">
        <v>0</v>
      </c>
      <c r="D899" s="65">
        <v>0</v>
      </c>
      <c r="E899" s="65">
        <f t="shared" si="26"/>
        <v>0</v>
      </c>
      <c r="F899" s="156"/>
    </row>
    <row r="900" spans="1:6" ht="19.899999999999999" customHeight="1">
      <c r="A900" s="34">
        <v>2130504</v>
      </c>
      <c r="B900" s="55" t="s">
        <v>510</v>
      </c>
      <c r="C900" s="97">
        <v>14</v>
      </c>
      <c r="D900" s="65">
        <v>45</v>
      </c>
      <c r="E900" s="65">
        <f t="shared" si="26"/>
        <v>31</v>
      </c>
      <c r="F900" s="156">
        <f t="shared" si="27"/>
        <v>221.42857142857144</v>
      </c>
    </row>
    <row r="901" spans="1:6" ht="19.899999999999999" hidden="1" customHeight="1">
      <c r="A901" s="34">
        <v>2130505</v>
      </c>
      <c r="B901" s="55" t="s">
        <v>511</v>
      </c>
      <c r="C901" s="97">
        <v>0</v>
      </c>
      <c r="D901" s="65">
        <v>0</v>
      </c>
      <c r="E901" s="65">
        <f t="shared" si="26"/>
        <v>0</v>
      </c>
      <c r="F901" s="156"/>
    </row>
    <row r="902" spans="1:6" ht="19.899999999999999" hidden="1" customHeight="1">
      <c r="A902" s="34">
        <v>2130506</v>
      </c>
      <c r="B902" s="55" t="s">
        <v>512</v>
      </c>
      <c r="C902" s="97">
        <v>0</v>
      </c>
      <c r="D902" s="65">
        <v>0</v>
      </c>
      <c r="E902" s="65">
        <f t="shared" ref="E902:E965" si="28">D902-C902</f>
        <v>0</v>
      </c>
      <c r="F902" s="156"/>
    </row>
    <row r="903" spans="1:6" ht="19.899999999999999" hidden="1" customHeight="1">
      <c r="A903" s="34">
        <v>2130507</v>
      </c>
      <c r="B903" s="55" t="s">
        <v>513</v>
      </c>
      <c r="C903" s="97">
        <v>0</v>
      </c>
      <c r="D903" s="65">
        <v>0</v>
      </c>
      <c r="E903" s="65">
        <f t="shared" si="28"/>
        <v>0</v>
      </c>
      <c r="F903" s="156"/>
    </row>
    <row r="904" spans="1:6" ht="19.899999999999999" hidden="1" customHeight="1">
      <c r="A904" s="34">
        <v>2130508</v>
      </c>
      <c r="B904" s="55" t="s">
        <v>723</v>
      </c>
      <c r="C904" s="97">
        <v>0</v>
      </c>
      <c r="D904" s="65">
        <v>0</v>
      </c>
      <c r="E904" s="65">
        <f t="shared" si="28"/>
        <v>0</v>
      </c>
      <c r="F904" s="156"/>
    </row>
    <row r="905" spans="1:6" ht="19.899999999999999" hidden="1" customHeight="1">
      <c r="A905" s="34">
        <v>2130550</v>
      </c>
      <c r="B905" s="55" t="s">
        <v>514</v>
      </c>
      <c r="C905" s="97">
        <v>0</v>
      </c>
      <c r="D905" s="65">
        <v>0</v>
      </c>
      <c r="E905" s="65">
        <f t="shared" si="28"/>
        <v>0</v>
      </c>
      <c r="F905" s="156"/>
    </row>
    <row r="906" spans="1:6" ht="19.899999999999999" customHeight="1">
      <c r="A906" s="34">
        <v>2130599</v>
      </c>
      <c r="B906" s="55" t="s">
        <v>515</v>
      </c>
      <c r="C906" s="97">
        <v>1116</v>
      </c>
      <c r="D906" s="65">
        <v>1916.4</v>
      </c>
      <c r="E906" s="65">
        <f t="shared" si="28"/>
        <v>800.40000000000009</v>
      </c>
      <c r="F906" s="156">
        <f t="shared" ref="F906:F964" si="29">E906/C906*100</f>
        <v>71.720430107526894</v>
      </c>
    </row>
    <row r="907" spans="1:6" s="10" customFormat="1" ht="19.899999999999999" hidden="1" customHeight="1">
      <c r="A907" s="35">
        <v>21306</v>
      </c>
      <c r="B907" s="35" t="s">
        <v>862</v>
      </c>
      <c r="C907" s="23">
        <v>0</v>
      </c>
      <c r="D907" s="63">
        <v>0</v>
      </c>
      <c r="E907" s="63">
        <f t="shared" si="28"/>
        <v>0</v>
      </c>
      <c r="F907" s="115"/>
    </row>
    <row r="908" spans="1:6" ht="19.899999999999999" hidden="1" customHeight="1">
      <c r="A908" s="34">
        <v>2130601</v>
      </c>
      <c r="B908" s="55" t="s">
        <v>206</v>
      </c>
      <c r="C908" s="24">
        <v>0</v>
      </c>
      <c r="D908" s="65">
        <v>0</v>
      </c>
      <c r="E908" s="65">
        <f t="shared" si="28"/>
        <v>0</v>
      </c>
      <c r="F908" s="156"/>
    </row>
    <row r="909" spans="1:6" ht="19.899999999999999" hidden="1" customHeight="1">
      <c r="A909" s="34">
        <v>2130602</v>
      </c>
      <c r="B909" s="55" t="s">
        <v>516</v>
      </c>
      <c r="C909" s="24">
        <v>0</v>
      </c>
      <c r="D909" s="65">
        <v>0</v>
      </c>
      <c r="E909" s="65">
        <f t="shared" si="28"/>
        <v>0</v>
      </c>
      <c r="F909" s="156"/>
    </row>
    <row r="910" spans="1:6" ht="19.899999999999999" hidden="1" customHeight="1">
      <c r="A910" s="34">
        <v>2130603</v>
      </c>
      <c r="B910" s="55" t="s">
        <v>1074</v>
      </c>
      <c r="C910" s="24">
        <v>0</v>
      </c>
      <c r="D910" s="65">
        <v>0</v>
      </c>
      <c r="E910" s="65">
        <f t="shared" si="28"/>
        <v>0</v>
      </c>
      <c r="F910" s="156"/>
    </row>
    <row r="911" spans="1:6" ht="19.899999999999999" hidden="1" customHeight="1">
      <c r="A911" s="34">
        <v>2130604</v>
      </c>
      <c r="B911" s="55" t="s">
        <v>1075</v>
      </c>
      <c r="C911" s="24">
        <v>0</v>
      </c>
      <c r="D911" s="65">
        <v>0</v>
      </c>
      <c r="E911" s="65">
        <f t="shared" si="28"/>
        <v>0</v>
      </c>
      <c r="F911" s="156"/>
    </row>
    <row r="912" spans="1:6" ht="19.899999999999999" hidden="1" customHeight="1">
      <c r="A912" s="34">
        <v>2130699</v>
      </c>
      <c r="B912" s="55" t="s">
        <v>517</v>
      </c>
      <c r="C912" s="24">
        <v>0</v>
      </c>
      <c r="D912" s="65">
        <v>0</v>
      </c>
      <c r="E912" s="65">
        <f t="shared" si="28"/>
        <v>0</v>
      </c>
      <c r="F912" s="156"/>
    </row>
    <row r="913" spans="1:6" s="10" customFormat="1" ht="19.899999999999999" customHeight="1">
      <c r="A913" s="35">
        <v>21307</v>
      </c>
      <c r="B913" s="35" t="s">
        <v>863</v>
      </c>
      <c r="C913" s="23">
        <v>218</v>
      </c>
      <c r="D913" s="63">
        <v>388.88</v>
      </c>
      <c r="E913" s="63">
        <f t="shared" si="28"/>
        <v>170.88</v>
      </c>
      <c r="F913" s="115">
        <f t="shared" si="29"/>
        <v>78.385321100917423</v>
      </c>
    </row>
    <row r="914" spans="1:6" ht="19.899999999999999" customHeight="1">
      <c r="A914" s="34">
        <v>2130701</v>
      </c>
      <c r="B914" s="55" t="s">
        <v>518</v>
      </c>
      <c r="C914" s="97">
        <v>183</v>
      </c>
      <c r="D914" s="65">
        <v>1</v>
      </c>
      <c r="E914" s="65">
        <f t="shared" si="28"/>
        <v>-182</v>
      </c>
      <c r="F914" s="156">
        <f t="shared" si="29"/>
        <v>-99.453551912568301</v>
      </c>
    </row>
    <row r="915" spans="1:6" ht="19.899999999999999" hidden="1" customHeight="1">
      <c r="A915" s="34">
        <v>2130704</v>
      </c>
      <c r="B915" s="55" t="s">
        <v>519</v>
      </c>
      <c r="C915" s="97">
        <v>0</v>
      </c>
      <c r="D915" s="65">
        <v>0</v>
      </c>
      <c r="E915" s="65">
        <f t="shared" si="28"/>
        <v>0</v>
      </c>
      <c r="F915" s="156"/>
    </row>
    <row r="916" spans="1:6" ht="19.899999999999999" customHeight="1">
      <c r="A916" s="34">
        <v>2130705</v>
      </c>
      <c r="B916" s="55" t="s">
        <v>520</v>
      </c>
      <c r="C916" s="97">
        <v>35</v>
      </c>
      <c r="D916" s="65">
        <v>387.88</v>
      </c>
      <c r="E916" s="65">
        <f t="shared" si="28"/>
        <v>352.88</v>
      </c>
      <c r="F916" s="156">
        <f t="shared" si="29"/>
        <v>1008.2285714285714</v>
      </c>
    </row>
    <row r="917" spans="1:6" ht="19.899999999999999" hidden="1" customHeight="1">
      <c r="A917" s="34">
        <v>2130706</v>
      </c>
      <c r="B917" s="55" t="s">
        <v>521</v>
      </c>
      <c r="C917" s="97"/>
      <c r="D917" s="65">
        <v>0</v>
      </c>
      <c r="E917" s="65">
        <f t="shared" si="28"/>
        <v>0</v>
      </c>
      <c r="F917" s="156"/>
    </row>
    <row r="918" spans="1:6" ht="19.899999999999999" hidden="1" customHeight="1">
      <c r="A918" s="34">
        <v>2130707</v>
      </c>
      <c r="B918" s="55" t="s">
        <v>522</v>
      </c>
      <c r="C918" s="97"/>
      <c r="D918" s="65">
        <v>0</v>
      </c>
      <c r="E918" s="65">
        <f t="shared" si="28"/>
        <v>0</v>
      </c>
      <c r="F918" s="156"/>
    </row>
    <row r="919" spans="1:6" ht="19.899999999999999" hidden="1" customHeight="1">
      <c r="A919" s="34">
        <v>2130799</v>
      </c>
      <c r="B919" s="55" t="s">
        <v>523</v>
      </c>
      <c r="C919" s="97"/>
      <c r="D919" s="65">
        <v>0</v>
      </c>
      <c r="E919" s="65">
        <f t="shared" si="28"/>
        <v>0</v>
      </c>
      <c r="F919" s="156"/>
    </row>
    <row r="920" spans="1:6" s="10" customFormat="1" ht="19.899999999999999" customHeight="1">
      <c r="A920" s="35">
        <v>21308</v>
      </c>
      <c r="B920" s="35" t="s">
        <v>864</v>
      </c>
      <c r="C920" s="23">
        <v>418</v>
      </c>
      <c r="D920" s="63">
        <v>286.06</v>
      </c>
      <c r="E920" s="63">
        <f t="shared" si="28"/>
        <v>-131.94</v>
      </c>
      <c r="F920" s="115">
        <f t="shared" si="29"/>
        <v>-31.564593301435405</v>
      </c>
    </row>
    <row r="921" spans="1:6" ht="19.899999999999999" hidden="1" customHeight="1">
      <c r="A921" s="34">
        <v>2130801</v>
      </c>
      <c r="B921" s="55" t="s">
        <v>524</v>
      </c>
      <c r="C921" s="97">
        <v>0</v>
      </c>
      <c r="D921" s="65">
        <v>0</v>
      </c>
      <c r="E921" s="65">
        <f t="shared" si="28"/>
        <v>0</v>
      </c>
      <c r="F921" s="156"/>
    </row>
    <row r="922" spans="1:6" ht="19.899999999999999" hidden="1" customHeight="1">
      <c r="A922" s="34">
        <v>2130802</v>
      </c>
      <c r="B922" s="55" t="s">
        <v>525</v>
      </c>
      <c r="C922" s="97">
        <v>0</v>
      </c>
      <c r="D922" s="65">
        <v>0</v>
      </c>
      <c r="E922" s="65">
        <f t="shared" si="28"/>
        <v>0</v>
      </c>
      <c r="F922" s="156"/>
    </row>
    <row r="923" spans="1:6" ht="19.899999999999999" customHeight="1">
      <c r="A923" s="34">
        <v>2130803</v>
      </c>
      <c r="B923" s="55" t="s">
        <v>526</v>
      </c>
      <c r="C923" s="97">
        <v>210</v>
      </c>
      <c r="D923" s="65">
        <v>106.06</v>
      </c>
      <c r="E923" s="65">
        <f t="shared" si="28"/>
        <v>-103.94</v>
      </c>
      <c r="F923" s="156">
        <f t="shared" si="29"/>
        <v>-49.495238095238093</v>
      </c>
    </row>
    <row r="924" spans="1:6" ht="19.899999999999999" customHeight="1">
      <c r="A924" s="34">
        <v>2130804</v>
      </c>
      <c r="B924" s="55" t="s">
        <v>1076</v>
      </c>
      <c r="C924" s="97">
        <v>120</v>
      </c>
      <c r="D924" s="65">
        <v>180</v>
      </c>
      <c r="E924" s="65">
        <f t="shared" si="28"/>
        <v>60</v>
      </c>
      <c r="F924" s="156">
        <f t="shared" si="29"/>
        <v>50</v>
      </c>
    </row>
    <row r="925" spans="1:6" ht="19.899999999999999" hidden="1" customHeight="1">
      <c r="A925" s="34">
        <v>2130805</v>
      </c>
      <c r="B925" s="55" t="s">
        <v>527</v>
      </c>
      <c r="C925" s="97">
        <v>0</v>
      </c>
      <c r="D925" s="65">
        <v>0</v>
      </c>
      <c r="E925" s="65">
        <f t="shared" si="28"/>
        <v>0</v>
      </c>
      <c r="F925" s="156"/>
    </row>
    <row r="926" spans="1:6" ht="19.899999999999999" customHeight="1">
      <c r="A926" s="34">
        <v>2130899</v>
      </c>
      <c r="B926" s="55" t="s">
        <v>528</v>
      </c>
      <c r="C926" s="97">
        <v>88</v>
      </c>
      <c r="D926" s="65">
        <v>0</v>
      </c>
      <c r="E926" s="65">
        <f t="shared" si="28"/>
        <v>-88</v>
      </c>
      <c r="F926" s="156">
        <f t="shared" si="29"/>
        <v>-100</v>
      </c>
    </row>
    <row r="927" spans="1:6" s="10" customFormat="1" ht="19.899999999999999" hidden="1" customHeight="1">
      <c r="A927" s="35">
        <v>21399</v>
      </c>
      <c r="B927" s="35" t="s">
        <v>865</v>
      </c>
      <c r="C927" s="23">
        <v>0</v>
      </c>
      <c r="D927" s="63">
        <v>0</v>
      </c>
      <c r="E927" s="63">
        <f t="shared" si="28"/>
        <v>0</v>
      </c>
      <c r="F927" s="115"/>
    </row>
    <row r="928" spans="1:6" ht="19.899999999999999" hidden="1" customHeight="1">
      <c r="A928" s="34">
        <v>2139901</v>
      </c>
      <c r="B928" s="55" t="s">
        <v>530</v>
      </c>
      <c r="C928" s="24">
        <v>0</v>
      </c>
      <c r="D928" s="65">
        <v>0</v>
      </c>
      <c r="E928" s="65">
        <f t="shared" si="28"/>
        <v>0</v>
      </c>
      <c r="F928" s="156"/>
    </row>
    <row r="929" spans="1:6" ht="19.899999999999999" hidden="1" customHeight="1">
      <c r="A929" s="34">
        <v>2139999</v>
      </c>
      <c r="B929" s="55" t="s">
        <v>529</v>
      </c>
      <c r="C929" s="24"/>
      <c r="D929" s="65">
        <v>0</v>
      </c>
      <c r="E929" s="65">
        <f t="shared" si="28"/>
        <v>0</v>
      </c>
      <c r="F929" s="156"/>
    </row>
    <row r="930" spans="1:6" s="10" customFormat="1" ht="19.899999999999999" customHeight="1">
      <c r="A930" s="35">
        <v>214</v>
      </c>
      <c r="B930" s="35" t="s">
        <v>866</v>
      </c>
      <c r="C930" s="23">
        <v>13238</v>
      </c>
      <c r="D930" s="63">
        <v>13391.358845000001</v>
      </c>
      <c r="E930" s="63">
        <f t="shared" si="28"/>
        <v>153.35884500000066</v>
      </c>
      <c r="F930" s="115">
        <f t="shared" si="29"/>
        <v>1.1584744296721607</v>
      </c>
    </row>
    <row r="931" spans="1:6" s="10" customFormat="1" ht="19.899999999999999" customHeight="1">
      <c r="A931" s="35">
        <v>21401</v>
      </c>
      <c r="B931" s="35" t="s">
        <v>867</v>
      </c>
      <c r="C931" s="23">
        <v>13117</v>
      </c>
      <c r="D931" s="63">
        <v>11863.358845000001</v>
      </c>
      <c r="E931" s="63">
        <f t="shared" si="28"/>
        <v>-1253.6411549999993</v>
      </c>
      <c r="F931" s="115">
        <f t="shared" si="29"/>
        <v>-9.5573771060455854</v>
      </c>
    </row>
    <row r="932" spans="1:6" ht="19.899999999999999" customHeight="1">
      <c r="A932" s="34">
        <v>2140101</v>
      </c>
      <c r="B932" s="55" t="s">
        <v>19</v>
      </c>
      <c r="C932" s="97">
        <v>805</v>
      </c>
      <c r="D932" s="65">
        <v>861.37417500000004</v>
      </c>
      <c r="E932" s="65">
        <f t="shared" si="28"/>
        <v>56.374175000000037</v>
      </c>
      <c r="F932" s="156">
        <f t="shared" si="29"/>
        <v>7.0030031055900661</v>
      </c>
    </row>
    <row r="933" spans="1:6" ht="19.899999999999999" customHeight="1">
      <c r="A933" s="34">
        <v>2140102</v>
      </c>
      <c r="B933" s="55" t="s">
        <v>20</v>
      </c>
      <c r="C933" s="97">
        <v>54</v>
      </c>
      <c r="D933" s="65">
        <v>59.594000000000001</v>
      </c>
      <c r="E933" s="65">
        <f t="shared" si="28"/>
        <v>5.5940000000000012</v>
      </c>
      <c r="F933" s="156">
        <f t="shared" si="29"/>
        <v>10.359259259259261</v>
      </c>
    </row>
    <row r="934" spans="1:6" ht="19.899999999999999" customHeight="1">
      <c r="A934" s="34">
        <v>2140103</v>
      </c>
      <c r="B934" s="55" t="s">
        <v>21</v>
      </c>
      <c r="C934" s="97">
        <v>441</v>
      </c>
      <c r="D934" s="65">
        <v>405.26907</v>
      </c>
      <c r="E934" s="65">
        <f t="shared" si="28"/>
        <v>-35.730930000000001</v>
      </c>
      <c r="F934" s="156">
        <f t="shared" si="29"/>
        <v>-8.1022517006802719</v>
      </c>
    </row>
    <row r="935" spans="1:6" ht="19.899999999999999" customHeight="1">
      <c r="A935" s="34">
        <v>2140104</v>
      </c>
      <c r="B935" s="55" t="s">
        <v>531</v>
      </c>
      <c r="C935" s="97">
        <v>10505</v>
      </c>
      <c r="D935" s="65">
        <v>7969</v>
      </c>
      <c r="E935" s="65">
        <f t="shared" si="28"/>
        <v>-2536</v>
      </c>
      <c r="F935" s="156">
        <f t="shared" si="29"/>
        <v>-24.140885292717755</v>
      </c>
    </row>
    <row r="936" spans="1:6" ht="19.899999999999999" customHeight="1">
      <c r="A936" s="34">
        <v>2140106</v>
      </c>
      <c r="B936" s="55" t="s">
        <v>532</v>
      </c>
      <c r="C936" s="97">
        <v>403</v>
      </c>
      <c r="D936" s="65">
        <v>1378.546</v>
      </c>
      <c r="E936" s="65">
        <f t="shared" si="28"/>
        <v>975.54600000000005</v>
      </c>
      <c r="F936" s="156">
        <f t="shared" si="29"/>
        <v>242.07096774193548</v>
      </c>
    </row>
    <row r="937" spans="1:6" ht="19.899999999999999" hidden="1" customHeight="1">
      <c r="A937" s="34">
        <v>2140109</v>
      </c>
      <c r="B937" s="55" t="s">
        <v>724</v>
      </c>
      <c r="C937" s="97">
        <v>0</v>
      </c>
      <c r="D937" s="65">
        <v>0</v>
      </c>
      <c r="E937" s="65">
        <f t="shared" si="28"/>
        <v>0</v>
      </c>
      <c r="F937" s="156"/>
    </row>
    <row r="938" spans="1:6" ht="19.899999999999999" hidden="1" customHeight="1">
      <c r="A938" s="34">
        <v>2140110</v>
      </c>
      <c r="B938" s="55" t="s">
        <v>533</v>
      </c>
      <c r="C938" s="97">
        <v>0</v>
      </c>
      <c r="D938" s="65">
        <v>0</v>
      </c>
      <c r="E938" s="65">
        <f t="shared" si="28"/>
        <v>0</v>
      </c>
      <c r="F938" s="156"/>
    </row>
    <row r="939" spans="1:6" ht="19.899999999999999" hidden="1" customHeight="1">
      <c r="A939" s="34">
        <v>2140111</v>
      </c>
      <c r="B939" s="55" t="s">
        <v>534</v>
      </c>
      <c r="C939" s="97">
        <v>0</v>
      </c>
      <c r="D939" s="65">
        <v>0</v>
      </c>
      <c r="E939" s="65">
        <f t="shared" si="28"/>
        <v>0</v>
      </c>
      <c r="F939" s="156"/>
    </row>
    <row r="940" spans="1:6" ht="19.899999999999999" customHeight="1">
      <c r="A940" s="34">
        <v>2140112</v>
      </c>
      <c r="B940" s="55" t="s">
        <v>535</v>
      </c>
      <c r="C940" s="97">
        <v>0</v>
      </c>
      <c r="D940" s="65">
        <v>33.200000000000003</v>
      </c>
      <c r="E940" s="65">
        <f t="shared" si="28"/>
        <v>33.200000000000003</v>
      </c>
      <c r="F940" s="156"/>
    </row>
    <row r="941" spans="1:6" ht="19.899999999999999" hidden="1" customHeight="1">
      <c r="A941" s="34">
        <v>2140114</v>
      </c>
      <c r="B941" s="55" t="s">
        <v>536</v>
      </c>
      <c r="C941" s="97">
        <v>0</v>
      </c>
      <c r="D941" s="65">
        <v>0</v>
      </c>
      <c r="E941" s="65">
        <f t="shared" si="28"/>
        <v>0</v>
      </c>
      <c r="F941" s="156"/>
    </row>
    <row r="942" spans="1:6" ht="19.899999999999999" hidden="1" customHeight="1">
      <c r="A942" s="34">
        <v>2140122</v>
      </c>
      <c r="B942" s="55" t="s">
        <v>537</v>
      </c>
      <c r="C942" s="97">
        <v>0</v>
      </c>
      <c r="D942" s="65">
        <v>0</v>
      </c>
      <c r="E942" s="65">
        <f t="shared" si="28"/>
        <v>0</v>
      </c>
      <c r="F942" s="156"/>
    </row>
    <row r="943" spans="1:6" ht="19.899999999999999" hidden="1" customHeight="1">
      <c r="A943" s="34">
        <v>2140123</v>
      </c>
      <c r="B943" s="55" t="s">
        <v>538</v>
      </c>
      <c r="C943" s="97">
        <v>0</v>
      </c>
      <c r="D943" s="65">
        <v>0</v>
      </c>
      <c r="E943" s="65">
        <f t="shared" si="28"/>
        <v>0</v>
      </c>
      <c r="F943" s="156"/>
    </row>
    <row r="944" spans="1:6" ht="19.899999999999999" hidden="1" customHeight="1">
      <c r="A944" s="34">
        <v>2140127</v>
      </c>
      <c r="B944" s="55" t="s">
        <v>539</v>
      </c>
      <c r="C944" s="97">
        <v>0</v>
      </c>
      <c r="D944" s="65">
        <v>0</v>
      </c>
      <c r="E944" s="65">
        <f t="shared" si="28"/>
        <v>0</v>
      </c>
      <c r="F944" s="156"/>
    </row>
    <row r="945" spans="1:6" ht="19.899999999999999" hidden="1" customHeight="1">
      <c r="A945" s="34">
        <v>2140128</v>
      </c>
      <c r="B945" s="55" t="s">
        <v>540</v>
      </c>
      <c r="C945" s="97">
        <v>0</v>
      </c>
      <c r="D945" s="65">
        <v>0</v>
      </c>
      <c r="E945" s="65">
        <f t="shared" si="28"/>
        <v>0</v>
      </c>
      <c r="F945" s="156"/>
    </row>
    <row r="946" spans="1:6" ht="19.899999999999999" hidden="1" customHeight="1">
      <c r="A946" s="34">
        <v>2140129</v>
      </c>
      <c r="B946" s="55" t="s">
        <v>541</v>
      </c>
      <c r="C946" s="97">
        <v>0</v>
      </c>
      <c r="D946" s="65">
        <v>0</v>
      </c>
      <c r="E946" s="65">
        <f t="shared" si="28"/>
        <v>0</v>
      </c>
      <c r="F946" s="156"/>
    </row>
    <row r="947" spans="1:6" ht="19.899999999999999" hidden="1" customHeight="1">
      <c r="A947" s="34">
        <v>2140130</v>
      </c>
      <c r="B947" s="55" t="s">
        <v>542</v>
      </c>
      <c r="C947" s="97">
        <v>0</v>
      </c>
      <c r="D947" s="65">
        <v>0</v>
      </c>
      <c r="E947" s="65">
        <f t="shared" si="28"/>
        <v>0</v>
      </c>
      <c r="F947" s="156"/>
    </row>
    <row r="948" spans="1:6" ht="19.899999999999999" customHeight="1">
      <c r="A948" s="34">
        <v>2140131</v>
      </c>
      <c r="B948" s="55" t="s">
        <v>543</v>
      </c>
      <c r="C948" s="97">
        <v>33</v>
      </c>
      <c r="D948" s="65">
        <v>33.4</v>
      </c>
      <c r="E948" s="65">
        <f t="shared" si="28"/>
        <v>0.39999999999999858</v>
      </c>
      <c r="F948" s="156">
        <f t="shared" si="29"/>
        <v>1.2121212121212077</v>
      </c>
    </row>
    <row r="949" spans="1:6" ht="19.899999999999999" hidden="1" customHeight="1">
      <c r="A949" s="34">
        <v>2140133</v>
      </c>
      <c r="B949" s="55" t="s">
        <v>544</v>
      </c>
      <c r="C949" s="97">
        <v>0</v>
      </c>
      <c r="D949" s="65">
        <v>0</v>
      </c>
      <c r="E949" s="65">
        <f t="shared" si="28"/>
        <v>0</v>
      </c>
      <c r="F949" s="156"/>
    </row>
    <row r="950" spans="1:6" ht="19.899999999999999" hidden="1" customHeight="1">
      <c r="A950" s="34">
        <v>2140136</v>
      </c>
      <c r="B950" s="55" t="s">
        <v>545</v>
      </c>
      <c r="C950" s="97">
        <v>0</v>
      </c>
      <c r="D950" s="65">
        <v>0</v>
      </c>
      <c r="E950" s="65">
        <f t="shared" si="28"/>
        <v>0</v>
      </c>
      <c r="F950" s="156"/>
    </row>
    <row r="951" spans="1:6" ht="19.899999999999999" hidden="1" customHeight="1">
      <c r="A951" s="34">
        <v>2140138</v>
      </c>
      <c r="B951" s="55" t="s">
        <v>546</v>
      </c>
      <c r="C951" s="97">
        <v>0</v>
      </c>
      <c r="D951" s="65">
        <v>0</v>
      </c>
      <c r="E951" s="65">
        <f t="shared" si="28"/>
        <v>0</v>
      </c>
      <c r="F951" s="156"/>
    </row>
    <row r="952" spans="1:6" ht="19.899999999999999" hidden="1" customHeight="1">
      <c r="A952" s="34">
        <v>2140139</v>
      </c>
      <c r="B952" s="55" t="s">
        <v>547</v>
      </c>
      <c r="C952" s="97">
        <v>0</v>
      </c>
      <c r="D952" s="65">
        <v>0</v>
      </c>
      <c r="E952" s="65">
        <f t="shared" si="28"/>
        <v>0</v>
      </c>
      <c r="F952" s="156"/>
    </row>
    <row r="953" spans="1:6" ht="19.899999999999999" customHeight="1">
      <c r="A953" s="34">
        <v>2140199</v>
      </c>
      <c r="B953" s="55" t="s">
        <v>548</v>
      </c>
      <c r="C953" s="97">
        <v>876</v>
      </c>
      <c r="D953" s="65">
        <v>1122.9755999999998</v>
      </c>
      <c r="E953" s="65">
        <f t="shared" si="28"/>
        <v>246.97559999999976</v>
      </c>
      <c r="F953" s="156">
        <f t="shared" si="29"/>
        <v>28.19356164383559</v>
      </c>
    </row>
    <row r="954" spans="1:6" s="10" customFormat="1" ht="19.899999999999999" hidden="1" customHeight="1">
      <c r="A954" s="35">
        <v>21402</v>
      </c>
      <c r="B954" s="35" t="s">
        <v>868</v>
      </c>
      <c r="C954" s="23">
        <v>0</v>
      </c>
      <c r="D954" s="63">
        <v>0</v>
      </c>
      <c r="E954" s="63">
        <f t="shared" si="28"/>
        <v>0</v>
      </c>
      <c r="F954" s="115"/>
    </row>
    <row r="955" spans="1:6" ht="19.899999999999999" hidden="1" customHeight="1">
      <c r="A955" s="34">
        <v>2140201</v>
      </c>
      <c r="B955" s="55" t="s">
        <v>19</v>
      </c>
      <c r="C955" s="24">
        <v>0</v>
      </c>
      <c r="D955" s="65">
        <v>0</v>
      </c>
      <c r="E955" s="65">
        <f t="shared" si="28"/>
        <v>0</v>
      </c>
      <c r="F955" s="156"/>
    </row>
    <row r="956" spans="1:6" ht="19.899999999999999" hidden="1" customHeight="1">
      <c r="A956" s="34">
        <v>2140202</v>
      </c>
      <c r="B956" s="55" t="s">
        <v>20</v>
      </c>
      <c r="C956" s="24">
        <v>0</v>
      </c>
      <c r="D956" s="65">
        <v>0</v>
      </c>
      <c r="E956" s="65">
        <f t="shared" si="28"/>
        <v>0</v>
      </c>
      <c r="F956" s="156"/>
    </row>
    <row r="957" spans="1:6" ht="19.899999999999999" hidden="1" customHeight="1">
      <c r="A957" s="34">
        <v>2140203</v>
      </c>
      <c r="B957" s="55" t="s">
        <v>21</v>
      </c>
      <c r="C957" s="24">
        <v>0</v>
      </c>
      <c r="D957" s="65">
        <v>0</v>
      </c>
      <c r="E957" s="65">
        <f t="shared" si="28"/>
        <v>0</v>
      </c>
      <c r="F957" s="156"/>
    </row>
    <row r="958" spans="1:6" ht="19.899999999999999" hidden="1" customHeight="1">
      <c r="A958" s="34">
        <v>2140204</v>
      </c>
      <c r="B958" s="55" t="s">
        <v>725</v>
      </c>
      <c r="C958" s="24">
        <v>0</v>
      </c>
      <c r="D958" s="65">
        <v>0</v>
      </c>
      <c r="E958" s="65">
        <f t="shared" si="28"/>
        <v>0</v>
      </c>
      <c r="F958" s="156"/>
    </row>
    <row r="959" spans="1:6" ht="19.899999999999999" hidden="1" customHeight="1">
      <c r="A959" s="34">
        <v>2140205</v>
      </c>
      <c r="B959" s="55" t="s">
        <v>726</v>
      </c>
      <c r="C959" s="24">
        <v>0</v>
      </c>
      <c r="D959" s="65">
        <v>0</v>
      </c>
      <c r="E959" s="65">
        <f t="shared" si="28"/>
        <v>0</v>
      </c>
      <c r="F959" s="156"/>
    </row>
    <row r="960" spans="1:6" ht="19.899999999999999" hidden="1" customHeight="1">
      <c r="A960" s="34">
        <v>2140206</v>
      </c>
      <c r="B960" s="55" t="s">
        <v>727</v>
      </c>
      <c r="C960" s="24">
        <v>0</v>
      </c>
      <c r="D960" s="65">
        <v>0</v>
      </c>
      <c r="E960" s="65">
        <f t="shared" si="28"/>
        <v>0</v>
      </c>
      <c r="F960" s="156"/>
    </row>
    <row r="961" spans="1:6" ht="19.899999999999999" hidden="1" customHeight="1">
      <c r="A961" s="34">
        <v>2140207</v>
      </c>
      <c r="B961" s="55" t="s">
        <v>728</v>
      </c>
      <c r="C961" s="24">
        <v>0</v>
      </c>
      <c r="D961" s="65">
        <v>0</v>
      </c>
      <c r="E961" s="65">
        <f t="shared" si="28"/>
        <v>0</v>
      </c>
      <c r="F961" s="156"/>
    </row>
    <row r="962" spans="1:6" ht="19.899999999999999" hidden="1" customHeight="1">
      <c r="A962" s="34">
        <v>2140208</v>
      </c>
      <c r="B962" s="55" t="s">
        <v>549</v>
      </c>
      <c r="C962" s="24">
        <v>0</v>
      </c>
      <c r="D962" s="65">
        <v>0</v>
      </c>
      <c r="E962" s="65">
        <f t="shared" si="28"/>
        <v>0</v>
      </c>
      <c r="F962" s="156"/>
    </row>
    <row r="963" spans="1:6" ht="19.899999999999999" hidden="1" customHeight="1">
      <c r="A963" s="34">
        <v>2140299</v>
      </c>
      <c r="B963" s="55" t="s">
        <v>729</v>
      </c>
      <c r="C963" s="24">
        <v>0</v>
      </c>
      <c r="D963" s="65">
        <v>0</v>
      </c>
      <c r="E963" s="65">
        <f t="shared" si="28"/>
        <v>0</v>
      </c>
      <c r="F963" s="156"/>
    </row>
    <row r="964" spans="1:6" s="10" customFormat="1" ht="19.899999999999999" customHeight="1">
      <c r="A964" s="35">
        <v>21404</v>
      </c>
      <c r="B964" s="35" t="s">
        <v>869</v>
      </c>
      <c r="C964" s="23">
        <v>71</v>
      </c>
      <c r="D964" s="63">
        <v>1406</v>
      </c>
      <c r="E964" s="63">
        <f t="shared" si="28"/>
        <v>1335</v>
      </c>
      <c r="F964" s="115">
        <f t="shared" si="29"/>
        <v>1880.2816901408453</v>
      </c>
    </row>
    <row r="965" spans="1:6" ht="19.899999999999999" customHeight="1">
      <c r="A965" s="34">
        <v>2140401</v>
      </c>
      <c r="B965" s="55" t="s">
        <v>550</v>
      </c>
      <c r="C965" s="24"/>
      <c r="D965" s="65">
        <v>756</v>
      </c>
      <c r="E965" s="65">
        <f t="shared" si="28"/>
        <v>756</v>
      </c>
      <c r="F965" s="156"/>
    </row>
    <row r="966" spans="1:6" ht="19.899999999999999" hidden="1" customHeight="1">
      <c r="A966" s="34">
        <v>2140402</v>
      </c>
      <c r="B966" s="55" t="s">
        <v>551</v>
      </c>
      <c r="C966" s="24"/>
      <c r="D966" s="65">
        <v>0</v>
      </c>
      <c r="E966" s="65">
        <f t="shared" ref="E966:E1029" si="30">D966-C966</f>
        <v>0</v>
      </c>
      <c r="F966" s="156"/>
    </row>
    <row r="967" spans="1:6" ht="19.899999999999999" customHeight="1">
      <c r="A967" s="34">
        <v>2140403</v>
      </c>
      <c r="B967" s="55" t="s">
        <v>552</v>
      </c>
      <c r="C967" s="97">
        <v>67</v>
      </c>
      <c r="D967" s="65">
        <v>0</v>
      </c>
      <c r="E967" s="65">
        <f t="shared" si="30"/>
        <v>-67</v>
      </c>
      <c r="F967" s="156">
        <f t="shared" ref="F967:F1026" si="31">E967/C967*100</f>
        <v>-100</v>
      </c>
    </row>
    <row r="968" spans="1:6" ht="19.899999999999999" customHeight="1">
      <c r="A968" s="34">
        <v>2140499</v>
      </c>
      <c r="B968" s="55" t="s">
        <v>553</v>
      </c>
      <c r="C968" s="97">
        <v>4</v>
      </c>
      <c r="D968" s="65">
        <v>650</v>
      </c>
      <c r="E968" s="65">
        <f t="shared" si="30"/>
        <v>646</v>
      </c>
      <c r="F968" s="156">
        <f t="shared" si="31"/>
        <v>16150</v>
      </c>
    </row>
    <row r="969" spans="1:6" s="10" customFormat="1" ht="19.899999999999999" customHeight="1">
      <c r="A969" s="35">
        <v>21406</v>
      </c>
      <c r="B969" s="35" t="s">
        <v>870</v>
      </c>
      <c r="C969" s="23">
        <v>50</v>
      </c>
      <c r="D969" s="63">
        <v>120</v>
      </c>
      <c r="E969" s="63">
        <f t="shared" si="30"/>
        <v>70</v>
      </c>
      <c r="F969" s="115">
        <f t="shared" si="31"/>
        <v>140</v>
      </c>
    </row>
    <row r="970" spans="1:6" ht="19.899999999999999" customHeight="1">
      <c r="A970" s="34">
        <v>2140601</v>
      </c>
      <c r="B970" s="55" t="s">
        <v>554</v>
      </c>
      <c r="C970" s="97">
        <v>49</v>
      </c>
      <c r="D970" s="65">
        <v>120</v>
      </c>
      <c r="E970" s="65">
        <f t="shared" si="30"/>
        <v>71</v>
      </c>
      <c r="F970" s="156">
        <f t="shared" si="31"/>
        <v>144.89795918367346</v>
      </c>
    </row>
    <row r="971" spans="1:6" ht="19.899999999999999" hidden="1" customHeight="1">
      <c r="A971" s="34">
        <v>2140602</v>
      </c>
      <c r="B971" s="55" t="s">
        <v>555</v>
      </c>
      <c r="C971" s="24">
        <v>0</v>
      </c>
      <c r="D971" s="65">
        <v>0</v>
      </c>
      <c r="E971" s="65">
        <f t="shared" si="30"/>
        <v>0</v>
      </c>
      <c r="F971" s="156"/>
    </row>
    <row r="972" spans="1:6" ht="19.899999999999999" hidden="1" customHeight="1">
      <c r="A972" s="34">
        <v>2140603</v>
      </c>
      <c r="B972" s="55" t="s">
        <v>556</v>
      </c>
      <c r="C972" s="24">
        <v>0</v>
      </c>
      <c r="D972" s="65">
        <v>0</v>
      </c>
      <c r="E972" s="65">
        <f t="shared" si="30"/>
        <v>0</v>
      </c>
      <c r="F972" s="156"/>
    </row>
    <row r="973" spans="1:6" ht="19.899999999999999" customHeight="1">
      <c r="A973" s="34">
        <v>2140699</v>
      </c>
      <c r="B973" s="55" t="s">
        <v>557</v>
      </c>
      <c r="C973" s="24">
        <v>1</v>
      </c>
      <c r="D973" s="65">
        <v>0</v>
      </c>
      <c r="E973" s="65">
        <f t="shared" si="30"/>
        <v>-1</v>
      </c>
      <c r="F973" s="156">
        <f t="shared" si="31"/>
        <v>-100</v>
      </c>
    </row>
    <row r="974" spans="1:6" s="10" customFormat="1" ht="19.899999999999999" customHeight="1">
      <c r="A974" s="35">
        <v>21499</v>
      </c>
      <c r="B974" s="35" t="s">
        <v>871</v>
      </c>
      <c r="C974" s="23">
        <v>0</v>
      </c>
      <c r="D974" s="63">
        <v>2</v>
      </c>
      <c r="E974" s="63">
        <f t="shared" si="30"/>
        <v>2</v>
      </c>
      <c r="F974" s="115"/>
    </row>
    <row r="975" spans="1:6" ht="19.899999999999999" hidden="1" customHeight="1">
      <c r="A975" s="34">
        <v>2149901</v>
      </c>
      <c r="B975" s="55" t="s">
        <v>559</v>
      </c>
      <c r="C975" s="24"/>
      <c r="D975" s="65">
        <v>0</v>
      </c>
      <c r="E975" s="65">
        <f t="shared" si="30"/>
        <v>0</v>
      </c>
      <c r="F975" s="156"/>
    </row>
    <row r="976" spans="1:6" ht="19.899999999999999" customHeight="1">
      <c r="A976" s="34">
        <v>2149999</v>
      </c>
      <c r="B976" s="55" t="s">
        <v>558</v>
      </c>
      <c r="C976" s="97"/>
      <c r="D976" s="65">
        <v>2</v>
      </c>
      <c r="E976" s="65">
        <f t="shared" si="30"/>
        <v>2</v>
      </c>
      <c r="F976" s="156"/>
    </row>
    <row r="977" spans="1:6" s="10" customFormat="1" ht="19.899999999999999" customHeight="1">
      <c r="A977" s="35">
        <v>215</v>
      </c>
      <c r="B977" s="35" t="s">
        <v>872</v>
      </c>
      <c r="C977" s="23">
        <v>38657</v>
      </c>
      <c r="D977" s="63">
        <v>3058.426696</v>
      </c>
      <c r="E977" s="63">
        <f t="shared" si="30"/>
        <v>-35598.573303999998</v>
      </c>
      <c r="F977" s="115">
        <f t="shared" si="31"/>
        <v>-92.088297860672057</v>
      </c>
    </row>
    <row r="978" spans="1:6" s="10" customFormat="1" ht="19.899999999999999" customHeight="1">
      <c r="A978" s="35">
        <v>21502</v>
      </c>
      <c r="B978" s="35" t="s">
        <v>873</v>
      </c>
      <c r="C978" s="23">
        <v>35162</v>
      </c>
      <c r="D978" s="63">
        <v>0</v>
      </c>
      <c r="E978" s="63">
        <f t="shared" si="30"/>
        <v>-35162</v>
      </c>
      <c r="F978" s="115">
        <f t="shared" si="31"/>
        <v>-100</v>
      </c>
    </row>
    <row r="979" spans="1:6" ht="19.899999999999999" customHeight="1">
      <c r="A979" s="34">
        <v>2150299</v>
      </c>
      <c r="B979" s="55" t="s">
        <v>560</v>
      </c>
      <c r="C979" s="97">
        <v>35162</v>
      </c>
      <c r="D979" s="65">
        <v>0</v>
      </c>
      <c r="E979" s="65">
        <f t="shared" si="30"/>
        <v>-35162</v>
      </c>
      <c r="F979" s="156">
        <f t="shared" si="31"/>
        <v>-100</v>
      </c>
    </row>
    <row r="980" spans="1:6" s="10" customFormat="1" ht="19.899999999999999" customHeight="1">
      <c r="A980" s="35">
        <v>21505</v>
      </c>
      <c r="B980" s="35" t="s">
        <v>874</v>
      </c>
      <c r="C980" s="23">
        <v>159</v>
      </c>
      <c r="D980" s="63">
        <v>1578</v>
      </c>
      <c r="E980" s="63">
        <f t="shared" si="30"/>
        <v>1419</v>
      </c>
      <c r="F980" s="115">
        <f t="shared" si="31"/>
        <v>892.45283018867917</v>
      </c>
    </row>
    <row r="981" spans="1:6" ht="19.899999999999999" hidden="1" customHeight="1">
      <c r="A981" s="34">
        <v>2150501</v>
      </c>
      <c r="B981" s="55" t="s">
        <v>19</v>
      </c>
      <c r="C981" s="24">
        <v>0</v>
      </c>
      <c r="D981" s="65">
        <v>0</v>
      </c>
      <c r="E981" s="65">
        <f t="shared" si="30"/>
        <v>0</v>
      </c>
      <c r="F981" s="156"/>
    </row>
    <row r="982" spans="1:6" ht="19.899999999999999" hidden="1" customHeight="1">
      <c r="A982" s="34">
        <v>2150502</v>
      </c>
      <c r="B982" s="55" t="s">
        <v>20</v>
      </c>
      <c r="C982" s="24">
        <v>0</v>
      </c>
      <c r="D982" s="65">
        <v>0</v>
      </c>
      <c r="E982" s="65">
        <f t="shared" si="30"/>
        <v>0</v>
      </c>
      <c r="F982" s="156"/>
    </row>
    <row r="983" spans="1:6" ht="19.899999999999999" hidden="1" customHeight="1">
      <c r="A983" s="34">
        <v>2150503</v>
      </c>
      <c r="B983" s="55" t="s">
        <v>21</v>
      </c>
      <c r="C983" s="24">
        <v>0</v>
      </c>
      <c r="D983" s="65">
        <v>0</v>
      </c>
      <c r="E983" s="65">
        <f t="shared" si="30"/>
        <v>0</v>
      </c>
      <c r="F983" s="156"/>
    </row>
    <row r="984" spans="1:6" ht="19.899999999999999" hidden="1" customHeight="1">
      <c r="A984" s="34">
        <v>2150505</v>
      </c>
      <c r="B984" s="55" t="s">
        <v>561</v>
      </c>
      <c r="C984" s="24">
        <v>0</v>
      </c>
      <c r="D984" s="65">
        <v>0</v>
      </c>
      <c r="E984" s="65">
        <f t="shared" si="30"/>
        <v>0</v>
      </c>
      <c r="F984" s="156"/>
    </row>
    <row r="985" spans="1:6" ht="19.899999999999999" hidden="1" customHeight="1">
      <c r="A985" s="34">
        <v>2150506</v>
      </c>
      <c r="B985" s="55" t="s">
        <v>562</v>
      </c>
      <c r="C985" s="24">
        <v>0</v>
      </c>
      <c r="D985" s="65">
        <v>0</v>
      </c>
      <c r="E985" s="65">
        <f t="shared" si="30"/>
        <v>0</v>
      </c>
      <c r="F985" s="156"/>
    </row>
    <row r="986" spans="1:6" ht="19.899999999999999" hidden="1" customHeight="1">
      <c r="A986" s="34">
        <v>2150507</v>
      </c>
      <c r="B986" s="55" t="s">
        <v>563</v>
      </c>
      <c r="C986" s="24">
        <v>0</v>
      </c>
      <c r="D986" s="65">
        <v>0</v>
      </c>
      <c r="E986" s="65">
        <f t="shared" si="30"/>
        <v>0</v>
      </c>
      <c r="F986" s="156"/>
    </row>
    <row r="987" spans="1:6" ht="19.899999999999999" customHeight="1">
      <c r="A987" s="34">
        <v>2150508</v>
      </c>
      <c r="B987" s="55" t="s">
        <v>564</v>
      </c>
      <c r="C987" s="97">
        <v>10</v>
      </c>
      <c r="D987" s="65">
        <v>10</v>
      </c>
      <c r="E987" s="65">
        <f t="shared" si="30"/>
        <v>0</v>
      </c>
      <c r="F987" s="156">
        <f t="shared" si="31"/>
        <v>0</v>
      </c>
    </row>
    <row r="988" spans="1:6" ht="19.899999999999999" hidden="1" customHeight="1">
      <c r="A988" s="34">
        <v>2150509</v>
      </c>
      <c r="B988" s="55" t="s">
        <v>730</v>
      </c>
      <c r="C988" s="24">
        <v>0</v>
      </c>
      <c r="D988" s="65">
        <v>0</v>
      </c>
      <c r="E988" s="65">
        <f t="shared" si="30"/>
        <v>0</v>
      </c>
      <c r="F988" s="156"/>
    </row>
    <row r="989" spans="1:6" ht="19.899999999999999" hidden="1" customHeight="1">
      <c r="A989" s="34">
        <v>2150510</v>
      </c>
      <c r="B989" s="55" t="s">
        <v>565</v>
      </c>
      <c r="C989" s="24">
        <v>0</v>
      </c>
      <c r="D989" s="65">
        <v>0</v>
      </c>
      <c r="E989" s="65">
        <f t="shared" si="30"/>
        <v>0</v>
      </c>
      <c r="F989" s="156"/>
    </row>
    <row r="990" spans="1:6" ht="19.899999999999999" hidden="1" customHeight="1">
      <c r="A990" s="34">
        <v>2150511</v>
      </c>
      <c r="B990" s="55" t="s">
        <v>566</v>
      </c>
      <c r="C990" s="24">
        <v>0</v>
      </c>
      <c r="D990" s="65">
        <v>0</v>
      </c>
      <c r="E990" s="65">
        <f t="shared" si="30"/>
        <v>0</v>
      </c>
      <c r="F990" s="156"/>
    </row>
    <row r="991" spans="1:6" ht="19.899999999999999" hidden="1" customHeight="1">
      <c r="A991" s="34">
        <v>2150513</v>
      </c>
      <c r="B991" s="55" t="s">
        <v>549</v>
      </c>
      <c r="C991" s="24">
        <v>0</v>
      </c>
      <c r="D991" s="65">
        <v>0</v>
      </c>
      <c r="E991" s="65">
        <f t="shared" si="30"/>
        <v>0</v>
      </c>
      <c r="F991" s="156"/>
    </row>
    <row r="992" spans="1:6" ht="19.899999999999999" hidden="1" customHeight="1">
      <c r="A992" s="34">
        <v>2150515</v>
      </c>
      <c r="B992" s="55" t="s">
        <v>567</v>
      </c>
      <c r="C992" s="24">
        <v>0</v>
      </c>
      <c r="D992" s="65">
        <v>0</v>
      </c>
      <c r="E992" s="65">
        <f t="shared" si="30"/>
        <v>0</v>
      </c>
      <c r="F992" s="156"/>
    </row>
    <row r="993" spans="1:6" ht="19.899999999999999" customHeight="1">
      <c r="A993" s="34">
        <v>2150599</v>
      </c>
      <c r="B993" s="55" t="s">
        <v>568</v>
      </c>
      <c r="C993" s="97">
        <v>149</v>
      </c>
      <c r="D993" s="65">
        <v>1568</v>
      </c>
      <c r="E993" s="65">
        <f t="shared" si="30"/>
        <v>1419</v>
      </c>
      <c r="F993" s="156">
        <f t="shared" si="31"/>
        <v>952.34899328859069</v>
      </c>
    </row>
    <row r="994" spans="1:6" s="10" customFormat="1" ht="19.899999999999999" customHeight="1">
      <c r="A994" s="35">
        <v>21506</v>
      </c>
      <c r="B994" s="35" t="s">
        <v>875</v>
      </c>
      <c r="C994" s="23">
        <v>466</v>
      </c>
      <c r="D994" s="63">
        <v>666.60669600000006</v>
      </c>
      <c r="E994" s="63">
        <f t="shared" si="30"/>
        <v>200.60669600000006</v>
      </c>
      <c r="F994" s="115">
        <f t="shared" si="31"/>
        <v>43.048647210300437</v>
      </c>
    </row>
    <row r="995" spans="1:6" ht="19.899999999999999" customHeight="1">
      <c r="A995" s="34">
        <v>2150601</v>
      </c>
      <c r="B995" s="55" t="s">
        <v>19</v>
      </c>
      <c r="C995" s="97">
        <v>344</v>
      </c>
      <c r="D995" s="65">
        <v>362.99079699999999</v>
      </c>
      <c r="E995" s="65">
        <f t="shared" si="30"/>
        <v>18.990796999999986</v>
      </c>
      <c r="F995" s="156">
        <f t="shared" si="31"/>
        <v>5.5205805232558101</v>
      </c>
    </row>
    <row r="996" spans="1:6" ht="19.899999999999999" customHeight="1">
      <c r="A996" s="34">
        <v>2150602</v>
      </c>
      <c r="B996" s="55" t="s">
        <v>20</v>
      </c>
      <c r="C996" s="97">
        <v>27</v>
      </c>
      <c r="D996" s="65">
        <v>25.059498999999999</v>
      </c>
      <c r="E996" s="65">
        <f t="shared" si="30"/>
        <v>-1.9405010000000011</v>
      </c>
      <c r="F996" s="156">
        <f t="shared" si="31"/>
        <v>-7.1870407407407448</v>
      </c>
    </row>
    <row r="997" spans="1:6" ht="19.899999999999999" customHeight="1">
      <c r="A997" s="34">
        <v>2150603</v>
      </c>
      <c r="B997" s="55" t="s">
        <v>21</v>
      </c>
      <c r="C997" s="97">
        <v>0</v>
      </c>
      <c r="D997" s="65">
        <v>11</v>
      </c>
      <c r="E997" s="65">
        <f t="shared" si="30"/>
        <v>11</v>
      </c>
      <c r="F997" s="156"/>
    </row>
    <row r="998" spans="1:6" ht="19.899999999999999" hidden="1" customHeight="1">
      <c r="A998" s="34">
        <v>2150604</v>
      </c>
      <c r="B998" s="55" t="s">
        <v>569</v>
      </c>
      <c r="C998" s="97">
        <v>0</v>
      </c>
      <c r="D998" s="65">
        <v>0</v>
      </c>
      <c r="E998" s="65">
        <f t="shared" si="30"/>
        <v>0</v>
      </c>
      <c r="F998" s="156"/>
    </row>
    <row r="999" spans="1:6" ht="19.899999999999999" customHeight="1">
      <c r="A999" s="34">
        <v>2150605</v>
      </c>
      <c r="B999" s="55" t="s">
        <v>570</v>
      </c>
      <c r="C999" s="97">
        <v>26</v>
      </c>
      <c r="D999" s="65">
        <v>81.556399999999996</v>
      </c>
      <c r="E999" s="65">
        <f t="shared" si="30"/>
        <v>55.556399999999996</v>
      </c>
      <c r="F999" s="156">
        <f t="shared" si="31"/>
        <v>213.67846153846153</v>
      </c>
    </row>
    <row r="1000" spans="1:6" ht="19.899999999999999" hidden="1" customHeight="1">
      <c r="A1000" s="34">
        <v>2150606</v>
      </c>
      <c r="B1000" s="55" t="s">
        <v>571</v>
      </c>
      <c r="C1000" s="97">
        <v>0</v>
      </c>
      <c r="D1000" s="65">
        <v>0</v>
      </c>
      <c r="E1000" s="65">
        <f t="shared" si="30"/>
        <v>0</v>
      </c>
      <c r="F1000" s="156"/>
    </row>
    <row r="1001" spans="1:6" ht="19.899999999999999" hidden="1" customHeight="1">
      <c r="A1001" s="34">
        <v>2150607</v>
      </c>
      <c r="B1001" s="55" t="s">
        <v>572</v>
      </c>
      <c r="C1001" s="97">
        <v>0</v>
      </c>
      <c r="D1001" s="65">
        <v>0</v>
      </c>
      <c r="E1001" s="65">
        <f t="shared" si="30"/>
        <v>0</v>
      </c>
      <c r="F1001" s="156"/>
    </row>
    <row r="1002" spans="1:6" ht="19.899999999999999" customHeight="1">
      <c r="A1002" s="34">
        <v>2150699</v>
      </c>
      <c r="B1002" s="55" t="s">
        <v>573</v>
      </c>
      <c r="C1002" s="97">
        <v>69</v>
      </c>
      <c r="D1002" s="65">
        <v>186</v>
      </c>
      <c r="E1002" s="65">
        <f t="shared" si="30"/>
        <v>117</v>
      </c>
      <c r="F1002" s="156">
        <f t="shared" si="31"/>
        <v>169.56521739130434</v>
      </c>
    </row>
    <row r="1003" spans="1:6" s="10" customFormat="1" ht="19.899999999999999" hidden="1" customHeight="1">
      <c r="A1003" s="35">
        <v>21507</v>
      </c>
      <c r="B1003" s="35" t="s">
        <v>876</v>
      </c>
      <c r="C1003" s="23">
        <v>0</v>
      </c>
      <c r="D1003" s="63">
        <v>0</v>
      </c>
      <c r="E1003" s="63">
        <f t="shared" si="30"/>
        <v>0</v>
      </c>
      <c r="F1003" s="115"/>
    </row>
    <row r="1004" spans="1:6" ht="19.899999999999999" hidden="1" customHeight="1">
      <c r="A1004" s="34">
        <v>2150701</v>
      </c>
      <c r="B1004" s="55" t="s">
        <v>19</v>
      </c>
      <c r="C1004" s="24">
        <v>0</v>
      </c>
      <c r="D1004" s="65">
        <v>0</v>
      </c>
      <c r="E1004" s="65">
        <f t="shared" si="30"/>
        <v>0</v>
      </c>
      <c r="F1004" s="156"/>
    </row>
    <row r="1005" spans="1:6" ht="19.899999999999999" hidden="1" customHeight="1">
      <c r="A1005" s="34">
        <v>2150702</v>
      </c>
      <c r="B1005" s="55" t="s">
        <v>20</v>
      </c>
      <c r="C1005" s="24">
        <v>0</v>
      </c>
      <c r="D1005" s="65">
        <v>0</v>
      </c>
      <c r="E1005" s="65">
        <f t="shared" si="30"/>
        <v>0</v>
      </c>
      <c r="F1005" s="156"/>
    </row>
    <row r="1006" spans="1:6" ht="19.899999999999999" hidden="1" customHeight="1">
      <c r="A1006" s="34">
        <v>2150703</v>
      </c>
      <c r="B1006" s="55" t="s">
        <v>21</v>
      </c>
      <c r="C1006" s="24">
        <v>0</v>
      </c>
      <c r="D1006" s="65">
        <v>0</v>
      </c>
      <c r="E1006" s="65">
        <f t="shared" si="30"/>
        <v>0</v>
      </c>
      <c r="F1006" s="156"/>
    </row>
    <row r="1007" spans="1:6" ht="19.899999999999999" hidden="1" customHeight="1">
      <c r="A1007" s="34">
        <v>2150704</v>
      </c>
      <c r="B1007" s="55" t="s">
        <v>731</v>
      </c>
      <c r="C1007" s="24">
        <v>0</v>
      </c>
      <c r="D1007" s="65">
        <v>0</v>
      </c>
      <c r="E1007" s="65">
        <f t="shared" si="30"/>
        <v>0</v>
      </c>
      <c r="F1007" s="156"/>
    </row>
    <row r="1008" spans="1:6" ht="19.899999999999999" hidden="1" customHeight="1">
      <c r="A1008" s="34">
        <v>2150705</v>
      </c>
      <c r="B1008" s="55" t="s">
        <v>732</v>
      </c>
      <c r="C1008" s="24">
        <v>0</v>
      </c>
      <c r="D1008" s="65">
        <v>0</v>
      </c>
      <c r="E1008" s="65">
        <f t="shared" si="30"/>
        <v>0</v>
      </c>
      <c r="F1008" s="156"/>
    </row>
    <row r="1009" spans="1:6" ht="19.899999999999999" hidden="1" customHeight="1">
      <c r="A1009" s="34">
        <v>2150799</v>
      </c>
      <c r="B1009" s="55" t="s">
        <v>733</v>
      </c>
      <c r="C1009" s="24">
        <v>0</v>
      </c>
      <c r="D1009" s="65">
        <v>0</v>
      </c>
      <c r="E1009" s="65">
        <f t="shared" si="30"/>
        <v>0</v>
      </c>
      <c r="F1009" s="156"/>
    </row>
    <row r="1010" spans="1:6" s="10" customFormat="1" ht="19.899999999999999" customHeight="1">
      <c r="A1010" s="35">
        <v>21508</v>
      </c>
      <c r="B1010" s="35" t="s">
        <v>877</v>
      </c>
      <c r="C1010" s="23">
        <v>2870</v>
      </c>
      <c r="D1010" s="63">
        <v>813.81999999999994</v>
      </c>
      <c r="E1010" s="63">
        <f t="shared" si="30"/>
        <v>-2056.1800000000003</v>
      </c>
      <c r="F1010" s="115">
        <f t="shared" si="31"/>
        <v>-71.643902439024401</v>
      </c>
    </row>
    <row r="1011" spans="1:6" ht="19.899999999999999" hidden="1" customHeight="1">
      <c r="A1011" s="34">
        <v>2150801</v>
      </c>
      <c r="B1011" s="55" t="s">
        <v>19</v>
      </c>
      <c r="C1011" s="24"/>
      <c r="D1011" s="65">
        <v>0</v>
      </c>
      <c r="E1011" s="65">
        <f t="shared" si="30"/>
        <v>0</v>
      </c>
      <c r="F1011" s="156"/>
    </row>
    <row r="1012" spans="1:6" ht="19.899999999999999" hidden="1" customHeight="1">
      <c r="A1012" s="34">
        <v>2150802</v>
      </c>
      <c r="B1012" s="55" t="s">
        <v>20</v>
      </c>
      <c r="C1012" s="24"/>
      <c r="D1012" s="65">
        <v>0</v>
      </c>
      <c r="E1012" s="65">
        <f t="shared" si="30"/>
        <v>0</v>
      </c>
      <c r="F1012" s="156"/>
    </row>
    <row r="1013" spans="1:6" ht="19.899999999999999" hidden="1" customHeight="1">
      <c r="A1013" s="34">
        <v>2150803</v>
      </c>
      <c r="B1013" s="55" t="s">
        <v>21</v>
      </c>
      <c r="C1013" s="24"/>
      <c r="D1013" s="65">
        <v>0</v>
      </c>
      <c r="E1013" s="65">
        <f t="shared" si="30"/>
        <v>0</v>
      </c>
      <c r="F1013" s="156"/>
    </row>
    <row r="1014" spans="1:6" ht="19.899999999999999" hidden="1" customHeight="1">
      <c r="A1014" s="34">
        <v>2150804</v>
      </c>
      <c r="B1014" s="55" t="s">
        <v>574</v>
      </c>
      <c r="C1014" s="24"/>
      <c r="D1014" s="65">
        <v>0</v>
      </c>
      <c r="E1014" s="65">
        <f t="shared" si="30"/>
        <v>0</v>
      </c>
      <c r="F1014" s="156"/>
    </row>
    <row r="1015" spans="1:6" ht="19.899999999999999" customHeight="1">
      <c r="A1015" s="34">
        <v>2150805</v>
      </c>
      <c r="B1015" s="55" t="s">
        <v>575</v>
      </c>
      <c r="C1015" s="97">
        <v>2870</v>
      </c>
      <c r="D1015" s="65">
        <v>813.81999999999994</v>
      </c>
      <c r="E1015" s="65">
        <f t="shared" si="30"/>
        <v>-2056.1800000000003</v>
      </c>
      <c r="F1015" s="156">
        <f t="shared" si="31"/>
        <v>-71.643902439024401</v>
      </c>
    </row>
    <row r="1016" spans="1:6" ht="19.899999999999999" hidden="1" customHeight="1">
      <c r="A1016" s="34">
        <v>2150899</v>
      </c>
      <c r="B1016" s="55" t="s">
        <v>576</v>
      </c>
      <c r="C1016" s="24"/>
      <c r="D1016" s="65">
        <v>0</v>
      </c>
      <c r="E1016" s="65">
        <f t="shared" si="30"/>
        <v>0</v>
      </c>
      <c r="F1016" s="156"/>
    </row>
    <row r="1017" spans="1:6" s="10" customFormat="1" ht="19.899999999999999" hidden="1" customHeight="1">
      <c r="A1017" s="35">
        <v>21599</v>
      </c>
      <c r="B1017" s="35" t="s">
        <v>878</v>
      </c>
      <c r="C1017" s="23">
        <v>0</v>
      </c>
      <c r="D1017" s="63">
        <v>0</v>
      </c>
      <c r="E1017" s="63">
        <f t="shared" si="30"/>
        <v>0</v>
      </c>
      <c r="F1017" s="115"/>
    </row>
    <row r="1018" spans="1:6" ht="19.899999999999999" hidden="1" customHeight="1">
      <c r="A1018" s="34">
        <v>2159902</v>
      </c>
      <c r="B1018" s="55" t="s">
        <v>578</v>
      </c>
      <c r="C1018" s="24">
        <v>0</v>
      </c>
      <c r="D1018" s="65">
        <v>0</v>
      </c>
      <c r="E1018" s="65">
        <f t="shared" si="30"/>
        <v>0</v>
      </c>
      <c r="F1018" s="156"/>
    </row>
    <row r="1019" spans="1:6" ht="19.899999999999999" hidden="1" customHeight="1">
      <c r="A1019" s="34">
        <v>2159904</v>
      </c>
      <c r="B1019" s="55" t="s">
        <v>579</v>
      </c>
      <c r="C1019" s="24">
        <v>0</v>
      </c>
      <c r="D1019" s="65">
        <v>0</v>
      </c>
      <c r="E1019" s="65">
        <f t="shared" si="30"/>
        <v>0</v>
      </c>
      <c r="F1019" s="156"/>
    </row>
    <row r="1020" spans="1:6" ht="19.899999999999999" hidden="1" customHeight="1">
      <c r="A1020" s="34">
        <v>2159905</v>
      </c>
      <c r="B1020" s="55" t="s">
        <v>580</v>
      </c>
      <c r="C1020" s="24">
        <v>0</v>
      </c>
      <c r="D1020" s="65">
        <v>0</v>
      </c>
      <c r="E1020" s="65">
        <f t="shared" si="30"/>
        <v>0</v>
      </c>
      <c r="F1020" s="156"/>
    </row>
    <row r="1021" spans="1:6" ht="19.899999999999999" hidden="1" customHeight="1">
      <c r="A1021" s="34">
        <v>2159906</v>
      </c>
      <c r="B1021" s="55" t="s">
        <v>581</v>
      </c>
      <c r="C1021" s="24">
        <v>0</v>
      </c>
      <c r="D1021" s="65">
        <v>0</v>
      </c>
      <c r="E1021" s="65">
        <f t="shared" si="30"/>
        <v>0</v>
      </c>
      <c r="F1021" s="156"/>
    </row>
    <row r="1022" spans="1:6" ht="19.899999999999999" hidden="1" customHeight="1">
      <c r="A1022" s="34">
        <v>2159999</v>
      </c>
      <c r="B1022" s="55" t="s">
        <v>577</v>
      </c>
      <c r="C1022" s="24">
        <v>0</v>
      </c>
      <c r="D1022" s="65">
        <v>0</v>
      </c>
      <c r="E1022" s="65">
        <f t="shared" si="30"/>
        <v>0</v>
      </c>
      <c r="F1022" s="156"/>
    </row>
    <row r="1023" spans="1:6" s="10" customFormat="1" ht="19.899999999999999" customHeight="1">
      <c r="A1023" s="35">
        <v>216</v>
      </c>
      <c r="B1023" s="35" t="s">
        <v>879</v>
      </c>
      <c r="C1023" s="23">
        <v>2408</v>
      </c>
      <c r="D1023" s="63">
        <v>3591.91707</v>
      </c>
      <c r="E1023" s="63">
        <f t="shared" si="30"/>
        <v>1183.91707</v>
      </c>
      <c r="F1023" s="115">
        <f t="shared" si="31"/>
        <v>49.165991279069765</v>
      </c>
    </row>
    <row r="1024" spans="1:6" s="10" customFormat="1" ht="19.899999999999999" customHeight="1">
      <c r="A1024" s="35">
        <v>21602</v>
      </c>
      <c r="B1024" s="35" t="s">
        <v>880</v>
      </c>
      <c r="C1024" s="23">
        <v>421</v>
      </c>
      <c r="D1024" s="63">
        <v>728.07370800000001</v>
      </c>
      <c r="E1024" s="63">
        <f t="shared" si="30"/>
        <v>307.07370800000001</v>
      </c>
      <c r="F1024" s="115">
        <f t="shared" si="31"/>
        <v>72.939123040380053</v>
      </c>
    </row>
    <row r="1025" spans="1:6" ht="19.899999999999999" customHeight="1">
      <c r="A1025" s="34">
        <v>2160201</v>
      </c>
      <c r="B1025" s="55" t="s">
        <v>19</v>
      </c>
      <c r="C1025" s="97">
        <v>199</v>
      </c>
      <c r="D1025" s="65">
        <v>211.84070800000001</v>
      </c>
      <c r="E1025" s="65">
        <f t="shared" si="30"/>
        <v>12.840708000000006</v>
      </c>
      <c r="F1025" s="156">
        <f t="shared" si="31"/>
        <v>6.4526170854271383</v>
      </c>
    </row>
    <row r="1026" spans="1:6" ht="19.899999999999999" customHeight="1">
      <c r="A1026" s="34">
        <v>2160202</v>
      </c>
      <c r="B1026" s="55" t="s">
        <v>20</v>
      </c>
      <c r="C1026" s="97">
        <v>13</v>
      </c>
      <c r="D1026" s="65">
        <v>11.473000000000001</v>
      </c>
      <c r="E1026" s="65">
        <f t="shared" si="30"/>
        <v>-1.5269999999999992</v>
      </c>
      <c r="F1026" s="156">
        <f t="shared" si="31"/>
        <v>-11.746153846153842</v>
      </c>
    </row>
    <row r="1027" spans="1:6" ht="19.899999999999999" hidden="1" customHeight="1">
      <c r="A1027" s="34">
        <v>2160203</v>
      </c>
      <c r="B1027" s="55" t="s">
        <v>21</v>
      </c>
      <c r="C1027" s="24">
        <v>0</v>
      </c>
      <c r="D1027" s="65">
        <v>0</v>
      </c>
      <c r="E1027" s="65">
        <f t="shared" si="30"/>
        <v>0</v>
      </c>
      <c r="F1027" s="156"/>
    </row>
    <row r="1028" spans="1:6" ht="19.899999999999999" hidden="1" customHeight="1">
      <c r="A1028" s="34">
        <v>2160216</v>
      </c>
      <c r="B1028" s="55" t="s">
        <v>582</v>
      </c>
      <c r="C1028" s="24">
        <v>0</v>
      </c>
      <c r="D1028" s="65">
        <v>0</v>
      </c>
      <c r="E1028" s="65">
        <f t="shared" si="30"/>
        <v>0</v>
      </c>
      <c r="F1028" s="156"/>
    </row>
    <row r="1029" spans="1:6" ht="19.899999999999999" hidden="1" customHeight="1">
      <c r="A1029" s="34">
        <v>2160217</v>
      </c>
      <c r="B1029" s="55" t="s">
        <v>583</v>
      </c>
      <c r="C1029" s="24">
        <v>0</v>
      </c>
      <c r="D1029" s="65">
        <v>0</v>
      </c>
      <c r="E1029" s="65">
        <f t="shared" si="30"/>
        <v>0</v>
      </c>
      <c r="F1029" s="156"/>
    </row>
    <row r="1030" spans="1:6" ht="19.899999999999999" hidden="1" customHeight="1">
      <c r="A1030" s="34">
        <v>2160218</v>
      </c>
      <c r="B1030" s="55" t="s">
        <v>584</v>
      </c>
      <c r="C1030" s="24">
        <v>0</v>
      </c>
      <c r="D1030" s="65">
        <v>0</v>
      </c>
      <c r="E1030" s="65">
        <f t="shared" ref="E1030:E1093" si="32">D1030-C1030</f>
        <v>0</v>
      </c>
      <c r="F1030" s="156"/>
    </row>
    <row r="1031" spans="1:6" ht="19.899999999999999" hidden="1" customHeight="1">
      <c r="A1031" s="34">
        <v>2160219</v>
      </c>
      <c r="B1031" s="55" t="s">
        <v>585</v>
      </c>
      <c r="C1031" s="24">
        <v>0</v>
      </c>
      <c r="D1031" s="65">
        <v>0</v>
      </c>
      <c r="E1031" s="65">
        <f t="shared" si="32"/>
        <v>0</v>
      </c>
      <c r="F1031" s="156"/>
    </row>
    <row r="1032" spans="1:6" ht="19.899999999999999" hidden="1" customHeight="1">
      <c r="A1032" s="34">
        <v>2160250</v>
      </c>
      <c r="B1032" s="55" t="s">
        <v>27</v>
      </c>
      <c r="C1032" s="24">
        <v>0</v>
      </c>
      <c r="D1032" s="65">
        <v>0</v>
      </c>
      <c r="E1032" s="65">
        <f t="shared" si="32"/>
        <v>0</v>
      </c>
      <c r="F1032" s="156"/>
    </row>
    <row r="1033" spans="1:6" ht="19.899999999999999" customHeight="1">
      <c r="A1033" s="34">
        <v>2160299</v>
      </c>
      <c r="B1033" s="55" t="s">
        <v>586</v>
      </c>
      <c r="C1033" s="97">
        <v>209</v>
      </c>
      <c r="D1033" s="65">
        <v>504.76</v>
      </c>
      <c r="E1033" s="65">
        <f t="shared" si="32"/>
        <v>295.76</v>
      </c>
      <c r="F1033" s="156">
        <f t="shared" ref="F1033:F1092" si="33">E1033/C1033*100</f>
        <v>141.51196172248802</v>
      </c>
    </row>
    <row r="1034" spans="1:6" s="10" customFormat="1" ht="19.899999999999999" customHeight="1">
      <c r="A1034" s="35">
        <v>21605</v>
      </c>
      <c r="B1034" s="35" t="s">
        <v>881</v>
      </c>
      <c r="C1034" s="23">
        <v>740</v>
      </c>
      <c r="D1034" s="63">
        <v>1061.663362</v>
      </c>
      <c r="E1034" s="63">
        <f t="shared" si="32"/>
        <v>321.66336200000001</v>
      </c>
      <c r="F1034" s="115">
        <f t="shared" si="33"/>
        <v>43.468021891891894</v>
      </c>
    </row>
    <row r="1035" spans="1:6" ht="19.899999999999999" customHeight="1">
      <c r="A1035" s="34">
        <v>2160501</v>
      </c>
      <c r="B1035" s="55" t="s">
        <v>19</v>
      </c>
      <c r="C1035" s="97">
        <v>131</v>
      </c>
      <c r="D1035" s="65">
        <v>151.51436200000001</v>
      </c>
      <c r="E1035" s="65">
        <f t="shared" si="32"/>
        <v>20.514362000000006</v>
      </c>
      <c r="F1035" s="156">
        <f t="shared" si="33"/>
        <v>15.659818320610691</v>
      </c>
    </row>
    <row r="1036" spans="1:6" ht="19.899999999999999" customHeight="1">
      <c r="A1036" s="34">
        <v>2160502</v>
      </c>
      <c r="B1036" s="55" t="s">
        <v>20</v>
      </c>
      <c r="C1036" s="97">
        <v>9</v>
      </c>
      <c r="D1036" s="65">
        <v>8.1489999999999991</v>
      </c>
      <c r="E1036" s="65">
        <f t="shared" si="32"/>
        <v>-0.85100000000000087</v>
      </c>
      <c r="F1036" s="156">
        <f t="shared" si="33"/>
        <v>-9.4555555555555664</v>
      </c>
    </row>
    <row r="1037" spans="1:6" ht="19.899999999999999" hidden="1" customHeight="1">
      <c r="A1037" s="34">
        <v>2160503</v>
      </c>
      <c r="B1037" s="55" t="s">
        <v>21</v>
      </c>
      <c r="C1037" s="97">
        <v>0</v>
      </c>
      <c r="D1037" s="65">
        <v>0</v>
      </c>
      <c r="E1037" s="65">
        <f t="shared" si="32"/>
        <v>0</v>
      </c>
      <c r="F1037" s="156"/>
    </row>
    <row r="1038" spans="1:6" ht="19.899999999999999" customHeight="1">
      <c r="A1038" s="34">
        <v>2160504</v>
      </c>
      <c r="B1038" s="55" t="s">
        <v>587</v>
      </c>
      <c r="C1038" s="97">
        <v>21</v>
      </c>
      <c r="D1038" s="65">
        <v>103.8</v>
      </c>
      <c r="E1038" s="65">
        <f t="shared" si="32"/>
        <v>82.8</v>
      </c>
      <c r="F1038" s="156">
        <f t="shared" si="33"/>
        <v>394.28571428571428</v>
      </c>
    </row>
    <row r="1039" spans="1:6" ht="19.899999999999999" hidden="1" customHeight="1">
      <c r="A1039" s="34">
        <v>2160505</v>
      </c>
      <c r="B1039" s="55" t="s">
        <v>588</v>
      </c>
      <c r="C1039" s="97">
        <v>0</v>
      </c>
      <c r="D1039" s="65">
        <v>0</v>
      </c>
      <c r="E1039" s="65">
        <f t="shared" si="32"/>
        <v>0</v>
      </c>
      <c r="F1039" s="156"/>
    </row>
    <row r="1040" spans="1:6" ht="19.899999999999999" customHeight="1">
      <c r="A1040" s="34">
        <v>2160599</v>
      </c>
      <c r="B1040" s="55" t="s">
        <v>589</v>
      </c>
      <c r="C1040" s="97">
        <v>579</v>
      </c>
      <c r="D1040" s="65">
        <v>798.2</v>
      </c>
      <c r="E1040" s="65">
        <f t="shared" si="32"/>
        <v>219.20000000000005</v>
      </c>
      <c r="F1040" s="156">
        <f t="shared" si="33"/>
        <v>37.858376511226261</v>
      </c>
    </row>
    <row r="1041" spans="1:6" s="10" customFormat="1" ht="19.899999999999999" customHeight="1">
      <c r="A1041" s="35">
        <v>21606</v>
      </c>
      <c r="B1041" s="35" t="s">
        <v>882</v>
      </c>
      <c r="C1041" s="23">
        <v>935</v>
      </c>
      <c r="D1041" s="63">
        <v>839</v>
      </c>
      <c r="E1041" s="63">
        <f t="shared" si="32"/>
        <v>-96</v>
      </c>
      <c r="F1041" s="115">
        <f t="shared" si="33"/>
        <v>-10.267379679144385</v>
      </c>
    </row>
    <row r="1042" spans="1:6" ht="19.899999999999999" hidden="1" customHeight="1">
      <c r="A1042" s="34">
        <v>2160601</v>
      </c>
      <c r="B1042" s="55" t="s">
        <v>19</v>
      </c>
      <c r="C1042" s="24"/>
      <c r="D1042" s="65">
        <v>0</v>
      </c>
      <c r="E1042" s="65">
        <f t="shared" si="32"/>
        <v>0</v>
      </c>
      <c r="F1042" s="156"/>
    </row>
    <row r="1043" spans="1:6" ht="19.899999999999999" hidden="1" customHeight="1">
      <c r="A1043" s="34">
        <v>2160602</v>
      </c>
      <c r="B1043" s="55" t="s">
        <v>20</v>
      </c>
      <c r="C1043" s="24"/>
      <c r="D1043" s="65">
        <v>0</v>
      </c>
      <c r="E1043" s="65">
        <f t="shared" si="32"/>
        <v>0</v>
      </c>
      <c r="F1043" s="156"/>
    </row>
    <row r="1044" spans="1:6" ht="19.899999999999999" hidden="1" customHeight="1">
      <c r="A1044" s="34">
        <v>2160603</v>
      </c>
      <c r="B1044" s="55" t="s">
        <v>21</v>
      </c>
      <c r="C1044" s="24"/>
      <c r="D1044" s="65">
        <v>0</v>
      </c>
      <c r="E1044" s="65">
        <f t="shared" si="32"/>
        <v>0</v>
      </c>
      <c r="F1044" s="156"/>
    </row>
    <row r="1045" spans="1:6" ht="19.899999999999999" hidden="1" customHeight="1">
      <c r="A1045" s="34">
        <v>2160607</v>
      </c>
      <c r="B1045" s="55" t="s">
        <v>590</v>
      </c>
      <c r="C1045" s="24"/>
      <c r="D1045" s="65">
        <v>0</v>
      </c>
      <c r="E1045" s="65">
        <f t="shared" si="32"/>
        <v>0</v>
      </c>
      <c r="F1045" s="156"/>
    </row>
    <row r="1046" spans="1:6" ht="19.899999999999999" customHeight="1">
      <c r="A1046" s="34">
        <v>2160699</v>
      </c>
      <c r="B1046" s="55" t="s">
        <v>591</v>
      </c>
      <c r="C1046" s="97">
        <v>935</v>
      </c>
      <c r="D1046" s="65">
        <v>839</v>
      </c>
      <c r="E1046" s="65">
        <f t="shared" si="32"/>
        <v>-96</v>
      </c>
      <c r="F1046" s="156">
        <f t="shared" si="33"/>
        <v>-10.267379679144385</v>
      </c>
    </row>
    <row r="1047" spans="1:6" s="10" customFormat="1" ht="19.899999999999999" customHeight="1">
      <c r="A1047" s="35">
        <v>21699</v>
      </c>
      <c r="B1047" s="35" t="s">
        <v>883</v>
      </c>
      <c r="C1047" s="23">
        <v>312</v>
      </c>
      <c r="D1047" s="63">
        <v>963.18</v>
      </c>
      <c r="E1047" s="63">
        <f t="shared" si="32"/>
        <v>651.17999999999995</v>
      </c>
      <c r="F1047" s="115">
        <f t="shared" si="33"/>
        <v>208.71153846153842</v>
      </c>
    </row>
    <row r="1048" spans="1:6" ht="19.899999999999999" hidden="1" customHeight="1">
      <c r="A1048" s="34">
        <v>2169901</v>
      </c>
      <c r="B1048" s="55" t="s">
        <v>593</v>
      </c>
      <c r="C1048" s="24">
        <v>0</v>
      </c>
      <c r="D1048" s="65">
        <v>0</v>
      </c>
      <c r="E1048" s="65">
        <f t="shared" si="32"/>
        <v>0</v>
      </c>
      <c r="F1048" s="156"/>
    </row>
    <row r="1049" spans="1:6" ht="19.899999999999999" customHeight="1">
      <c r="A1049" s="34">
        <v>2169999</v>
      </c>
      <c r="B1049" s="55" t="s">
        <v>592</v>
      </c>
      <c r="C1049" s="97">
        <v>312</v>
      </c>
      <c r="D1049" s="65">
        <v>963.18</v>
      </c>
      <c r="E1049" s="65">
        <f t="shared" si="32"/>
        <v>651.17999999999995</v>
      </c>
      <c r="F1049" s="156">
        <f t="shared" si="33"/>
        <v>208.71153846153842</v>
      </c>
    </row>
    <row r="1050" spans="1:6" s="10" customFormat="1" ht="19.899999999999999" customHeight="1">
      <c r="A1050" s="35">
        <v>217</v>
      </c>
      <c r="B1050" s="35" t="s">
        <v>884</v>
      </c>
      <c r="C1050" s="23">
        <v>0</v>
      </c>
      <c r="D1050" s="63">
        <v>60</v>
      </c>
      <c r="E1050" s="63">
        <f t="shared" si="32"/>
        <v>60</v>
      </c>
      <c r="F1050" s="115"/>
    </row>
    <row r="1051" spans="1:6" s="10" customFormat="1" ht="19.899999999999999" customHeight="1">
      <c r="A1051" s="35">
        <v>21799</v>
      </c>
      <c r="B1051" s="35" t="s">
        <v>885</v>
      </c>
      <c r="C1051" s="23">
        <v>0</v>
      </c>
      <c r="D1051" s="63">
        <v>60</v>
      </c>
      <c r="E1051" s="63">
        <f t="shared" si="32"/>
        <v>60</v>
      </c>
      <c r="F1051" s="115"/>
    </row>
    <row r="1052" spans="1:6" ht="19.899999999999999" customHeight="1">
      <c r="A1052" s="34">
        <v>2179901</v>
      </c>
      <c r="B1052" s="55" t="s">
        <v>594</v>
      </c>
      <c r="C1052" s="24"/>
      <c r="D1052" s="65">
        <v>60</v>
      </c>
      <c r="E1052" s="65">
        <f t="shared" si="32"/>
        <v>60</v>
      </c>
      <c r="F1052" s="156"/>
    </row>
    <row r="1053" spans="1:6" s="10" customFormat="1" ht="19.899999999999999" customHeight="1">
      <c r="A1053" s="35">
        <v>220</v>
      </c>
      <c r="B1053" s="35" t="s">
        <v>886</v>
      </c>
      <c r="C1053" s="23">
        <v>1980</v>
      </c>
      <c r="D1053" s="63">
        <v>6473.6229000000003</v>
      </c>
      <c r="E1053" s="63">
        <f t="shared" si="32"/>
        <v>4493.6229000000003</v>
      </c>
      <c r="F1053" s="115">
        <f t="shared" si="33"/>
        <v>226.95065151515155</v>
      </c>
    </row>
    <row r="1054" spans="1:6" s="10" customFormat="1" ht="19.899999999999999" customHeight="1">
      <c r="A1054" s="35">
        <v>22001</v>
      </c>
      <c r="B1054" s="35" t="s">
        <v>887</v>
      </c>
      <c r="C1054" s="23">
        <v>1896</v>
      </c>
      <c r="D1054" s="63">
        <v>6362.8128999999999</v>
      </c>
      <c r="E1054" s="63">
        <f t="shared" si="32"/>
        <v>4466.8128999999999</v>
      </c>
      <c r="F1054" s="115">
        <f t="shared" si="33"/>
        <v>235.5913976793249</v>
      </c>
    </row>
    <row r="1055" spans="1:6" ht="19.899999999999999" customHeight="1">
      <c r="A1055" s="34">
        <v>2200101</v>
      </c>
      <c r="B1055" s="55" t="s">
        <v>19</v>
      </c>
      <c r="C1055" s="97">
        <v>992</v>
      </c>
      <c r="D1055" s="65">
        <v>1447.96</v>
      </c>
      <c r="E1055" s="65">
        <f t="shared" si="32"/>
        <v>455.96000000000004</v>
      </c>
      <c r="F1055" s="156">
        <f t="shared" si="33"/>
        <v>45.963709677419359</v>
      </c>
    </row>
    <row r="1056" spans="1:6" ht="19.899999999999999" customHeight="1">
      <c r="A1056" s="34">
        <v>2200102</v>
      </c>
      <c r="B1056" s="55" t="s">
        <v>20</v>
      </c>
      <c r="C1056" s="97">
        <v>59</v>
      </c>
      <c r="D1056" s="65">
        <v>54.852899999999998</v>
      </c>
      <c r="E1056" s="65">
        <f t="shared" si="32"/>
        <v>-4.1471000000000018</v>
      </c>
      <c r="F1056" s="156">
        <f t="shared" si="33"/>
        <v>-7.0289830508474607</v>
      </c>
    </row>
    <row r="1057" spans="1:6" ht="19.899999999999999" hidden="1" customHeight="1">
      <c r="A1057" s="34">
        <v>2200103</v>
      </c>
      <c r="B1057" s="55" t="s">
        <v>21</v>
      </c>
      <c r="C1057" s="97">
        <v>0</v>
      </c>
      <c r="D1057" s="65">
        <v>0</v>
      </c>
      <c r="E1057" s="65">
        <f t="shared" si="32"/>
        <v>0</v>
      </c>
      <c r="F1057" s="156"/>
    </row>
    <row r="1058" spans="1:6" ht="19.899999999999999" hidden="1" customHeight="1">
      <c r="A1058" s="34">
        <v>2200104</v>
      </c>
      <c r="B1058" s="55" t="s">
        <v>595</v>
      </c>
      <c r="C1058" s="97">
        <v>0</v>
      </c>
      <c r="D1058" s="65">
        <v>0</v>
      </c>
      <c r="E1058" s="65">
        <f t="shared" si="32"/>
        <v>0</v>
      </c>
      <c r="F1058" s="156"/>
    </row>
    <row r="1059" spans="1:6" ht="19.899999999999999" hidden="1" customHeight="1">
      <c r="A1059" s="34">
        <v>2200105</v>
      </c>
      <c r="B1059" s="55" t="s">
        <v>596</v>
      </c>
      <c r="C1059" s="97">
        <v>0</v>
      </c>
      <c r="D1059" s="65">
        <v>0</v>
      </c>
      <c r="E1059" s="65">
        <f t="shared" si="32"/>
        <v>0</v>
      </c>
      <c r="F1059" s="156"/>
    </row>
    <row r="1060" spans="1:6" ht="19.899999999999999" customHeight="1">
      <c r="A1060" s="34">
        <v>2200106</v>
      </c>
      <c r="B1060" s="55" t="s">
        <v>597</v>
      </c>
      <c r="C1060" s="97">
        <v>113</v>
      </c>
      <c r="D1060" s="65">
        <v>202</v>
      </c>
      <c r="E1060" s="65">
        <f t="shared" si="32"/>
        <v>89</v>
      </c>
      <c r="F1060" s="156">
        <f t="shared" si="33"/>
        <v>78.761061946902657</v>
      </c>
    </row>
    <row r="1061" spans="1:6" ht="19.899999999999999" hidden="1" customHeight="1">
      <c r="A1061" s="34">
        <v>2200107</v>
      </c>
      <c r="B1061" s="55" t="s">
        <v>598</v>
      </c>
      <c r="C1061" s="97">
        <v>0</v>
      </c>
      <c r="D1061" s="65">
        <v>0</v>
      </c>
      <c r="E1061" s="65">
        <f t="shared" si="32"/>
        <v>0</v>
      </c>
      <c r="F1061" s="156"/>
    </row>
    <row r="1062" spans="1:6" ht="19.899999999999999" hidden="1" customHeight="1">
      <c r="A1062" s="34">
        <v>2200108</v>
      </c>
      <c r="B1062" s="55" t="s">
        <v>599</v>
      </c>
      <c r="C1062" s="97">
        <v>0</v>
      </c>
      <c r="D1062" s="65">
        <v>0</v>
      </c>
      <c r="E1062" s="65">
        <f t="shared" si="32"/>
        <v>0</v>
      </c>
      <c r="F1062" s="156"/>
    </row>
    <row r="1063" spans="1:6" ht="19.899999999999999" hidden="1" customHeight="1">
      <c r="A1063" s="34">
        <v>2200109</v>
      </c>
      <c r="B1063" s="55" t="s">
        <v>600</v>
      </c>
      <c r="C1063" s="97">
        <v>0</v>
      </c>
      <c r="D1063" s="65">
        <v>0</v>
      </c>
      <c r="E1063" s="65">
        <f t="shared" si="32"/>
        <v>0</v>
      </c>
      <c r="F1063" s="156"/>
    </row>
    <row r="1064" spans="1:6" ht="19.899999999999999" customHeight="1">
      <c r="A1064" s="34">
        <v>2200110</v>
      </c>
      <c r="B1064" s="55" t="s">
        <v>601</v>
      </c>
      <c r="C1064" s="97">
        <v>0</v>
      </c>
      <c r="D1064" s="65">
        <v>3290</v>
      </c>
      <c r="E1064" s="65">
        <f t="shared" si="32"/>
        <v>3290</v>
      </c>
      <c r="F1064" s="156"/>
    </row>
    <row r="1065" spans="1:6" ht="19.899999999999999" hidden="1" customHeight="1">
      <c r="A1065" s="34">
        <v>2200111</v>
      </c>
      <c r="B1065" s="55" t="s">
        <v>602</v>
      </c>
      <c r="C1065" s="97">
        <v>0</v>
      </c>
      <c r="D1065" s="65">
        <v>0</v>
      </c>
      <c r="E1065" s="65">
        <f t="shared" si="32"/>
        <v>0</v>
      </c>
      <c r="F1065" s="156"/>
    </row>
    <row r="1066" spans="1:6" ht="19.899999999999999" hidden="1" customHeight="1">
      <c r="A1066" s="34">
        <v>2200112</v>
      </c>
      <c r="B1066" s="55" t="s">
        <v>603</v>
      </c>
      <c r="C1066" s="97">
        <v>0</v>
      </c>
      <c r="D1066" s="65">
        <v>0</v>
      </c>
      <c r="E1066" s="65">
        <f t="shared" si="32"/>
        <v>0</v>
      </c>
      <c r="F1066" s="156"/>
    </row>
    <row r="1067" spans="1:6" ht="19.899999999999999" hidden="1" customHeight="1">
      <c r="A1067" s="34">
        <v>2200113</v>
      </c>
      <c r="B1067" s="55" t="s">
        <v>1077</v>
      </c>
      <c r="C1067" s="97">
        <v>0</v>
      </c>
      <c r="D1067" s="65">
        <v>0</v>
      </c>
      <c r="E1067" s="65">
        <f t="shared" si="32"/>
        <v>0</v>
      </c>
      <c r="F1067" s="156"/>
    </row>
    <row r="1068" spans="1:6" ht="19.899999999999999" hidden="1" customHeight="1">
      <c r="A1068" s="34">
        <v>2200114</v>
      </c>
      <c r="B1068" s="55" t="s">
        <v>604</v>
      </c>
      <c r="C1068" s="97">
        <v>0</v>
      </c>
      <c r="D1068" s="65">
        <v>0</v>
      </c>
      <c r="E1068" s="65">
        <f t="shared" si="32"/>
        <v>0</v>
      </c>
      <c r="F1068" s="156"/>
    </row>
    <row r="1069" spans="1:6" ht="19.899999999999999" hidden="1" customHeight="1">
      <c r="A1069" s="34">
        <v>2200115</v>
      </c>
      <c r="B1069" s="55" t="s">
        <v>605</v>
      </c>
      <c r="C1069" s="97">
        <v>0</v>
      </c>
      <c r="D1069" s="65">
        <v>0</v>
      </c>
      <c r="E1069" s="65">
        <f t="shared" si="32"/>
        <v>0</v>
      </c>
      <c r="F1069" s="156"/>
    </row>
    <row r="1070" spans="1:6" ht="19.899999999999999" hidden="1" customHeight="1">
      <c r="A1070" s="34">
        <v>2200116</v>
      </c>
      <c r="B1070" s="55" t="s">
        <v>606</v>
      </c>
      <c r="C1070" s="97">
        <v>0</v>
      </c>
      <c r="D1070" s="65">
        <v>0</v>
      </c>
      <c r="E1070" s="65">
        <f t="shared" si="32"/>
        <v>0</v>
      </c>
      <c r="F1070" s="156"/>
    </row>
    <row r="1071" spans="1:6" ht="19.899999999999999" hidden="1" customHeight="1">
      <c r="A1071" s="34">
        <v>2200119</v>
      </c>
      <c r="B1071" s="55" t="s">
        <v>607</v>
      </c>
      <c r="C1071" s="97">
        <v>0</v>
      </c>
      <c r="D1071" s="65">
        <v>0</v>
      </c>
      <c r="E1071" s="65">
        <f t="shared" si="32"/>
        <v>0</v>
      </c>
      <c r="F1071" s="156"/>
    </row>
    <row r="1072" spans="1:6" ht="19.899999999999999" customHeight="1">
      <c r="A1072" s="34">
        <v>2200150</v>
      </c>
      <c r="B1072" s="55" t="s">
        <v>27</v>
      </c>
      <c r="C1072" s="97">
        <v>732</v>
      </c>
      <c r="D1072" s="65">
        <v>1368</v>
      </c>
      <c r="E1072" s="65">
        <f t="shared" si="32"/>
        <v>636</v>
      </c>
      <c r="F1072" s="156">
        <f t="shared" si="33"/>
        <v>86.885245901639337</v>
      </c>
    </row>
    <row r="1073" spans="1:6" ht="19.899999999999999" hidden="1" customHeight="1">
      <c r="A1073" s="34">
        <v>2200199</v>
      </c>
      <c r="B1073" s="55" t="s">
        <v>608</v>
      </c>
      <c r="C1073" s="97"/>
      <c r="D1073" s="65">
        <v>0</v>
      </c>
      <c r="E1073" s="65">
        <f t="shared" si="32"/>
        <v>0</v>
      </c>
      <c r="F1073" s="156"/>
    </row>
    <row r="1074" spans="1:6" s="10" customFormat="1" ht="19.899999999999999" customHeight="1">
      <c r="A1074" s="35">
        <v>22005</v>
      </c>
      <c r="B1074" s="35" t="s">
        <v>888</v>
      </c>
      <c r="C1074" s="23">
        <v>84</v>
      </c>
      <c r="D1074" s="63">
        <v>110.81</v>
      </c>
      <c r="E1074" s="63">
        <f t="shared" si="32"/>
        <v>26.810000000000002</v>
      </c>
      <c r="F1074" s="115">
        <f t="shared" si="33"/>
        <v>31.916666666666671</v>
      </c>
    </row>
    <row r="1075" spans="1:6" ht="19.899999999999999" hidden="1" customHeight="1">
      <c r="A1075" s="34">
        <v>2200501</v>
      </c>
      <c r="B1075" s="55" t="s">
        <v>19</v>
      </c>
      <c r="C1075" s="97"/>
      <c r="D1075" s="65">
        <v>0</v>
      </c>
      <c r="E1075" s="65">
        <f t="shared" si="32"/>
        <v>0</v>
      </c>
      <c r="F1075" s="156"/>
    </row>
    <row r="1076" spans="1:6" ht="19.899999999999999" hidden="1" customHeight="1">
      <c r="A1076" s="34">
        <v>2200502</v>
      </c>
      <c r="B1076" s="55" t="s">
        <v>20</v>
      </c>
      <c r="C1076" s="97"/>
      <c r="D1076" s="65">
        <v>0</v>
      </c>
      <c r="E1076" s="65">
        <f t="shared" si="32"/>
        <v>0</v>
      </c>
      <c r="F1076" s="156"/>
    </row>
    <row r="1077" spans="1:6" ht="19.899999999999999" hidden="1" customHeight="1">
      <c r="A1077" s="34">
        <v>2200503</v>
      </c>
      <c r="B1077" s="55" t="s">
        <v>21</v>
      </c>
      <c r="C1077" s="97"/>
      <c r="D1077" s="65">
        <v>0</v>
      </c>
      <c r="E1077" s="65">
        <f t="shared" si="32"/>
        <v>0</v>
      </c>
      <c r="F1077" s="156"/>
    </row>
    <row r="1078" spans="1:6" ht="19.899999999999999" customHeight="1">
      <c r="A1078" s="34">
        <v>2200504</v>
      </c>
      <c r="B1078" s="55" t="s">
        <v>609</v>
      </c>
      <c r="C1078" s="97">
        <v>38</v>
      </c>
      <c r="D1078" s="65">
        <v>13</v>
      </c>
      <c r="E1078" s="65">
        <f t="shared" si="32"/>
        <v>-25</v>
      </c>
      <c r="F1078" s="156">
        <f t="shared" si="33"/>
        <v>-65.789473684210535</v>
      </c>
    </row>
    <row r="1079" spans="1:6" ht="19.899999999999999" hidden="1" customHeight="1">
      <c r="A1079" s="34">
        <v>2200506</v>
      </c>
      <c r="B1079" s="55" t="s">
        <v>610</v>
      </c>
      <c r="C1079" s="97"/>
      <c r="D1079" s="65">
        <v>0</v>
      </c>
      <c r="E1079" s="65">
        <f t="shared" si="32"/>
        <v>0</v>
      </c>
      <c r="F1079" s="156"/>
    </row>
    <row r="1080" spans="1:6" ht="19.899999999999999" hidden="1" customHeight="1">
      <c r="A1080" s="34">
        <v>2200507</v>
      </c>
      <c r="B1080" s="55" t="s">
        <v>611</v>
      </c>
      <c r="C1080" s="97"/>
      <c r="D1080" s="65">
        <v>0</v>
      </c>
      <c r="E1080" s="65">
        <f t="shared" si="32"/>
        <v>0</v>
      </c>
      <c r="F1080" s="156"/>
    </row>
    <row r="1081" spans="1:6" ht="19.899999999999999" hidden="1" customHeight="1">
      <c r="A1081" s="34">
        <v>2200508</v>
      </c>
      <c r="B1081" s="55" t="s">
        <v>612</v>
      </c>
      <c r="C1081" s="97"/>
      <c r="D1081" s="65">
        <v>0</v>
      </c>
      <c r="E1081" s="65">
        <f t="shared" si="32"/>
        <v>0</v>
      </c>
      <c r="F1081" s="156"/>
    </row>
    <row r="1082" spans="1:6" ht="19.899999999999999" customHeight="1">
      <c r="A1082" s="34">
        <v>2200509</v>
      </c>
      <c r="B1082" s="55" t="s">
        <v>613</v>
      </c>
      <c r="C1082" s="97">
        <v>13</v>
      </c>
      <c r="D1082" s="65">
        <v>64.81</v>
      </c>
      <c r="E1082" s="65">
        <f t="shared" si="32"/>
        <v>51.81</v>
      </c>
      <c r="F1082" s="156">
        <f t="shared" si="33"/>
        <v>398.53846153846155</v>
      </c>
    </row>
    <row r="1083" spans="1:6" ht="19.899999999999999" customHeight="1">
      <c r="A1083" s="34">
        <v>2200510</v>
      </c>
      <c r="B1083" s="55" t="s">
        <v>614</v>
      </c>
      <c r="C1083" s="97">
        <v>33</v>
      </c>
      <c r="D1083" s="65">
        <v>33</v>
      </c>
      <c r="E1083" s="65">
        <f t="shared" si="32"/>
        <v>0</v>
      </c>
      <c r="F1083" s="156">
        <f t="shared" si="33"/>
        <v>0</v>
      </c>
    </row>
    <row r="1084" spans="1:6" ht="19.899999999999999" hidden="1" customHeight="1">
      <c r="A1084" s="34">
        <v>2200511</v>
      </c>
      <c r="B1084" s="55" t="s">
        <v>615</v>
      </c>
      <c r="C1084" s="97"/>
      <c r="D1084" s="65">
        <v>0</v>
      </c>
      <c r="E1084" s="65">
        <f t="shared" si="32"/>
        <v>0</v>
      </c>
      <c r="F1084" s="156"/>
    </row>
    <row r="1085" spans="1:6" ht="19.899999999999999" hidden="1" customHeight="1">
      <c r="A1085" s="34">
        <v>2200512</v>
      </c>
      <c r="B1085" s="55" t="s">
        <v>616</v>
      </c>
      <c r="C1085" s="97"/>
      <c r="D1085" s="65">
        <v>0</v>
      </c>
      <c r="E1085" s="65">
        <f t="shared" si="32"/>
        <v>0</v>
      </c>
      <c r="F1085" s="156"/>
    </row>
    <row r="1086" spans="1:6" ht="19.899999999999999" hidden="1" customHeight="1">
      <c r="A1086" s="34">
        <v>2200513</v>
      </c>
      <c r="B1086" s="55" t="s">
        <v>617</v>
      </c>
      <c r="C1086" s="97"/>
      <c r="D1086" s="65">
        <v>0</v>
      </c>
      <c r="E1086" s="65">
        <f t="shared" si="32"/>
        <v>0</v>
      </c>
      <c r="F1086" s="156"/>
    </row>
    <row r="1087" spans="1:6" ht="19.899999999999999" hidden="1" customHeight="1">
      <c r="A1087" s="34">
        <v>2200514</v>
      </c>
      <c r="B1087" s="55" t="s">
        <v>618</v>
      </c>
      <c r="C1087" s="97"/>
      <c r="D1087" s="65">
        <v>0</v>
      </c>
      <c r="E1087" s="65">
        <f t="shared" si="32"/>
        <v>0</v>
      </c>
      <c r="F1087" s="156"/>
    </row>
    <row r="1088" spans="1:6" ht="19.899999999999999" hidden="1" customHeight="1">
      <c r="A1088" s="34">
        <v>2200599</v>
      </c>
      <c r="B1088" s="55" t="s">
        <v>619</v>
      </c>
      <c r="C1088" s="97"/>
      <c r="D1088" s="65">
        <v>0</v>
      </c>
      <c r="E1088" s="65">
        <f t="shared" si="32"/>
        <v>0</v>
      </c>
      <c r="F1088" s="156"/>
    </row>
    <row r="1089" spans="1:6" s="10" customFormat="1" ht="19.899999999999999" hidden="1" customHeight="1">
      <c r="A1089" s="35">
        <v>22099</v>
      </c>
      <c r="B1089" s="35" t="s">
        <v>889</v>
      </c>
      <c r="C1089" s="23">
        <v>0</v>
      </c>
      <c r="D1089" s="63">
        <v>0</v>
      </c>
      <c r="E1089" s="63">
        <f t="shared" si="32"/>
        <v>0</v>
      </c>
      <c r="F1089" s="115"/>
    </row>
    <row r="1090" spans="1:6" ht="19.899999999999999" hidden="1" customHeight="1">
      <c r="A1090" s="34">
        <v>2209901</v>
      </c>
      <c r="B1090" s="55" t="s">
        <v>620</v>
      </c>
      <c r="C1090" s="24">
        <v>0</v>
      </c>
      <c r="D1090" s="65">
        <v>0</v>
      </c>
      <c r="E1090" s="65">
        <f t="shared" si="32"/>
        <v>0</v>
      </c>
      <c r="F1090" s="156"/>
    </row>
    <row r="1091" spans="1:6" s="10" customFormat="1" ht="19.899999999999999" customHeight="1">
      <c r="A1091" s="35">
        <v>221</v>
      </c>
      <c r="B1091" s="35" t="s">
        <v>890</v>
      </c>
      <c r="C1091" s="23">
        <v>6265</v>
      </c>
      <c r="D1091" s="63">
        <v>7720.8822</v>
      </c>
      <c r="E1091" s="63">
        <f t="shared" si="32"/>
        <v>1455.8822</v>
      </c>
      <c r="F1091" s="115">
        <f t="shared" si="33"/>
        <v>23.238343176376695</v>
      </c>
    </row>
    <row r="1092" spans="1:6" s="10" customFormat="1" ht="19.899999999999999" customHeight="1">
      <c r="A1092" s="35">
        <v>22101</v>
      </c>
      <c r="B1092" s="35" t="s">
        <v>891</v>
      </c>
      <c r="C1092" s="23">
        <v>1083</v>
      </c>
      <c r="D1092" s="63">
        <v>1235.4099999999999</v>
      </c>
      <c r="E1092" s="63">
        <f t="shared" si="32"/>
        <v>152.40999999999985</v>
      </c>
      <c r="F1092" s="115">
        <f t="shared" si="33"/>
        <v>14.072945521698971</v>
      </c>
    </row>
    <row r="1093" spans="1:6" ht="19.899999999999999" hidden="1" customHeight="1">
      <c r="A1093" s="34">
        <v>2210101</v>
      </c>
      <c r="B1093" s="55" t="s">
        <v>621</v>
      </c>
      <c r="C1093" s="97">
        <v>0</v>
      </c>
      <c r="D1093" s="65">
        <v>0</v>
      </c>
      <c r="E1093" s="65">
        <f t="shared" si="32"/>
        <v>0</v>
      </c>
      <c r="F1093" s="156"/>
    </row>
    <row r="1094" spans="1:6" ht="19.899999999999999" hidden="1" customHeight="1">
      <c r="A1094" s="34">
        <v>2210102</v>
      </c>
      <c r="B1094" s="55" t="s">
        <v>622</v>
      </c>
      <c r="C1094" s="97">
        <v>0</v>
      </c>
      <c r="D1094" s="65">
        <v>0</v>
      </c>
      <c r="E1094" s="65">
        <f t="shared" ref="E1094:E1157" si="34">D1094-C1094</f>
        <v>0</v>
      </c>
      <c r="F1094" s="156"/>
    </row>
    <row r="1095" spans="1:6" ht="19.899999999999999" customHeight="1">
      <c r="A1095" s="34">
        <v>2210103</v>
      </c>
      <c r="B1095" s="55" t="s">
        <v>623</v>
      </c>
      <c r="C1095" s="97">
        <v>45</v>
      </c>
      <c r="D1095" s="65">
        <v>30</v>
      </c>
      <c r="E1095" s="65">
        <f t="shared" si="34"/>
        <v>-15</v>
      </c>
      <c r="F1095" s="156">
        <f t="shared" ref="F1095:F1154" si="35">E1095/C1095*100</f>
        <v>-33.333333333333329</v>
      </c>
    </row>
    <row r="1096" spans="1:6" ht="19.899999999999999" hidden="1" customHeight="1">
      <c r="A1096" s="34">
        <v>2210104</v>
      </c>
      <c r="B1096" s="55" t="s">
        <v>624</v>
      </c>
      <c r="C1096" s="97">
        <v>0</v>
      </c>
      <c r="D1096" s="65">
        <v>0</v>
      </c>
      <c r="E1096" s="65">
        <f t="shared" si="34"/>
        <v>0</v>
      </c>
      <c r="F1096" s="156"/>
    </row>
    <row r="1097" spans="1:6" ht="19.899999999999999" hidden="1" customHeight="1">
      <c r="A1097" s="34">
        <v>2210105</v>
      </c>
      <c r="B1097" s="55" t="s">
        <v>625</v>
      </c>
      <c r="C1097" s="97">
        <v>0</v>
      </c>
      <c r="D1097" s="65">
        <v>0</v>
      </c>
      <c r="E1097" s="65">
        <f t="shared" si="34"/>
        <v>0</v>
      </c>
      <c r="F1097" s="156"/>
    </row>
    <row r="1098" spans="1:6" ht="19.899999999999999" customHeight="1">
      <c r="A1098" s="34">
        <v>2210106</v>
      </c>
      <c r="B1098" s="55" t="s">
        <v>626</v>
      </c>
      <c r="C1098" s="97">
        <v>1038</v>
      </c>
      <c r="D1098" s="65">
        <v>1205.4099999999999</v>
      </c>
      <c r="E1098" s="65">
        <f t="shared" si="34"/>
        <v>167.40999999999985</v>
      </c>
      <c r="F1098" s="156">
        <f t="shared" si="35"/>
        <v>16.128131021194591</v>
      </c>
    </row>
    <row r="1099" spans="1:6" ht="19.899999999999999" hidden="1" customHeight="1">
      <c r="A1099" s="34">
        <v>2210107</v>
      </c>
      <c r="B1099" s="55" t="s">
        <v>442</v>
      </c>
      <c r="C1099" s="97">
        <v>0</v>
      </c>
      <c r="D1099" s="65">
        <v>0</v>
      </c>
      <c r="E1099" s="65">
        <f t="shared" si="34"/>
        <v>0</v>
      </c>
      <c r="F1099" s="156"/>
    </row>
    <row r="1100" spans="1:6" ht="19.899999999999999" hidden="1" customHeight="1">
      <c r="A1100" s="34">
        <v>2210199</v>
      </c>
      <c r="B1100" s="55" t="s">
        <v>627</v>
      </c>
      <c r="C1100" s="97"/>
      <c r="D1100" s="65">
        <v>0</v>
      </c>
      <c r="E1100" s="65">
        <f t="shared" si="34"/>
        <v>0</v>
      </c>
      <c r="F1100" s="156"/>
    </row>
    <row r="1101" spans="1:6" s="10" customFormat="1" ht="19.899999999999999" customHeight="1">
      <c r="A1101" s="35">
        <v>22102</v>
      </c>
      <c r="B1101" s="35" t="s">
        <v>892</v>
      </c>
      <c r="C1101" s="23">
        <v>5086</v>
      </c>
      <c r="D1101" s="63">
        <v>5942</v>
      </c>
      <c r="E1101" s="63">
        <f t="shared" si="34"/>
        <v>856</v>
      </c>
      <c r="F1101" s="115">
        <f t="shared" si="35"/>
        <v>16.830515139598898</v>
      </c>
    </row>
    <row r="1102" spans="1:6" ht="19.899999999999999" customHeight="1">
      <c r="A1102" s="34">
        <v>2210201</v>
      </c>
      <c r="B1102" s="55" t="s">
        <v>9</v>
      </c>
      <c r="C1102" s="97">
        <v>5086</v>
      </c>
      <c r="D1102" s="65">
        <v>5942</v>
      </c>
      <c r="E1102" s="65">
        <f t="shared" si="34"/>
        <v>856</v>
      </c>
      <c r="F1102" s="156">
        <f t="shared" si="35"/>
        <v>16.830515139598898</v>
      </c>
    </row>
    <row r="1103" spans="1:6" ht="19.899999999999999" hidden="1" customHeight="1">
      <c r="A1103" s="34">
        <v>2210202</v>
      </c>
      <c r="B1103" s="55" t="s">
        <v>10</v>
      </c>
      <c r="C1103" s="24">
        <v>0</v>
      </c>
      <c r="D1103" s="65">
        <v>0</v>
      </c>
      <c r="E1103" s="65">
        <f t="shared" si="34"/>
        <v>0</v>
      </c>
      <c r="F1103" s="156"/>
    </row>
    <row r="1104" spans="1:6" ht="19.899999999999999" hidden="1" customHeight="1">
      <c r="A1104" s="34">
        <v>2210203</v>
      </c>
      <c r="B1104" s="55" t="s">
        <v>11</v>
      </c>
      <c r="C1104" s="24">
        <v>0</v>
      </c>
      <c r="D1104" s="65">
        <v>0</v>
      </c>
      <c r="E1104" s="65">
        <f t="shared" si="34"/>
        <v>0</v>
      </c>
      <c r="F1104" s="156"/>
    </row>
    <row r="1105" spans="1:6" s="10" customFormat="1" ht="19.899999999999999" customHeight="1">
      <c r="A1105" s="35">
        <v>22103</v>
      </c>
      <c r="B1105" s="35" t="s">
        <v>893</v>
      </c>
      <c r="C1105" s="23">
        <v>96</v>
      </c>
      <c r="D1105" s="63">
        <v>543.47220000000004</v>
      </c>
      <c r="E1105" s="63">
        <f t="shared" si="34"/>
        <v>447.47220000000004</v>
      </c>
      <c r="F1105" s="115">
        <f t="shared" si="35"/>
        <v>466.11687500000005</v>
      </c>
    </row>
    <row r="1106" spans="1:6" ht="19.899999999999999" hidden="1" customHeight="1">
      <c r="A1106" s="34">
        <v>2210301</v>
      </c>
      <c r="B1106" s="55" t="s">
        <v>628</v>
      </c>
      <c r="C1106" s="24">
        <v>0</v>
      </c>
      <c r="D1106" s="65">
        <v>0</v>
      </c>
      <c r="E1106" s="65">
        <f t="shared" si="34"/>
        <v>0</v>
      </c>
      <c r="F1106" s="156"/>
    </row>
    <row r="1107" spans="1:6" ht="19.899999999999999" customHeight="1">
      <c r="A1107" s="34">
        <v>2210302</v>
      </c>
      <c r="B1107" s="55" t="s">
        <v>629</v>
      </c>
      <c r="C1107" s="97">
        <v>96</v>
      </c>
      <c r="D1107" s="65">
        <v>143.47220000000002</v>
      </c>
      <c r="E1107" s="65">
        <f t="shared" si="34"/>
        <v>47.472200000000015</v>
      </c>
      <c r="F1107" s="156">
        <f t="shared" si="35"/>
        <v>49.45020833333335</v>
      </c>
    </row>
    <row r="1108" spans="1:6" ht="19.899999999999999" customHeight="1">
      <c r="A1108" s="34">
        <v>2210399</v>
      </c>
      <c r="B1108" s="55" t="s">
        <v>630</v>
      </c>
      <c r="C1108" s="24"/>
      <c r="D1108" s="65">
        <v>400</v>
      </c>
      <c r="E1108" s="65">
        <f t="shared" si="34"/>
        <v>400</v>
      </c>
      <c r="F1108" s="156"/>
    </row>
    <row r="1109" spans="1:6" s="10" customFormat="1" ht="19.899999999999999" customHeight="1">
      <c r="A1109" s="35">
        <v>222</v>
      </c>
      <c r="B1109" s="35" t="s">
        <v>894</v>
      </c>
      <c r="C1109" s="23">
        <v>1373</v>
      </c>
      <c r="D1109" s="63">
        <v>1638.3273009999998</v>
      </c>
      <c r="E1109" s="63">
        <f t="shared" si="34"/>
        <v>265.32730099999981</v>
      </c>
      <c r="F1109" s="115">
        <f t="shared" si="35"/>
        <v>19.324639548434071</v>
      </c>
    </row>
    <row r="1110" spans="1:6" s="10" customFormat="1" ht="19.899999999999999" customHeight="1">
      <c r="A1110" s="35">
        <v>22201</v>
      </c>
      <c r="B1110" s="35" t="s">
        <v>895</v>
      </c>
      <c r="C1110" s="23">
        <v>267</v>
      </c>
      <c r="D1110" s="63">
        <v>295.85730100000001</v>
      </c>
      <c r="E1110" s="63">
        <f t="shared" si="34"/>
        <v>28.857301000000007</v>
      </c>
      <c r="F1110" s="115">
        <f t="shared" si="35"/>
        <v>10.807977902621726</v>
      </c>
    </row>
    <row r="1111" spans="1:6" ht="19.899999999999999" customHeight="1">
      <c r="A1111" s="34">
        <v>2220101</v>
      </c>
      <c r="B1111" s="55" t="s">
        <v>896</v>
      </c>
      <c r="C1111" s="97">
        <v>231</v>
      </c>
      <c r="D1111" s="65">
        <v>253.43946399999999</v>
      </c>
      <c r="E1111" s="65">
        <f t="shared" si="34"/>
        <v>22.439463999999987</v>
      </c>
      <c r="F1111" s="156">
        <f t="shared" si="35"/>
        <v>9.7140536796536736</v>
      </c>
    </row>
    <row r="1112" spans="1:6" ht="19.899999999999999" customHeight="1">
      <c r="A1112" s="34">
        <v>2220102</v>
      </c>
      <c r="B1112" s="55" t="s">
        <v>20</v>
      </c>
      <c r="C1112" s="97">
        <v>15</v>
      </c>
      <c r="D1112" s="65">
        <v>13.385</v>
      </c>
      <c r="E1112" s="65">
        <f t="shared" si="34"/>
        <v>-1.6150000000000002</v>
      </c>
      <c r="F1112" s="156">
        <f t="shared" si="35"/>
        <v>-10.766666666666667</v>
      </c>
    </row>
    <row r="1113" spans="1:6" ht="19.899999999999999" hidden="1" customHeight="1">
      <c r="A1113" s="34">
        <v>2220103</v>
      </c>
      <c r="B1113" s="55" t="s">
        <v>21</v>
      </c>
      <c r="C1113" s="97">
        <v>0</v>
      </c>
      <c r="D1113" s="65">
        <v>0</v>
      </c>
      <c r="E1113" s="65">
        <f t="shared" si="34"/>
        <v>0</v>
      </c>
      <c r="F1113" s="156"/>
    </row>
    <row r="1114" spans="1:6" ht="19.899999999999999" hidden="1" customHeight="1">
      <c r="A1114" s="34">
        <v>2220104</v>
      </c>
      <c r="B1114" s="55" t="s">
        <v>631</v>
      </c>
      <c r="C1114" s="97">
        <v>0</v>
      </c>
      <c r="D1114" s="65">
        <v>0</v>
      </c>
      <c r="E1114" s="65">
        <f t="shared" si="34"/>
        <v>0</v>
      </c>
      <c r="F1114" s="156"/>
    </row>
    <row r="1115" spans="1:6" ht="19.899999999999999" hidden="1" customHeight="1">
      <c r="A1115" s="34">
        <v>2220105</v>
      </c>
      <c r="B1115" s="55" t="s">
        <v>632</v>
      </c>
      <c r="C1115" s="97">
        <v>0</v>
      </c>
      <c r="D1115" s="65">
        <v>0</v>
      </c>
      <c r="E1115" s="65">
        <f t="shared" si="34"/>
        <v>0</v>
      </c>
      <c r="F1115" s="156"/>
    </row>
    <row r="1116" spans="1:6" ht="19.899999999999999" customHeight="1">
      <c r="A1116" s="34">
        <v>2220106</v>
      </c>
      <c r="B1116" s="55" t="s">
        <v>633</v>
      </c>
      <c r="C1116" s="97">
        <v>1</v>
      </c>
      <c r="D1116" s="65">
        <v>1</v>
      </c>
      <c r="E1116" s="65">
        <f t="shared" si="34"/>
        <v>0</v>
      </c>
      <c r="F1116" s="156">
        <f t="shared" si="35"/>
        <v>0</v>
      </c>
    </row>
    <row r="1117" spans="1:6" ht="19.899999999999999" hidden="1" customHeight="1">
      <c r="A1117" s="34">
        <v>2220107</v>
      </c>
      <c r="B1117" s="55" t="s">
        <v>634</v>
      </c>
      <c r="C1117" s="97">
        <v>0</v>
      </c>
      <c r="D1117" s="65">
        <v>0</v>
      </c>
      <c r="E1117" s="65">
        <f t="shared" si="34"/>
        <v>0</v>
      </c>
      <c r="F1117" s="156"/>
    </row>
    <row r="1118" spans="1:6" ht="19.899999999999999" hidden="1" customHeight="1">
      <c r="A1118" s="34">
        <v>2220112</v>
      </c>
      <c r="B1118" s="55" t="s">
        <v>635</v>
      </c>
      <c r="C1118" s="97">
        <v>0</v>
      </c>
      <c r="D1118" s="65">
        <v>0</v>
      </c>
      <c r="E1118" s="65">
        <f t="shared" si="34"/>
        <v>0</v>
      </c>
      <c r="F1118" s="156"/>
    </row>
    <row r="1119" spans="1:6" ht="19.899999999999999" hidden="1" customHeight="1">
      <c r="A1119" s="34">
        <v>2220113</v>
      </c>
      <c r="B1119" s="55" t="s">
        <v>636</v>
      </c>
      <c r="C1119" s="97">
        <v>0</v>
      </c>
      <c r="D1119" s="65">
        <v>0</v>
      </c>
      <c r="E1119" s="65">
        <f t="shared" si="34"/>
        <v>0</v>
      </c>
      <c r="F1119" s="156"/>
    </row>
    <row r="1120" spans="1:6" ht="19.899999999999999" hidden="1" customHeight="1">
      <c r="A1120" s="34">
        <v>2220114</v>
      </c>
      <c r="B1120" s="55" t="s">
        <v>637</v>
      </c>
      <c r="C1120" s="97">
        <v>0</v>
      </c>
      <c r="D1120" s="65">
        <v>0</v>
      </c>
      <c r="E1120" s="65">
        <f t="shared" si="34"/>
        <v>0</v>
      </c>
      <c r="F1120" s="156"/>
    </row>
    <row r="1121" spans="1:6" ht="19.899999999999999" hidden="1" customHeight="1">
      <c r="A1121" s="34">
        <v>2220115</v>
      </c>
      <c r="B1121" s="55" t="s">
        <v>638</v>
      </c>
      <c r="C1121" s="97">
        <v>0</v>
      </c>
      <c r="D1121" s="65">
        <v>0</v>
      </c>
      <c r="E1121" s="65">
        <f t="shared" si="34"/>
        <v>0</v>
      </c>
      <c r="F1121" s="156"/>
    </row>
    <row r="1122" spans="1:6" ht="19.899999999999999" hidden="1" customHeight="1">
      <c r="A1122" s="34">
        <v>2220118</v>
      </c>
      <c r="B1122" s="55" t="s">
        <v>639</v>
      </c>
      <c r="C1122" s="97">
        <v>0</v>
      </c>
      <c r="D1122" s="65">
        <v>0</v>
      </c>
      <c r="E1122" s="65">
        <f t="shared" si="34"/>
        <v>0</v>
      </c>
      <c r="F1122" s="156"/>
    </row>
    <row r="1123" spans="1:6" ht="19.899999999999999" customHeight="1">
      <c r="A1123" s="34">
        <v>2220150</v>
      </c>
      <c r="B1123" s="55" t="s">
        <v>27</v>
      </c>
      <c r="C1123" s="97">
        <v>19</v>
      </c>
      <c r="D1123" s="65">
        <v>26.032837000000001</v>
      </c>
      <c r="E1123" s="65">
        <f t="shared" si="34"/>
        <v>7.0328370000000007</v>
      </c>
      <c r="F1123" s="156">
        <f t="shared" si="35"/>
        <v>37.014931578947376</v>
      </c>
    </row>
    <row r="1124" spans="1:6" ht="19.899999999999999" customHeight="1">
      <c r="A1124" s="34">
        <v>2220199</v>
      </c>
      <c r="B1124" s="55" t="s">
        <v>640</v>
      </c>
      <c r="C1124" s="97">
        <v>1</v>
      </c>
      <c r="D1124" s="65">
        <v>2</v>
      </c>
      <c r="E1124" s="65">
        <f t="shared" si="34"/>
        <v>1</v>
      </c>
      <c r="F1124" s="156">
        <f t="shared" si="35"/>
        <v>100</v>
      </c>
    </row>
    <row r="1125" spans="1:6" s="10" customFormat="1" ht="19.899999999999999" hidden="1" customHeight="1">
      <c r="A1125" s="35">
        <v>22202</v>
      </c>
      <c r="B1125" s="35" t="s">
        <v>897</v>
      </c>
      <c r="C1125" s="23">
        <v>0</v>
      </c>
      <c r="D1125" s="63">
        <v>0</v>
      </c>
      <c r="E1125" s="63">
        <f t="shared" si="34"/>
        <v>0</v>
      </c>
      <c r="F1125" s="115"/>
    </row>
    <row r="1126" spans="1:6" ht="19.899999999999999" hidden="1" customHeight="1">
      <c r="A1126" s="34">
        <v>2220201</v>
      </c>
      <c r="B1126" s="55" t="s">
        <v>19</v>
      </c>
      <c r="C1126" s="24">
        <v>0</v>
      </c>
      <c r="D1126" s="65">
        <v>0</v>
      </c>
      <c r="E1126" s="65">
        <f t="shared" si="34"/>
        <v>0</v>
      </c>
      <c r="F1126" s="156"/>
    </row>
    <row r="1127" spans="1:6" ht="19.899999999999999" hidden="1" customHeight="1">
      <c r="A1127" s="34">
        <v>2220202</v>
      </c>
      <c r="B1127" s="55" t="s">
        <v>20</v>
      </c>
      <c r="C1127" s="24">
        <v>0</v>
      </c>
      <c r="D1127" s="65">
        <v>0</v>
      </c>
      <c r="E1127" s="65">
        <f t="shared" si="34"/>
        <v>0</v>
      </c>
      <c r="F1127" s="156"/>
    </row>
    <row r="1128" spans="1:6" ht="19.899999999999999" hidden="1" customHeight="1">
      <c r="A1128" s="34">
        <v>2220203</v>
      </c>
      <c r="B1128" s="55" t="s">
        <v>21</v>
      </c>
      <c r="C1128" s="24">
        <v>0</v>
      </c>
      <c r="D1128" s="65">
        <v>0</v>
      </c>
      <c r="E1128" s="65">
        <f t="shared" si="34"/>
        <v>0</v>
      </c>
      <c r="F1128" s="156"/>
    </row>
    <row r="1129" spans="1:6" ht="19.899999999999999" hidden="1" customHeight="1">
      <c r="A1129" s="34">
        <v>2220204</v>
      </c>
      <c r="B1129" s="55" t="s">
        <v>641</v>
      </c>
      <c r="C1129" s="24">
        <v>0</v>
      </c>
      <c r="D1129" s="65">
        <v>0</v>
      </c>
      <c r="E1129" s="65">
        <f t="shared" si="34"/>
        <v>0</v>
      </c>
      <c r="F1129" s="156"/>
    </row>
    <row r="1130" spans="1:6" ht="19.899999999999999" hidden="1" customHeight="1">
      <c r="A1130" s="34">
        <v>2220205</v>
      </c>
      <c r="B1130" s="55" t="s">
        <v>642</v>
      </c>
      <c r="C1130" s="24">
        <v>0</v>
      </c>
      <c r="D1130" s="65">
        <v>0</v>
      </c>
      <c r="E1130" s="65">
        <f t="shared" si="34"/>
        <v>0</v>
      </c>
      <c r="F1130" s="156"/>
    </row>
    <row r="1131" spans="1:6" ht="19.899999999999999" hidden="1" customHeight="1">
      <c r="A1131" s="34">
        <v>2220206</v>
      </c>
      <c r="B1131" s="55" t="s">
        <v>643</v>
      </c>
      <c r="C1131" s="24">
        <v>0</v>
      </c>
      <c r="D1131" s="65">
        <v>0</v>
      </c>
      <c r="E1131" s="65">
        <f t="shared" si="34"/>
        <v>0</v>
      </c>
      <c r="F1131" s="156"/>
    </row>
    <row r="1132" spans="1:6" ht="19.899999999999999" hidden="1" customHeight="1">
      <c r="A1132" s="34">
        <v>2220207</v>
      </c>
      <c r="B1132" s="55" t="s">
        <v>644</v>
      </c>
      <c r="C1132" s="24">
        <v>0</v>
      </c>
      <c r="D1132" s="65">
        <v>0</v>
      </c>
      <c r="E1132" s="65">
        <f t="shared" si="34"/>
        <v>0</v>
      </c>
      <c r="F1132" s="156"/>
    </row>
    <row r="1133" spans="1:6" ht="19.899999999999999" hidden="1" customHeight="1">
      <c r="A1133" s="34">
        <v>2220209</v>
      </c>
      <c r="B1133" s="55" t="s">
        <v>645</v>
      </c>
      <c r="C1133" s="24">
        <v>0</v>
      </c>
      <c r="D1133" s="65">
        <v>0</v>
      </c>
      <c r="E1133" s="65">
        <f t="shared" si="34"/>
        <v>0</v>
      </c>
      <c r="F1133" s="156"/>
    </row>
    <row r="1134" spans="1:6" ht="19.899999999999999" hidden="1" customHeight="1">
      <c r="A1134" s="34">
        <v>2220210</v>
      </c>
      <c r="B1134" s="55" t="s">
        <v>646</v>
      </c>
      <c r="C1134" s="24">
        <v>0</v>
      </c>
      <c r="D1134" s="65">
        <v>0</v>
      </c>
      <c r="E1134" s="65">
        <f t="shared" si="34"/>
        <v>0</v>
      </c>
      <c r="F1134" s="156"/>
    </row>
    <row r="1135" spans="1:6" ht="19.899999999999999" hidden="1" customHeight="1">
      <c r="A1135" s="34">
        <v>2220211</v>
      </c>
      <c r="B1135" s="55" t="s">
        <v>647</v>
      </c>
      <c r="C1135" s="24">
        <v>0</v>
      </c>
      <c r="D1135" s="65">
        <v>0</v>
      </c>
      <c r="E1135" s="65">
        <f t="shared" si="34"/>
        <v>0</v>
      </c>
      <c r="F1135" s="156"/>
    </row>
    <row r="1136" spans="1:6" ht="19.899999999999999" hidden="1" customHeight="1">
      <c r="A1136" s="34">
        <v>2220212</v>
      </c>
      <c r="B1136" s="55" t="s">
        <v>648</v>
      </c>
      <c r="C1136" s="24">
        <v>0</v>
      </c>
      <c r="D1136" s="65">
        <v>0</v>
      </c>
      <c r="E1136" s="65">
        <f t="shared" si="34"/>
        <v>0</v>
      </c>
      <c r="F1136" s="156"/>
    </row>
    <row r="1137" spans="1:6" ht="19.899999999999999" hidden="1" customHeight="1">
      <c r="A1137" s="34">
        <v>2220250</v>
      </c>
      <c r="B1137" s="55" t="s">
        <v>27</v>
      </c>
      <c r="C1137" s="24">
        <v>0</v>
      </c>
      <c r="D1137" s="65">
        <v>0</v>
      </c>
      <c r="E1137" s="65">
        <f t="shared" si="34"/>
        <v>0</v>
      </c>
      <c r="F1137" s="156"/>
    </row>
    <row r="1138" spans="1:6" ht="19.899999999999999" hidden="1" customHeight="1">
      <c r="A1138" s="34">
        <v>2220299</v>
      </c>
      <c r="B1138" s="55" t="s">
        <v>649</v>
      </c>
      <c r="C1138" s="24">
        <v>0</v>
      </c>
      <c r="D1138" s="65">
        <v>0</v>
      </c>
      <c r="E1138" s="65">
        <f t="shared" si="34"/>
        <v>0</v>
      </c>
      <c r="F1138" s="156"/>
    </row>
    <row r="1139" spans="1:6" s="10" customFormat="1" ht="19.899999999999999" customHeight="1">
      <c r="A1139" s="35">
        <v>22204</v>
      </c>
      <c r="B1139" s="35" t="s">
        <v>898</v>
      </c>
      <c r="C1139" s="23">
        <v>1102</v>
      </c>
      <c r="D1139" s="63">
        <v>1342.4699999999998</v>
      </c>
      <c r="E1139" s="63">
        <f t="shared" si="34"/>
        <v>240.4699999999998</v>
      </c>
      <c r="F1139" s="115">
        <f t="shared" si="35"/>
        <v>21.821234119782197</v>
      </c>
    </row>
    <row r="1140" spans="1:6" ht="19.899999999999999" customHeight="1">
      <c r="A1140" s="34">
        <v>2220401</v>
      </c>
      <c r="B1140" s="55" t="s">
        <v>650</v>
      </c>
      <c r="C1140" s="97">
        <v>597</v>
      </c>
      <c r="D1140" s="65">
        <v>0</v>
      </c>
      <c r="E1140" s="65">
        <f t="shared" si="34"/>
        <v>-597</v>
      </c>
      <c r="F1140" s="156">
        <f t="shared" si="35"/>
        <v>-100</v>
      </c>
    </row>
    <row r="1141" spans="1:6" ht="19.899999999999999" customHeight="1">
      <c r="A1141" s="34">
        <v>2220402</v>
      </c>
      <c r="B1141" s="55" t="s">
        <v>651</v>
      </c>
      <c r="C1141" s="97">
        <v>371</v>
      </c>
      <c r="D1141" s="65">
        <v>1132.3</v>
      </c>
      <c r="E1141" s="65">
        <f t="shared" si="34"/>
        <v>761.3</v>
      </c>
      <c r="F1141" s="156">
        <f t="shared" si="35"/>
        <v>205.2021563342318</v>
      </c>
    </row>
    <row r="1142" spans="1:6" ht="19.899999999999999" customHeight="1">
      <c r="A1142" s="34">
        <v>2220403</v>
      </c>
      <c r="B1142" s="55" t="s">
        <v>652</v>
      </c>
      <c r="C1142" s="97">
        <v>76</v>
      </c>
      <c r="D1142" s="65">
        <v>169.57</v>
      </c>
      <c r="E1142" s="65">
        <f t="shared" si="34"/>
        <v>93.57</v>
      </c>
      <c r="F1142" s="156">
        <f t="shared" si="35"/>
        <v>123.11842105263158</v>
      </c>
    </row>
    <row r="1143" spans="1:6" ht="19.899999999999999" hidden="1" customHeight="1">
      <c r="A1143" s="34">
        <v>2220404</v>
      </c>
      <c r="B1143" s="55" t="s">
        <v>653</v>
      </c>
      <c r="C1143" s="97">
        <v>0</v>
      </c>
      <c r="D1143" s="65">
        <v>0</v>
      </c>
      <c r="E1143" s="65">
        <f t="shared" si="34"/>
        <v>0</v>
      </c>
      <c r="F1143" s="156"/>
    </row>
    <row r="1144" spans="1:6" ht="19.899999999999999" customHeight="1">
      <c r="A1144" s="34">
        <v>2220499</v>
      </c>
      <c r="B1144" s="55" t="s">
        <v>654</v>
      </c>
      <c r="C1144" s="97">
        <v>58</v>
      </c>
      <c r="D1144" s="65">
        <v>40.6</v>
      </c>
      <c r="E1144" s="65">
        <f t="shared" si="34"/>
        <v>-17.399999999999999</v>
      </c>
      <c r="F1144" s="156">
        <f t="shared" si="35"/>
        <v>-30</v>
      </c>
    </row>
    <row r="1145" spans="1:6" s="10" customFormat="1" ht="24" customHeight="1">
      <c r="A1145" s="35">
        <v>22205</v>
      </c>
      <c r="B1145" s="35" t="s">
        <v>1069</v>
      </c>
      <c r="C1145" s="23">
        <v>4</v>
      </c>
      <c r="D1145" s="63">
        <v>0</v>
      </c>
      <c r="E1145" s="63">
        <f t="shared" si="34"/>
        <v>-4</v>
      </c>
      <c r="F1145" s="115">
        <f t="shared" si="35"/>
        <v>-100</v>
      </c>
    </row>
    <row r="1146" spans="1:6" ht="24" customHeight="1">
      <c r="A1146" s="34">
        <v>2220509</v>
      </c>
      <c r="B1146" s="55" t="s">
        <v>1070</v>
      </c>
      <c r="C1146" s="24">
        <v>4</v>
      </c>
      <c r="D1146" s="65">
        <v>0</v>
      </c>
      <c r="E1146" s="65">
        <f t="shared" si="34"/>
        <v>-4</v>
      </c>
      <c r="F1146" s="156">
        <f t="shared" si="35"/>
        <v>-100</v>
      </c>
    </row>
    <row r="1147" spans="1:6" s="10" customFormat="1" ht="19.899999999999999" customHeight="1">
      <c r="A1147" s="35">
        <v>227</v>
      </c>
      <c r="B1147" s="35" t="s">
        <v>899</v>
      </c>
      <c r="C1147" s="23">
        <v>0</v>
      </c>
      <c r="D1147" s="63">
        <v>4200</v>
      </c>
      <c r="E1147" s="63">
        <f t="shared" si="34"/>
        <v>4200</v>
      </c>
      <c r="F1147" s="115"/>
    </row>
    <row r="1148" spans="1:6" s="10" customFormat="1" ht="19.899999999999999" customHeight="1">
      <c r="A1148" s="35">
        <v>229</v>
      </c>
      <c r="B1148" s="35" t="s">
        <v>900</v>
      </c>
      <c r="C1148" s="23">
        <v>58</v>
      </c>
      <c r="D1148" s="63">
        <v>7354.5</v>
      </c>
      <c r="E1148" s="63">
        <f t="shared" si="34"/>
        <v>7296.5</v>
      </c>
      <c r="F1148" s="115">
        <f t="shared" si="35"/>
        <v>12580.172413793103</v>
      </c>
    </row>
    <row r="1149" spans="1:6" s="10" customFormat="1" ht="19.899999999999999" customHeight="1">
      <c r="A1149" s="35">
        <v>22902</v>
      </c>
      <c r="B1149" s="35" t="s">
        <v>901</v>
      </c>
      <c r="C1149" s="23">
        <v>0</v>
      </c>
      <c r="D1149" s="63">
        <v>5500</v>
      </c>
      <c r="E1149" s="63">
        <f t="shared" si="34"/>
        <v>5500</v>
      </c>
      <c r="F1149" s="115"/>
    </row>
    <row r="1150" spans="1:6" s="10" customFormat="1" ht="19.899999999999999" customHeight="1">
      <c r="A1150" s="35">
        <v>22999</v>
      </c>
      <c r="B1150" s="35" t="s">
        <v>902</v>
      </c>
      <c r="C1150" s="23">
        <v>58</v>
      </c>
      <c r="D1150" s="63">
        <v>1854.5</v>
      </c>
      <c r="E1150" s="63">
        <f t="shared" si="34"/>
        <v>1796.5</v>
      </c>
      <c r="F1150" s="115">
        <f t="shared" si="35"/>
        <v>3097.4137931034484</v>
      </c>
    </row>
    <row r="1151" spans="1:6" ht="19.899999999999999" customHeight="1">
      <c r="A1151" s="34">
        <v>2299901</v>
      </c>
      <c r="B1151" s="55" t="s">
        <v>14</v>
      </c>
      <c r="C1151" s="24">
        <v>58</v>
      </c>
      <c r="D1151" s="65">
        <v>1854.5</v>
      </c>
      <c r="E1151" s="65">
        <f t="shared" si="34"/>
        <v>1796.5</v>
      </c>
      <c r="F1151" s="156">
        <f t="shared" si="35"/>
        <v>3097.4137931034484</v>
      </c>
    </row>
    <row r="1152" spans="1:6" s="10" customFormat="1" ht="19.899999999999999" customHeight="1">
      <c r="A1152" s="35">
        <v>232</v>
      </c>
      <c r="B1152" s="35" t="s">
        <v>903</v>
      </c>
      <c r="C1152" s="23">
        <v>5924</v>
      </c>
      <c r="D1152" s="63">
        <v>5914</v>
      </c>
      <c r="E1152" s="63">
        <f t="shared" si="34"/>
        <v>-10</v>
      </c>
      <c r="F1152" s="115">
        <f t="shared" si="35"/>
        <v>-0.16880486158001351</v>
      </c>
    </row>
    <row r="1153" spans="1:6" s="10" customFormat="1" ht="19.899999999999999" customHeight="1">
      <c r="A1153" s="35">
        <v>23203</v>
      </c>
      <c r="B1153" s="35" t="s">
        <v>904</v>
      </c>
      <c r="C1153" s="23">
        <v>5924</v>
      </c>
      <c r="D1153" s="63">
        <v>5914</v>
      </c>
      <c r="E1153" s="63">
        <f t="shared" si="34"/>
        <v>-10</v>
      </c>
      <c r="F1153" s="115">
        <f t="shared" si="35"/>
        <v>-0.16880486158001351</v>
      </c>
    </row>
    <row r="1154" spans="1:6" ht="19.899999999999999" customHeight="1">
      <c r="A1154" s="34">
        <v>2320301</v>
      </c>
      <c r="B1154" s="55" t="s">
        <v>656</v>
      </c>
      <c r="C1154" s="24">
        <v>5924</v>
      </c>
      <c r="D1154" s="65">
        <v>5914</v>
      </c>
      <c r="E1154" s="65">
        <f t="shared" si="34"/>
        <v>-10</v>
      </c>
      <c r="F1154" s="156">
        <f t="shared" si="35"/>
        <v>-0.16880486158001351</v>
      </c>
    </row>
    <row r="1155" spans="1:6" ht="19.899999999999999" hidden="1" customHeight="1">
      <c r="A1155" s="34">
        <v>2320304</v>
      </c>
      <c r="B1155" s="55" t="s">
        <v>657</v>
      </c>
      <c r="C1155" s="24">
        <v>0</v>
      </c>
      <c r="D1155" s="65">
        <v>0</v>
      </c>
      <c r="E1155" s="65">
        <f t="shared" si="34"/>
        <v>0</v>
      </c>
      <c r="F1155" s="156"/>
    </row>
    <row r="1156" spans="1:6" s="10" customFormat="1" ht="19.899999999999999" customHeight="1">
      <c r="A1156" s="35">
        <v>233</v>
      </c>
      <c r="B1156" s="35" t="s">
        <v>905</v>
      </c>
      <c r="C1156" s="23">
        <v>0</v>
      </c>
      <c r="D1156" s="63">
        <v>55</v>
      </c>
      <c r="E1156" s="63">
        <f t="shared" si="34"/>
        <v>55</v>
      </c>
      <c r="F1156" s="115"/>
    </row>
    <row r="1157" spans="1:6" s="10" customFormat="1" ht="19.899999999999999" customHeight="1">
      <c r="A1157" s="35">
        <v>23303</v>
      </c>
      <c r="B1157" s="35" t="s">
        <v>906</v>
      </c>
      <c r="C1157" s="23"/>
      <c r="D1157" s="63">
        <v>55</v>
      </c>
      <c r="E1157" s="63">
        <f t="shared" si="34"/>
        <v>55</v>
      </c>
      <c r="F1157" s="115"/>
    </row>
    <row r="1158" spans="1:6" s="10" customFormat="1" ht="19.899999999999999" customHeight="1">
      <c r="A1158" s="53" t="s">
        <v>953</v>
      </c>
      <c r="B1158" s="35"/>
      <c r="C1158" s="23">
        <v>22358.400000000001</v>
      </c>
      <c r="D1158" s="23">
        <v>25325</v>
      </c>
      <c r="E1158" s="63">
        <f t="shared" ref="E1158:E1173" si="36">D1158-C1158</f>
        <v>2966.5999999999985</v>
      </c>
      <c r="F1158" s="115">
        <f t="shared" ref="F1158:F1173" si="37">E1158/C1158*100</f>
        <v>13.268391298125081</v>
      </c>
    </row>
    <row r="1159" spans="1:6" s="10" customFormat="1" ht="19.899999999999999" customHeight="1">
      <c r="A1159" s="35">
        <v>2300601</v>
      </c>
      <c r="B1159" s="36" t="s">
        <v>945</v>
      </c>
      <c r="C1159" s="101">
        <v>5005</v>
      </c>
      <c r="D1159" s="23">
        <v>5005</v>
      </c>
      <c r="E1159" s="63">
        <f t="shared" si="36"/>
        <v>0</v>
      </c>
      <c r="F1159" s="115">
        <f t="shared" si="37"/>
        <v>0</v>
      </c>
    </row>
    <row r="1160" spans="1:6" s="10" customFormat="1" ht="19.899999999999999" customHeight="1">
      <c r="A1160" s="35">
        <v>2300602</v>
      </c>
      <c r="B1160" s="36" t="s">
        <v>946</v>
      </c>
      <c r="C1160" s="23">
        <v>17353.400000000001</v>
      </c>
      <c r="D1160" s="23">
        <v>20320</v>
      </c>
      <c r="E1160" s="63">
        <f t="shared" si="36"/>
        <v>2966.5999999999985</v>
      </c>
      <c r="F1160" s="115">
        <f t="shared" si="37"/>
        <v>17.095209008032999</v>
      </c>
    </row>
    <row r="1161" spans="1:6" ht="19.899999999999999" customHeight="1">
      <c r="A1161" s="34"/>
      <c r="B1161" s="55" t="s">
        <v>907</v>
      </c>
      <c r="C1161" s="97">
        <v>5620</v>
      </c>
      <c r="D1161" s="24">
        <v>5620</v>
      </c>
      <c r="E1161" s="65">
        <f t="shared" si="36"/>
        <v>0</v>
      </c>
      <c r="F1161" s="156">
        <f t="shared" si="37"/>
        <v>0</v>
      </c>
    </row>
    <row r="1162" spans="1:6" ht="19.899999999999999" customHeight="1">
      <c r="A1162" s="34"/>
      <c r="B1162" s="55" t="s">
        <v>952</v>
      </c>
      <c r="C1162" s="97">
        <v>6919.4</v>
      </c>
      <c r="D1162" s="24">
        <v>10267</v>
      </c>
      <c r="E1162" s="65">
        <f t="shared" si="36"/>
        <v>3347.6000000000004</v>
      </c>
      <c r="F1162" s="156">
        <f t="shared" si="37"/>
        <v>48.379917333872882</v>
      </c>
    </row>
    <row r="1163" spans="1:6" ht="19.899999999999999" customHeight="1">
      <c r="A1163" s="34"/>
      <c r="B1163" s="55" t="s">
        <v>957</v>
      </c>
      <c r="C1163" s="97">
        <v>4814</v>
      </c>
      <c r="D1163" s="24">
        <v>4433</v>
      </c>
      <c r="E1163" s="65">
        <f t="shared" si="36"/>
        <v>-381</v>
      </c>
      <c r="F1163" s="156">
        <f t="shared" si="37"/>
        <v>-7.9144162858329867</v>
      </c>
    </row>
    <row r="1164" spans="1:6" s="10" customFormat="1" ht="19.899999999999999" customHeight="1">
      <c r="A1164" s="53" t="s">
        <v>999</v>
      </c>
      <c r="B1164" s="35"/>
      <c r="C1164" s="23">
        <v>22928</v>
      </c>
      <c r="D1164" s="23">
        <v>19757</v>
      </c>
      <c r="E1164" s="63">
        <f t="shared" si="36"/>
        <v>-3171</v>
      </c>
      <c r="F1164" s="115">
        <f t="shared" si="37"/>
        <v>-13.830251221214235</v>
      </c>
    </row>
    <row r="1165" spans="1:6" ht="19.899999999999999" customHeight="1">
      <c r="A1165" s="54">
        <v>2300201</v>
      </c>
      <c r="B1165" s="55" t="s">
        <v>1000</v>
      </c>
      <c r="C1165" s="97">
        <v>1582</v>
      </c>
      <c r="D1165" s="24">
        <v>1582</v>
      </c>
      <c r="E1165" s="65">
        <f t="shared" si="36"/>
        <v>0</v>
      </c>
      <c r="F1165" s="156">
        <f t="shared" si="37"/>
        <v>0</v>
      </c>
    </row>
    <row r="1166" spans="1:6" ht="19.899999999999999" customHeight="1">
      <c r="A1166" s="54">
        <v>2300299</v>
      </c>
      <c r="B1166" s="55" t="s">
        <v>1001</v>
      </c>
      <c r="C1166" s="97">
        <v>21346</v>
      </c>
      <c r="D1166" s="24">
        <v>18175</v>
      </c>
      <c r="E1166" s="65">
        <f t="shared" si="36"/>
        <v>-3171</v>
      </c>
      <c r="F1166" s="156">
        <f t="shared" si="37"/>
        <v>-14.855242199943783</v>
      </c>
    </row>
    <row r="1167" spans="1:6" s="10" customFormat="1" ht="19.899999999999999" customHeight="1">
      <c r="A1167" s="53" t="s">
        <v>963</v>
      </c>
      <c r="B1167" s="35"/>
      <c r="C1167" s="23">
        <v>-3697</v>
      </c>
      <c r="D1167" s="23">
        <v>5831</v>
      </c>
      <c r="E1167" s="63">
        <f t="shared" si="36"/>
        <v>9528</v>
      </c>
      <c r="F1167" s="115">
        <f t="shared" si="37"/>
        <v>-257.72247768460915</v>
      </c>
    </row>
    <row r="1168" spans="1:6" ht="19.899999999999999" customHeight="1">
      <c r="A1168" s="34">
        <v>23103</v>
      </c>
      <c r="B1168" s="34" t="s">
        <v>947</v>
      </c>
      <c r="C1168" s="24">
        <v>-3697</v>
      </c>
      <c r="D1168" s="24">
        <v>5831</v>
      </c>
      <c r="E1168" s="65">
        <f t="shared" si="36"/>
        <v>9528</v>
      </c>
      <c r="F1168" s="156">
        <f t="shared" si="37"/>
        <v>-257.72247768460915</v>
      </c>
    </row>
    <row r="1169" spans="1:6" ht="19.899999999999999" customHeight="1">
      <c r="A1169" s="34">
        <v>2310301</v>
      </c>
      <c r="B1169" s="55" t="s">
        <v>655</v>
      </c>
      <c r="C1169" s="24">
        <v>-3697</v>
      </c>
      <c r="D1169" s="24">
        <v>5831</v>
      </c>
      <c r="E1169" s="65">
        <f t="shared" si="36"/>
        <v>9528</v>
      </c>
      <c r="F1169" s="156">
        <f t="shared" si="37"/>
        <v>-257.72247768460915</v>
      </c>
    </row>
    <row r="1170" spans="1:6" s="10" customFormat="1" ht="19.899999999999999" customHeight="1">
      <c r="A1170" s="66" t="s">
        <v>976</v>
      </c>
      <c r="B1170" s="67"/>
      <c r="C1170" s="23">
        <v>18432</v>
      </c>
      <c r="D1170" s="23">
        <v>380.11549605702749</v>
      </c>
      <c r="E1170" s="63">
        <f t="shared" si="36"/>
        <v>-18051.884503942973</v>
      </c>
      <c r="F1170" s="115">
        <f t="shared" si="37"/>
        <v>-97.937741449343392</v>
      </c>
    </row>
    <row r="1171" spans="1:6" ht="19.899999999999999" customHeight="1">
      <c r="A1171" s="34">
        <v>23009</v>
      </c>
      <c r="B1171" s="68" t="s">
        <v>975</v>
      </c>
      <c r="C1171" s="97">
        <v>18432</v>
      </c>
      <c r="D1171" s="24">
        <v>380.11549605702749</v>
      </c>
      <c r="E1171" s="65">
        <f t="shared" si="36"/>
        <v>-18051.884503942973</v>
      </c>
      <c r="F1171" s="156">
        <f t="shared" si="37"/>
        <v>-97.937741449343392</v>
      </c>
    </row>
    <row r="1172" spans="1:6" s="10" customFormat="1" ht="19.899999999999999" customHeight="1">
      <c r="A1172" s="44" t="s">
        <v>977</v>
      </c>
      <c r="B1172" s="44"/>
      <c r="C1172" s="23">
        <v>60613.599999999977</v>
      </c>
      <c r="D1172" s="23">
        <v>0</v>
      </c>
      <c r="E1172" s="63">
        <f t="shared" si="36"/>
        <v>-60613.599999999977</v>
      </c>
      <c r="F1172" s="115">
        <f t="shared" si="37"/>
        <v>-100</v>
      </c>
    </row>
    <row r="1173" spans="1:6" s="10" customFormat="1" ht="19.899999999999999" customHeight="1">
      <c r="A1173" s="176" t="s">
        <v>17</v>
      </c>
      <c r="B1173" s="176"/>
      <c r="C1173" s="23">
        <v>399378</v>
      </c>
      <c r="D1173" s="23">
        <v>363609</v>
      </c>
      <c r="E1173" s="63">
        <f t="shared" si="36"/>
        <v>-35769</v>
      </c>
      <c r="F1173" s="115">
        <f t="shared" si="37"/>
        <v>-8.9561768550095398</v>
      </c>
    </row>
  </sheetData>
  <mergeCells count="2">
    <mergeCell ref="A2:F2"/>
    <mergeCell ref="A1173:B1173"/>
  </mergeCells>
  <phoneticPr fontId="3" type="noConversion"/>
  <dataValidations count="1">
    <dataValidation type="whole" allowBlank="1" showInputMessage="1" showErrorMessage="1" error="请输入整数！" sqref="C246 C197 C230 C134 C139:C142 C503 C429 C421 C423 C405 C357 C505 C147:C152 C155 C419 C447 C510 C528:C530 C610 C6 C277">
      <formula1>-100000000</formula1>
      <formula2>100000000</formula2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7" fitToHeight="0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8</vt:i4>
      </vt:variant>
    </vt:vector>
  </HeadingPairs>
  <TitlesOfParts>
    <vt:vector size="18" baseType="lpstr">
      <vt:lpstr>全市封面</vt:lpstr>
      <vt:lpstr>全市收支总表</vt:lpstr>
      <vt:lpstr>全市一般预算收入</vt:lpstr>
      <vt:lpstr>全市一般预算支出-功能</vt:lpstr>
      <vt:lpstr>全市一般预算支出-经济</vt:lpstr>
      <vt:lpstr>本级封面</vt:lpstr>
      <vt:lpstr>本级收支总表</vt:lpstr>
      <vt:lpstr>本级一般预算收入</vt:lpstr>
      <vt:lpstr>本级一般预算支出-功能</vt:lpstr>
      <vt:lpstr>本级一般预算支出-经济</vt:lpstr>
      <vt:lpstr>本级封面!Print_Area</vt:lpstr>
      <vt:lpstr>'全市一般预算支出-经济'!Print_Area</vt:lpstr>
      <vt:lpstr>本级一般预算收入!Print_Titles</vt:lpstr>
      <vt:lpstr>'本级一般预算支出-功能'!Print_Titles</vt:lpstr>
      <vt:lpstr>'本级一般预算支出-经济'!Print_Titles</vt:lpstr>
      <vt:lpstr>全市一般预算收入!Print_Titles</vt:lpstr>
      <vt:lpstr>'全市一般预算支出-功能'!Print_Titles</vt:lpstr>
      <vt:lpstr>'全市一般预算支出-经济'!Print_Titles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李文彦</dc:creator>
  <cp:lastModifiedBy>冯芷薇</cp:lastModifiedBy>
  <cp:lastPrinted>2018-01-04T02:37:00Z</cp:lastPrinted>
  <dcterms:created xsi:type="dcterms:W3CDTF">2015-01-25T10:15:34Z</dcterms:created>
  <dcterms:modified xsi:type="dcterms:W3CDTF">2018-02-27T01:22:12Z</dcterms:modified>
</cp:coreProperties>
</file>