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356" activeTab="9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</sheets>
  <definedNames/>
  <calcPr fullCalcOnLoad="1"/>
</workbook>
</file>

<file path=xl/sharedStrings.xml><?xml version="1.0" encoding="utf-8"?>
<sst xmlns="http://schemas.openxmlformats.org/spreadsheetml/2006/main" count="392" uniqueCount="223">
  <si>
    <t>表1</t>
  </si>
  <si>
    <t>收支总体情况表</t>
  </si>
  <si>
    <t>单位名称：鹤山市公安局</t>
  </si>
  <si>
    <t>单位：万元</t>
  </si>
  <si>
    <t>收 入</t>
  </si>
  <si>
    <t>支 出</t>
  </si>
  <si>
    <t>项 目</t>
  </si>
  <si>
    <t>2016年预算</t>
  </si>
  <si>
    <t>一、财政拨款</t>
  </si>
  <si>
    <t>一、基本支出</t>
  </si>
  <si>
    <t>二、财政专户拨款</t>
  </si>
  <si>
    <t>二、项目支出</t>
  </si>
  <si>
    <t>三、其他资金</t>
  </si>
  <si>
    <t>三、事业单位经营支出</t>
  </si>
  <si>
    <t>本年收入合计</t>
  </si>
  <si>
    <t>本年支出合计</t>
  </si>
  <si>
    <t>四、上级补助收入</t>
  </si>
  <si>
    <t>四、对附属单位补助支出</t>
  </si>
  <si>
    <t>五、附属单位上缴收入</t>
  </si>
  <si>
    <t>五、上缴上级支出</t>
  </si>
  <si>
    <t>六、用事业基金弥补收支总额</t>
  </si>
  <si>
    <t>六、结转下年</t>
  </si>
  <si>
    <t>七、上年结转</t>
  </si>
  <si>
    <t>收入总计</t>
  </si>
  <si>
    <t>支出总计</t>
  </si>
  <si>
    <t>注：财政拨款收支情况包括一般公共预算、政府性基金预算、国有资本经营预算拨款收支情况。</t>
  </si>
  <si>
    <t>表2</t>
  </si>
  <si>
    <t>收入总体情况表</t>
  </si>
  <si>
    <t>一、预算拨款</t>
  </si>
  <si>
    <t xml:space="preserve">    一般公共预算拨款</t>
  </si>
  <si>
    <t xml:space="preserve">    基金预算拨款</t>
  </si>
  <si>
    <t xml:space="preserve">    教育收费</t>
  </si>
  <si>
    <t xml:space="preserve">    其他财政收入拨款</t>
  </si>
  <si>
    <t xml:space="preserve">    事业收入</t>
  </si>
  <si>
    <t xml:space="preserve">    事业单位经营收入</t>
  </si>
  <si>
    <t xml:space="preserve">    其他收入</t>
  </si>
  <si>
    <t>收 入 总 计</t>
  </si>
  <si>
    <t>支出总体情况表</t>
  </si>
  <si>
    <t xml:space="preserve">    工资福利支出</t>
  </si>
  <si>
    <t xml:space="preserve">    一般商品和服务支出</t>
  </si>
  <si>
    <t xml:space="preserve">    对个人和家庭的补助</t>
  </si>
  <si>
    <t xml:space="preserve">    其他资本性支出等</t>
  </si>
  <si>
    <t xml:space="preserve">    日常运转类项目</t>
  </si>
  <si>
    <t xml:space="preserve">    政府购买服务类项目</t>
  </si>
  <si>
    <t xml:space="preserve">    其他类项目</t>
  </si>
  <si>
    <t xml:space="preserve">    科技研发类项目</t>
  </si>
  <si>
    <t xml:space="preserve">    基本建设类项目</t>
  </si>
  <si>
    <t xml:space="preserve">    补助企事业类项目</t>
  </si>
  <si>
    <t xml:space="preserve">    信息化运维类项目</t>
  </si>
  <si>
    <t xml:space="preserve">    专项业务类项目</t>
  </si>
  <si>
    <t xml:space="preserve">    因公出国（境）项目</t>
  </si>
  <si>
    <t xml:space="preserve">    信息系统建设类项目</t>
  </si>
  <si>
    <t>支 出 总 计</t>
  </si>
  <si>
    <t>表4</t>
  </si>
  <si>
    <t>财政拨款总体情况表</t>
  </si>
  <si>
    <t>一、一般公共预算</t>
  </si>
  <si>
    <t>二、政府性基金预算</t>
  </si>
  <si>
    <t>三、国有资本经营预算</t>
  </si>
  <si>
    <t>四、上年结转</t>
  </si>
  <si>
    <t>四、结转下年</t>
  </si>
  <si>
    <t>表5</t>
  </si>
  <si>
    <t>一般公共预算支出情况表（按功能分类科目）</t>
  </si>
  <si>
    <t>功能科目名称</t>
  </si>
  <si>
    <t>一般公共预算支出</t>
  </si>
  <si>
    <t>小计</t>
  </si>
  <si>
    <t>其中：基本支出</t>
  </si>
  <si>
    <t>项目支出</t>
  </si>
  <si>
    <t>合计</t>
  </si>
  <si>
    <t>[201]一般公共服务支出</t>
  </si>
  <si>
    <t xml:space="preserve">  [20199]其他一般公共服务支出</t>
  </si>
  <si>
    <t xml:space="preserve">    [2019999]其他一般公共服务支出</t>
  </si>
  <si>
    <t>[204]公共安全支出</t>
  </si>
  <si>
    <t xml:space="preserve">  [20402]公安</t>
  </si>
  <si>
    <t xml:space="preserve">    [2040201]行政运行</t>
  </si>
  <si>
    <t xml:space="preserve">    [2040202]一般行政管理事务</t>
  </si>
  <si>
    <t xml:space="preserve">    [2040204]治安管理</t>
  </si>
  <si>
    <t xml:space="preserve">    [2040206]刑事侦查</t>
  </si>
  <si>
    <t xml:space="preserve">    [2040211]禁毒管理</t>
  </si>
  <si>
    <t xml:space="preserve">    [2040212]道路交通管理</t>
  </si>
  <si>
    <t xml:space="preserve">    [2040215]居民身份证管理</t>
  </si>
  <si>
    <t xml:space="preserve">    [2040216]网络运行及维护</t>
  </si>
  <si>
    <t xml:space="preserve">    [2040217]拘押收教场所管理</t>
  </si>
  <si>
    <t xml:space="preserve">    [2040219]信息化建设</t>
  </si>
  <si>
    <t xml:space="preserve">    [2040299]其他公安支出</t>
  </si>
  <si>
    <t>[208]社会保障和就业支出</t>
  </si>
  <si>
    <t xml:space="preserve">  [20805]行政事业单位离退休</t>
  </si>
  <si>
    <t xml:space="preserve">    [2080501]归口管理的行政单位离退休</t>
  </si>
  <si>
    <t xml:space="preserve">    [2080505]机关事业单位基本养老保险缴费支出</t>
  </si>
  <si>
    <t xml:space="preserve">    [2080506]机关事业单位职业年金缴费支出</t>
  </si>
  <si>
    <t xml:space="preserve">  [20808]抚恤</t>
  </si>
  <si>
    <t xml:space="preserve">    [2080801]死亡抚恤</t>
  </si>
  <si>
    <t>[210]医疗卫生与计划生育支出</t>
  </si>
  <si>
    <t xml:space="preserve">  [21007]计划生育事务</t>
  </si>
  <si>
    <t xml:space="preserve">    [2100717] 计划生育服务</t>
  </si>
  <si>
    <t xml:space="preserve">  [21011]行政事业单位医疗</t>
  </si>
  <si>
    <t xml:space="preserve">    [2101101] 行政单位医疗</t>
  </si>
  <si>
    <t xml:space="preserve">    [2101103] 公务员医疗补助</t>
  </si>
  <si>
    <t xml:space="preserve">    [2101199] 其他行政事业单位医疗支出</t>
  </si>
  <si>
    <t>[221]住房保障支出</t>
  </si>
  <si>
    <t xml:space="preserve">  [22102]住房改革支出</t>
  </si>
  <si>
    <t xml:space="preserve">    [2210201] 住房公积金</t>
  </si>
  <si>
    <t>表6</t>
  </si>
  <si>
    <t>一般公共预算基本支出情况表（按支出经济分类科目）</t>
  </si>
  <si>
    <t>政府预算支出经济分类</t>
  </si>
  <si>
    <t>部门预算支出经济科目</t>
  </si>
  <si>
    <t>[501]机关工资福利支出</t>
  </si>
  <si>
    <t>[301]工资福利支出</t>
  </si>
  <si>
    <t xml:space="preserve">  [50101]工资奖金津补贴</t>
  </si>
  <si>
    <t xml:space="preserve">  [30101]基本工资</t>
  </si>
  <si>
    <t xml:space="preserve">  [30102]津贴补贴</t>
  </si>
  <si>
    <t xml:space="preserve">  [30103]奖金</t>
  </si>
  <si>
    <t xml:space="preserve">  [50102] 社会保障缴费</t>
  </si>
  <si>
    <t xml:space="preserve">  [30104]社会保障缴费</t>
  </si>
  <si>
    <t xml:space="preserve">  [30108]机关事业单位基本养老保险缴费</t>
  </si>
  <si>
    <t xml:space="preserve">  [30109]职业年金缴费</t>
  </si>
  <si>
    <t xml:space="preserve">  [30110]职工基本医疗保险缴费</t>
  </si>
  <si>
    <t xml:space="preserve">  [30111]公务员医疗补助缴费</t>
  </si>
  <si>
    <t xml:space="preserve">  [30112]其他社会保障缴费</t>
  </si>
  <si>
    <t xml:space="preserve">  [50103] 住房公积金</t>
  </si>
  <si>
    <t xml:space="preserve">  [30113]住房公积金</t>
  </si>
  <si>
    <t xml:space="preserve">  [50199] 其他工资福利支出</t>
  </si>
  <si>
    <t xml:space="preserve">  [30114]医疗费</t>
  </si>
  <si>
    <t>[502]机关商品和服务支出</t>
  </si>
  <si>
    <t>[302]商品和服务支出</t>
  </si>
  <si>
    <t xml:space="preserve">  [50201]办公经费</t>
  </si>
  <si>
    <t xml:space="preserve">  [30201]办公费</t>
  </si>
  <si>
    <t xml:space="preserve">  [30202]印刷费</t>
  </si>
  <si>
    <t xml:space="preserve">  [30204]手续费</t>
  </si>
  <si>
    <t xml:space="preserve">  [30205]水费</t>
  </si>
  <si>
    <t xml:space="preserve">  [30206]电费</t>
  </si>
  <si>
    <t xml:space="preserve">  [30207]邮电费</t>
  </si>
  <si>
    <t xml:space="preserve">  [30209]物业管理费</t>
  </si>
  <si>
    <t xml:space="preserve">  [30211]差旅费</t>
  </si>
  <si>
    <t xml:space="preserve">  [30214]租赁费</t>
  </si>
  <si>
    <t xml:space="preserve">  [30228]工会经费</t>
  </si>
  <si>
    <t xml:space="preserve">  [30229]福利费</t>
  </si>
  <si>
    <t xml:space="preserve">  [30239]其他交通费用</t>
  </si>
  <si>
    <t xml:space="preserve">  [50202]会议费</t>
  </si>
  <si>
    <t xml:space="preserve">  [30215]会议费</t>
  </si>
  <si>
    <t xml:space="preserve">  [50203]培训费</t>
  </si>
  <si>
    <t xml:space="preserve">  [30216]培训费</t>
  </si>
  <si>
    <t xml:space="preserve">  [50205]委托业务费</t>
  </si>
  <si>
    <t xml:space="preserve">  [30203]咨询费</t>
  </si>
  <si>
    <t xml:space="preserve">  [30226]劳务费</t>
  </si>
  <si>
    <t xml:space="preserve">  [30227]委托业务费</t>
  </si>
  <si>
    <t xml:space="preserve">  [50206]公务接待费</t>
  </si>
  <si>
    <t xml:space="preserve">  [30217]公务接待费</t>
  </si>
  <si>
    <t xml:space="preserve">  [50207]因公出国（境）费用</t>
  </si>
  <si>
    <t xml:space="preserve">  [30212]因公出国（境）费用</t>
  </si>
  <si>
    <t xml:space="preserve">  [50208]公务用车运行维护费</t>
  </si>
  <si>
    <t xml:space="preserve">  [30231]公务用车运行维护费</t>
  </si>
  <si>
    <t xml:space="preserve">  [50209]维修（护）费</t>
  </si>
  <si>
    <t xml:space="preserve">  [30213]维修（护）费</t>
  </si>
  <si>
    <t xml:space="preserve">  [50299]其他商品和服务支出</t>
  </si>
  <si>
    <t xml:space="preserve">  [30299]其他商品和服务支出</t>
  </si>
  <si>
    <t>[503]机关资本性支出（一）</t>
  </si>
  <si>
    <t>[310]资本性支出</t>
  </si>
  <si>
    <t xml:space="preserve">  [50303]公务用车购置</t>
  </si>
  <si>
    <t xml:space="preserve">  [31013]公务用车购置</t>
  </si>
  <si>
    <t xml:space="preserve">  [50306]设备购置</t>
  </si>
  <si>
    <t xml:space="preserve">  [31002]办公设备购置</t>
  </si>
  <si>
    <t xml:space="preserve">  [31003]专用设备购置</t>
  </si>
  <si>
    <t>[509]对个人和家庭的补助</t>
  </si>
  <si>
    <t>[303]对个人和家庭的补助</t>
  </si>
  <si>
    <t xml:space="preserve">  [50901]社会福利和救助</t>
  </si>
  <si>
    <t xml:space="preserve">  [30309]奖励金</t>
  </si>
  <si>
    <t xml:space="preserve">  [50905]离退休费</t>
  </si>
  <si>
    <t xml:space="preserve">  [30302]退休费</t>
  </si>
  <si>
    <t xml:space="preserve">  [50999]其他对个人和家庭的补助</t>
  </si>
  <si>
    <t xml:space="preserve">  [30399]其他对个人和家庭的补助</t>
  </si>
  <si>
    <t>表7</t>
  </si>
  <si>
    <t>一般公共预算项目支出情况表（按支出经济分类科目）</t>
  </si>
  <si>
    <t xml:space="preserve">  [50199]其他工资福利支出</t>
  </si>
  <si>
    <t xml:space="preserve">  [30199]其他工资福利支出</t>
  </si>
  <si>
    <t xml:space="preserve">  [50204]专用材料购置费</t>
  </si>
  <si>
    <t xml:space="preserve">  [30218]专用材料费</t>
  </si>
  <si>
    <t xml:space="preserve">  [30224]被装购置费</t>
  </si>
  <si>
    <t xml:space="preserve">  [50301]房屋建筑物购建</t>
  </si>
  <si>
    <t xml:space="preserve">  [31001]房屋建筑物购建</t>
  </si>
  <si>
    <t xml:space="preserve">  [50302]基础设施建设</t>
  </si>
  <si>
    <t xml:space="preserve">  [31005]基础设施建设</t>
  </si>
  <si>
    <t xml:space="preserve">  [50307]大型修缮</t>
  </si>
  <si>
    <t xml:space="preserve">  [31006]大型修缮</t>
  </si>
  <si>
    <t xml:space="preserve">  [31007]信息网络及软件购置更新</t>
  </si>
  <si>
    <t xml:space="preserve">  [30304]抚恤金</t>
  </si>
  <si>
    <t xml:space="preserve">  [30305]生活补助</t>
  </si>
  <si>
    <t xml:space="preserve">  [30306]救济费</t>
  </si>
  <si>
    <t xml:space="preserve">  [30307]医疗费补助</t>
  </si>
  <si>
    <t>表8</t>
  </si>
  <si>
    <t>一般公共预算安排的行政经费及“三公”经费预算表</t>
  </si>
  <si>
    <t>行政经费</t>
  </si>
  <si>
    <t>“三公”经费</t>
  </si>
  <si>
    <t>其中：（一）因公出国（境）支出</t>
  </si>
  <si>
    <t xml:space="preserve">                (二）公务用车购置及运行维护支出</t>
  </si>
  <si>
    <t xml:space="preserve">     1.公务用车购置</t>
  </si>
  <si>
    <t xml:space="preserve">     2.公务用车运行维护费</t>
  </si>
  <si>
    <t xml:space="preserve">                (三）公务接待费支出</t>
  </si>
  <si>
    <t xml:space="preserve">注：1、行政经费包括：（1）基本支出。一是包括工资、津贴及奖金、医疗费、住房补贴等（不包括离退休支出，包括离退休人员管理机构的在职人员支出）基本支出；二是包括办公及印刷费、水电费、邮电费、 取暖费、交通费、差旅费、会设费、福利费、物业管理费、曰常维修费、专用材料费、一般购置费等公用经费支出。（非行政单位不纳入统计范围） （2）一般行政管理项目支出。具体包括出国费、招待费、会设费、办公用房维修租赁、购置费（包括设备、计算机、车辆等）、干部培训费、执法部门办案费、 信息网络运行维护费等。
2、“三公”经费包括因公出国（境）经费、公务用车购置及运行维护费和公务接待费。其中：因公出国（境）经费指市直行政单位、事业单位工作人员公务出国（境）的住宿费、差旅费、伙食补助费、杂费、 培训费等支出；公务用车购置及运行维护费指市直行政单位、事业单位公务用车购置费、公务用车租用费 、燃料费、维修费、过桥过路费、保险费等支出；公务接待费指市直行政单位、事让单位按规定开支的各类公务接待（外宾接待）费用。
</t>
  </si>
  <si>
    <t>表9</t>
  </si>
  <si>
    <t>2016年政府性基金预算支出情况表</t>
  </si>
  <si>
    <t>政府性基金预算支出</t>
  </si>
  <si>
    <t>注：如该部门无政府性基金安排的支出，则本表为空。</t>
  </si>
  <si>
    <t>表10</t>
  </si>
  <si>
    <t>2016年部门预算基本支出预算表</t>
  </si>
  <si>
    <t>支出项目类别（资金使用单位）</t>
  </si>
  <si>
    <t>总计</t>
  </si>
  <si>
    <t>财政拨款</t>
  </si>
  <si>
    <t>财政专户拨款</t>
  </si>
  <si>
    <t>其他资金</t>
  </si>
  <si>
    <t>一般公共预算</t>
  </si>
  <si>
    <t>政府性基金预算</t>
  </si>
  <si>
    <t>国有资本经营预算</t>
  </si>
  <si>
    <t>鹤山市公安局</t>
  </si>
  <si>
    <t xml:space="preserve">    工资和福利支出</t>
  </si>
  <si>
    <t xml:space="preserve">    商品和服务支出</t>
  </si>
  <si>
    <t>鹤山市交通警察大队</t>
  </si>
  <si>
    <t>鹤山市看守所</t>
  </si>
  <si>
    <t>鹤山市戒毒所</t>
  </si>
  <si>
    <t>表11</t>
  </si>
  <si>
    <t>2016年部门预算项目支出及其他支出预算表</t>
  </si>
  <si>
    <t>绩效目标</t>
  </si>
  <si>
    <t xml:space="preserve">    其他支出</t>
  </si>
  <si>
    <t xml:space="preserve">  对个人和家庭的补助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</si>
</sst>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黑体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rgb="FF000000"/>
      <name val="宋体"/>
      <family val="0"/>
    </font>
    <font>
      <sz val="10"/>
      <color theme="1"/>
      <name val="Calibri"/>
      <family val="0"/>
    </font>
    <font>
      <sz val="16"/>
      <color theme="1"/>
      <name val="黑体"/>
      <family val="3"/>
    </font>
    <font>
      <sz val="12"/>
      <color rgb="FF00000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justify" vertical="center" wrapText="1"/>
    </xf>
    <xf numFmtId="176" fontId="43" fillId="33" borderId="10" xfId="0" applyNumberFormat="1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left" vertical="center" wrapText="1"/>
    </xf>
    <xf numFmtId="43" fontId="2" fillId="0" borderId="10" xfId="50" applyFont="1" applyFill="1" applyBorder="1" applyAlignment="1" applyProtection="1">
      <alignment horizontal="center" vertical="center"/>
      <protection/>
    </xf>
    <xf numFmtId="176" fontId="43" fillId="33" borderId="10" xfId="0" applyNumberFormat="1" applyFont="1" applyFill="1" applyBorder="1" applyAlignment="1">
      <alignment horizontal="right" vertical="center" wrapText="1"/>
    </xf>
    <xf numFmtId="176" fontId="44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176" fontId="2" fillId="0" borderId="10" xfId="50" applyNumberFormat="1" applyFont="1" applyFill="1" applyBorder="1" applyAlignment="1" applyProtection="1">
      <alignment horizontal="right" vertical="center"/>
      <protection/>
    </xf>
    <xf numFmtId="0" fontId="43" fillId="33" borderId="10" xfId="0" applyFont="1" applyFill="1" applyBorder="1" applyAlignment="1">
      <alignment horizontal="left" vertical="center" wrapText="1" indent="4"/>
    </xf>
    <xf numFmtId="0" fontId="43" fillId="33" borderId="10" xfId="0" applyFont="1" applyFill="1" applyBorder="1" applyAlignment="1">
      <alignment horizontal="left" vertical="center" wrapText="1" indent="3"/>
    </xf>
    <xf numFmtId="0" fontId="43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176" fontId="43" fillId="33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177" fontId="46" fillId="33" borderId="10" xfId="0" applyNumberFormat="1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left" vertical="center" wrapText="1"/>
    </xf>
    <xf numFmtId="178" fontId="2" fillId="0" borderId="10" xfId="0" applyNumberFormat="1" applyFont="1" applyFill="1" applyBorder="1" applyAlignment="1">
      <alignment/>
    </xf>
    <xf numFmtId="43" fontId="2" fillId="0" borderId="10" xfId="50" applyFont="1" applyFill="1" applyBorder="1" applyAlignment="1" applyProtection="1">
      <alignment vertical="center"/>
      <protection/>
    </xf>
    <xf numFmtId="176" fontId="2" fillId="0" borderId="10" xfId="50" applyNumberFormat="1" applyFont="1" applyFill="1" applyBorder="1" applyAlignment="1" applyProtection="1">
      <alignment vertical="center"/>
      <protection/>
    </xf>
    <xf numFmtId="0" fontId="45" fillId="0" borderId="0" xfId="0" applyFont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20" sqref="B20"/>
    </sheetView>
  </sheetViews>
  <sheetFormatPr defaultColWidth="9.00390625" defaultRowHeight="15"/>
  <cols>
    <col min="1" max="1" width="28.00390625" style="0" customWidth="1"/>
    <col min="2" max="2" width="14.00390625" style="0" customWidth="1"/>
    <col min="3" max="3" width="24.00390625" style="0" customWidth="1"/>
    <col min="4" max="4" width="17.140625" style="0" customWidth="1"/>
  </cols>
  <sheetData>
    <row r="1" ht="14.25">
      <c r="D1" s="1" t="s">
        <v>0</v>
      </c>
    </row>
    <row r="2" spans="1:4" ht="30" customHeight="1">
      <c r="A2" s="27" t="s">
        <v>1</v>
      </c>
      <c r="B2" s="27"/>
      <c r="C2" s="27"/>
      <c r="D2" s="27"/>
    </row>
    <row r="3" spans="1:4" ht="23.25" customHeight="1">
      <c r="A3" t="s">
        <v>2</v>
      </c>
      <c r="D3" s="1" t="s">
        <v>3</v>
      </c>
    </row>
    <row r="4" spans="1:4" ht="23.25" customHeight="1">
      <c r="A4" s="28" t="s">
        <v>4</v>
      </c>
      <c r="B4" s="28"/>
      <c r="C4" s="28" t="s">
        <v>5</v>
      </c>
      <c r="D4" s="28"/>
    </row>
    <row r="5" spans="1:4" ht="23.25" customHeight="1">
      <c r="A5" s="13" t="s">
        <v>6</v>
      </c>
      <c r="B5" s="13" t="s">
        <v>7</v>
      </c>
      <c r="C5" s="13" t="s">
        <v>6</v>
      </c>
      <c r="D5" s="13" t="s">
        <v>7</v>
      </c>
    </row>
    <row r="6" spans="1:4" ht="23.25" customHeight="1">
      <c r="A6" s="21" t="s">
        <v>8</v>
      </c>
      <c r="B6" s="25">
        <v>18030.29</v>
      </c>
      <c r="C6" s="23" t="s">
        <v>9</v>
      </c>
      <c r="D6" s="25">
        <v>12765.01</v>
      </c>
    </row>
    <row r="7" spans="1:4" ht="23.25" customHeight="1">
      <c r="A7" s="21" t="s">
        <v>10</v>
      </c>
      <c r="B7" s="25">
        <v>470</v>
      </c>
      <c r="C7" s="23" t="s">
        <v>11</v>
      </c>
      <c r="D7" s="25">
        <f>5265.28+470</f>
        <v>5735.28</v>
      </c>
    </row>
    <row r="8" spans="1:4" ht="23.25" customHeight="1">
      <c r="A8" s="21" t="s">
        <v>12</v>
      </c>
      <c r="B8" s="26">
        <v>0</v>
      </c>
      <c r="C8" s="23" t="s">
        <v>13</v>
      </c>
      <c r="D8" s="26">
        <f>'表3'!B23</f>
        <v>0</v>
      </c>
    </row>
    <row r="9" spans="1:4" ht="23.25" customHeight="1">
      <c r="A9" s="21"/>
      <c r="B9" s="22"/>
      <c r="C9" s="21"/>
      <c r="D9" s="21"/>
    </row>
    <row r="10" spans="1:4" ht="23.25" customHeight="1">
      <c r="A10" s="13" t="s">
        <v>14</v>
      </c>
      <c r="B10" s="25">
        <f>B6+B7+B8</f>
        <v>18500.29</v>
      </c>
      <c r="C10" s="13" t="s">
        <v>15</v>
      </c>
      <c r="D10" s="25">
        <f>D6+D7+D8</f>
        <v>18500.29</v>
      </c>
    </row>
    <row r="11" spans="1:4" ht="23.25" customHeight="1">
      <c r="A11" s="21"/>
      <c r="B11" s="22"/>
      <c r="C11" s="21"/>
      <c r="D11" s="21"/>
    </row>
    <row r="12" spans="1:4" ht="23.25" customHeight="1">
      <c r="A12" s="21" t="s">
        <v>16</v>
      </c>
      <c r="B12" s="26">
        <v>0</v>
      </c>
      <c r="C12" s="23" t="s">
        <v>17</v>
      </c>
      <c r="D12" s="26">
        <f>'表3'!B27</f>
        <v>0</v>
      </c>
    </row>
    <row r="13" spans="1:4" ht="23.25" customHeight="1">
      <c r="A13" s="21" t="s">
        <v>18</v>
      </c>
      <c r="B13" s="26">
        <f>'表2'!B19</f>
        <v>0</v>
      </c>
      <c r="C13" s="23" t="s">
        <v>19</v>
      </c>
      <c r="D13" s="26">
        <f>'表3'!B28</f>
        <v>0</v>
      </c>
    </row>
    <row r="14" spans="1:4" ht="23.25" customHeight="1">
      <c r="A14" s="21" t="s">
        <v>20</v>
      </c>
      <c r="B14" s="26">
        <f>'表2'!B20</f>
        <v>0</v>
      </c>
      <c r="C14" s="23" t="s">
        <v>21</v>
      </c>
      <c r="D14" s="26">
        <f>'表3'!B29</f>
        <v>0</v>
      </c>
    </row>
    <row r="15" spans="1:4" ht="23.25" customHeight="1">
      <c r="A15" s="21" t="s">
        <v>22</v>
      </c>
      <c r="B15" s="25"/>
      <c r="C15" s="21"/>
      <c r="D15" s="21"/>
    </row>
    <row r="16" spans="1:4" ht="23.25" customHeight="1">
      <c r="A16" s="13" t="s">
        <v>23</v>
      </c>
      <c r="B16" s="25">
        <f>B10+B12+B13+B14+B15</f>
        <v>18500.29</v>
      </c>
      <c r="C16" s="13" t="s">
        <v>24</v>
      </c>
      <c r="D16" s="25">
        <f>D10+D12+D13+D14</f>
        <v>18500.29</v>
      </c>
    </row>
    <row r="18" spans="1:4" ht="21.75" customHeight="1">
      <c r="A18" s="29" t="s">
        <v>25</v>
      </c>
      <c r="B18" s="29"/>
      <c r="C18" s="29"/>
      <c r="D18" s="29"/>
    </row>
  </sheetData>
  <sheetProtection/>
  <mergeCells count="4">
    <mergeCell ref="A2:D2"/>
    <mergeCell ref="A4:B4"/>
    <mergeCell ref="C4:D4"/>
    <mergeCell ref="A18:D1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L18" sqref="L18"/>
    </sheetView>
  </sheetViews>
  <sheetFormatPr defaultColWidth="9.00390625" defaultRowHeight="15"/>
  <cols>
    <col min="1" max="1" width="23.28125" style="0" customWidth="1"/>
    <col min="2" max="2" width="13.7109375" style="0" customWidth="1"/>
    <col min="3" max="4" width="14.28125" style="0" customWidth="1"/>
    <col min="5" max="5" width="11.00390625" style="0" customWidth="1"/>
    <col min="6" max="6" width="10.140625" style="0" customWidth="1"/>
    <col min="7" max="8" width="9.7109375" style="0" customWidth="1"/>
    <col min="9" max="9" width="9.00390625" style="0" customWidth="1"/>
    <col min="10" max="10" width="22.421875" style="0" customWidth="1"/>
    <col min="11" max="12" width="9.00390625" style="0" customWidth="1"/>
    <col min="13" max="13" width="21.140625" style="0" customWidth="1"/>
    <col min="14" max="14" width="11.7109375" style="0" customWidth="1"/>
    <col min="15" max="15" width="9.00390625" style="0" customWidth="1"/>
    <col min="16" max="16" width="16.7109375" style="0" customWidth="1"/>
    <col min="17" max="17" width="13.8515625" style="0" customWidth="1"/>
  </cols>
  <sheetData>
    <row r="1" spans="3:8" ht="14.25">
      <c r="C1" s="1"/>
      <c r="H1" s="1" t="s">
        <v>202</v>
      </c>
    </row>
    <row r="2" spans="1:8" ht="30" customHeight="1">
      <c r="A2" s="27" t="s">
        <v>203</v>
      </c>
      <c r="B2" s="27"/>
      <c r="C2" s="27"/>
      <c r="D2" s="27"/>
      <c r="E2" s="27"/>
      <c r="F2" s="27"/>
      <c r="G2" s="27"/>
      <c r="H2" s="27"/>
    </row>
    <row r="3" spans="1:8" ht="23.25" customHeight="1">
      <c r="A3" t="s">
        <v>2</v>
      </c>
      <c r="C3" s="1"/>
      <c r="H3" s="1" t="s">
        <v>3</v>
      </c>
    </row>
    <row r="4" spans="1:8" ht="29.25" customHeight="1">
      <c r="A4" s="32" t="s">
        <v>204</v>
      </c>
      <c r="B4" s="30" t="s">
        <v>205</v>
      </c>
      <c r="C4" s="30" t="s">
        <v>206</v>
      </c>
      <c r="D4" s="30"/>
      <c r="E4" s="30"/>
      <c r="F4" s="30"/>
      <c r="G4" s="30" t="s">
        <v>207</v>
      </c>
      <c r="H4" s="30" t="s">
        <v>208</v>
      </c>
    </row>
    <row r="5" spans="1:21" ht="34.5" customHeight="1">
      <c r="A5" s="33"/>
      <c r="B5" s="30"/>
      <c r="C5" s="2" t="s">
        <v>67</v>
      </c>
      <c r="D5" s="2" t="s">
        <v>209</v>
      </c>
      <c r="E5" s="2" t="s">
        <v>210</v>
      </c>
      <c r="F5" s="3" t="s">
        <v>211</v>
      </c>
      <c r="G5" s="30"/>
      <c r="H5" s="30"/>
      <c r="K5" s="10"/>
      <c r="L5" s="10"/>
      <c r="N5" s="10"/>
      <c r="O5" s="10"/>
      <c r="Q5" s="10"/>
      <c r="R5" s="10"/>
      <c r="T5" s="10"/>
      <c r="U5" s="10"/>
    </row>
    <row r="6" spans="1:20" ht="21" customHeight="1">
      <c r="A6" s="2"/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K6" s="10"/>
      <c r="N6" s="10"/>
      <c r="Q6" s="10"/>
      <c r="T6" s="10"/>
    </row>
    <row r="7" spans="1:20" ht="21" customHeight="1">
      <c r="A7" s="6" t="s">
        <v>67</v>
      </c>
      <c r="B7" s="7">
        <f>C7+G7+H7</f>
        <v>12765.01</v>
      </c>
      <c r="C7" s="7">
        <f>SUM(D7:F7)</f>
        <v>12765.01</v>
      </c>
      <c r="D7" s="4">
        <f>D8+D13+D18+D23</f>
        <v>12765.01</v>
      </c>
      <c r="E7" s="8">
        <f>E8+E13+E18+E23</f>
        <v>0</v>
      </c>
      <c r="F7" s="8">
        <f>F8+F13+F18+F23</f>
        <v>0</v>
      </c>
      <c r="G7" s="8">
        <f>G8+G13+G18+G23</f>
        <v>0</v>
      </c>
      <c r="H7" s="8">
        <f>H8+H13+H18+H23</f>
        <v>0</v>
      </c>
      <c r="K7" s="10"/>
      <c r="L7" s="10"/>
      <c r="M7" s="10"/>
      <c r="N7" s="10"/>
      <c r="Q7" s="10"/>
      <c r="T7" s="10"/>
    </row>
    <row r="8" spans="1:20" ht="21" customHeight="1">
      <c r="A8" s="5" t="s">
        <v>212</v>
      </c>
      <c r="B8" s="7">
        <f>C8+G8+H8</f>
        <v>9993.08</v>
      </c>
      <c r="C8" s="4">
        <f>SUM(D8:F8)</f>
        <v>9993.08</v>
      </c>
      <c r="D8" s="4">
        <f>SUM(D9:D12)</f>
        <v>9993.08</v>
      </c>
      <c r="E8" s="8">
        <v>0</v>
      </c>
      <c r="F8" s="8">
        <v>0</v>
      </c>
      <c r="G8" s="8">
        <v>0</v>
      </c>
      <c r="H8" s="8">
        <v>0</v>
      </c>
      <c r="K8" s="10"/>
      <c r="L8" s="10"/>
      <c r="M8" s="10"/>
      <c r="N8" s="10"/>
      <c r="Q8" s="10"/>
      <c r="T8" s="10"/>
    </row>
    <row r="9" spans="1:20" ht="21" customHeight="1">
      <c r="A9" s="6" t="s">
        <v>213</v>
      </c>
      <c r="B9" s="7">
        <f aca="true" t="shared" si="0" ref="B9:B20">C9+G9+H9</f>
        <v>6494.75</v>
      </c>
      <c r="C9" s="4">
        <f aca="true" t="shared" si="1" ref="C9:C14">SUM(D9:F9)</f>
        <v>6494.75</v>
      </c>
      <c r="D9" s="9">
        <v>6494.75</v>
      </c>
      <c r="E9" s="8">
        <v>0</v>
      </c>
      <c r="F9" s="8">
        <v>0</v>
      </c>
      <c r="G9" s="8">
        <v>0</v>
      </c>
      <c r="H9" s="8">
        <v>0</v>
      </c>
      <c r="K9" s="10"/>
      <c r="L9" s="10"/>
      <c r="M9" s="10"/>
      <c r="N9" s="10"/>
      <c r="Q9" s="10"/>
      <c r="T9" s="10"/>
    </row>
    <row r="10" spans="1:20" ht="21" customHeight="1">
      <c r="A10" s="6" t="s">
        <v>214</v>
      </c>
      <c r="B10" s="7">
        <f t="shared" si="0"/>
        <v>1864.07</v>
      </c>
      <c r="C10" s="4">
        <f t="shared" si="1"/>
        <v>1864.07</v>
      </c>
      <c r="D10" s="4">
        <v>1864.07</v>
      </c>
      <c r="E10" s="8">
        <v>0</v>
      </c>
      <c r="F10" s="8">
        <v>0</v>
      </c>
      <c r="G10" s="8">
        <v>0</v>
      </c>
      <c r="H10" s="8">
        <v>0</v>
      </c>
      <c r="K10" s="10"/>
      <c r="L10" s="10"/>
      <c r="N10" s="10"/>
      <c r="Q10" s="10"/>
      <c r="T10" s="10"/>
    </row>
    <row r="11" spans="1:20" ht="27" customHeight="1">
      <c r="A11" s="6" t="s">
        <v>222</v>
      </c>
      <c r="B11" s="7">
        <f t="shared" si="0"/>
        <v>1108.26</v>
      </c>
      <c r="C11" s="4">
        <f t="shared" si="1"/>
        <v>1108.26</v>
      </c>
      <c r="D11" s="4">
        <v>1108.26</v>
      </c>
      <c r="E11" s="8">
        <v>0</v>
      </c>
      <c r="F11" s="8">
        <v>0</v>
      </c>
      <c r="G11" s="8">
        <v>0</v>
      </c>
      <c r="H11" s="8">
        <v>0</v>
      </c>
      <c r="K11" s="10"/>
      <c r="N11" s="10"/>
      <c r="Q11" s="10"/>
      <c r="T11" s="10"/>
    </row>
    <row r="12" spans="1:20" ht="21" customHeight="1">
      <c r="A12" s="6" t="s">
        <v>41</v>
      </c>
      <c r="B12" s="7">
        <f t="shared" si="0"/>
        <v>526</v>
      </c>
      <c r="C12" s="4">
        <f t="shared" si="1"/>
        <v>526</v>
      </c>
      <c r="D12" s="4">
        <v>526</v>
      </c>
      <c r="E12" s="8">
        <v>0</v>
      </c>
      <c r="F12" s="8">
        <v>0</v>
      </c>
      <c r="G12" s="8">
        <v>0</v>
      </c>
      <c r="H12" s="8">
        <v>0</v>
      </c>
      <c r="K12" s="10"/>
      <c r="M12" s="10"/>
      <c r="N12" s="10"/>
      <c r="Q12" s="10"/>
      <c r="T12" s="10"/>
    </row>
    <row r="13" spans="1:21" ht="21" customHeight="1">
      <c r="A13" s="5" t="s">
        <v>215</v>
      </c>
      <c r="B13" s="7">
        <f t="shared" si="0"/>
        <v>2771.9300000000003</v>
      </c>
      <c r="C13" s="4">
        <f t="shared" si="1"/>
        <v>2771.9300000000003</v>
      </c>
      <c r="D13" s="4">
        <f>SUM(D14:D17)+0.01</f>
        <v>2771.9300000000003</v>
      </c>
      <c r="E13" s="8">
        <f>SUM(E14:E17)</f>
        <v>0</v>
      </c>
      <c r="F13" s="8">
        <f>SUM(F14:F17)</f>
        <v>0</v>
      </c>
      <c r="G13" s="8">
        <f>SUM(G14:G17)</f>
        <v>0</v>
      </c>
      <c r="H13" s="8">
        <f>SUM(H14:H17)</f>
        <v>0</v>
      </c>
      <c r="K13" s="10"/>
      <c r="L13" s="10"/>
      <c r="M13" s="10"/>
      <c r="N13" s="10"/>
      <c r="O13" s="10"/>
      <c r="Q13" s="10"/>
      <c r="R13" s="10"/>
      <c r="T13" s="10"/>
      <c r="U13" s="10"/>
    </row>
    <row r="14" spans="1:21" ht="21" customHeight="1">
      <c r="A14" s="6" t="s">
        <v>213</v>
      </c>
      <c r="B14" s="7">
        <f t="shared" si="0"/>
        <v>1830.24</v>
      </c>
      <c r="C14" s="4">
        <f t="shared" si="1"/>
        <v>1830.24</v>
      </c>
      <c r="D14" s="9">
        <v>1830.24</v>
      </c>
      <c r="E14" s="8">
        <v>0</v>
      </c>
      <c r="F14" s="8">
        <v>0</v>
      </c>
      <c r="G14" s="8">
        <v>0</v>
      </c>
      <c r="H14" s="8">
        <v>0</v>
      </c>
      <c r="L14" s="10"/>
      <c r="M14" s="10"/>
      <c r="O14" s="10"/>
      <c r="R14" s="10"/>
      <c r="U14" s="10"/>
    </row>
    <row r="15" spans="1:21" ht="21" customHeight="1">
      <c r="A15" s="6" t="s">
        <v>214</v>
      </c>
      <c r="B15" s="7">
        <f t="shared" si="0"/>
        <v>590.66</v>
      </c>
      <c r="C15" s="4">
        <f aca="true" t="shared" si="2" ref="C15:C27">SUM(D15:F15)</f>
        <v>590.66</v>
      </c>
      <c r="D15" s="4">
        <v>590.66</v>
      </c>
      <c r="E15" s="8">
        <v>0</v>
      </c>
      <c r="F15" s="8">
        <v>0</v>
      </c>
      <c r="G15" s="8">
        <v>0</v>
      </c>
      <c r="H15" s="8">
        <v>0</v>
      </c>
      <c r="L15" s="10"/>
      <c r="M15" s="10"/>
      <c r="O15" s="10"/>
      <c r="R15" s="10"/>
      <c r="U15" s="10"/>
    </row>
    <row r="16" spans="1:21" ht="21" customHeight="1">
      <c r="A16" s="6" t="s">
        <v>40</v>
      </c>
      <c r="B16" s="7">
        <f t="shared" si="0"/>
        <v>249.6</v>
      </c>
      <c r="C16" s="4">
        <f t="shared" si="2"/>
        <v>249.6</v>
      </c>
      <c r="D16" s="4">
        <v>249.6</v>
      </c>
      <c r="E16" s="8">
        <v>0</v>
      </c>
      <c r="F16" s="8">
        <v>0</v>
      </c>
      <c r="G16" s="8">
        <v>0</v>
      </c>
      <c r="H16" s="8">
        <v>0</v>
      </c>
      <c r="K16" s="10"/>
      <c r="L16" s="10"/>
      <c r="M16" s="10"/>
      <c r="O16" s="10"/>
      <c r="Q16" s="10"/>
      <c r="U16" s="10"/>
    </row>
    <row r="17" spans="1:20" ht="21" customHeight="1">
      <c r="A17" s="6" t="s">
        <v>41</v>
      </c>
      <c r="B17" s="7">
        <f t="shared" si="0"/>
        <v>101.42</v>
      </c>
      <c r="C17" s="4">
        <f t="shared" si="2"/>
        <v>101.42</v>
      </c>
      <c r="D17" s="4">
        <v>101.42</v>
      </c>
      <c r="E17" s="8">
        <v>0</v>
      </c>
      <c r="F17" s="8">
        <v>0</v>
      </c>
      <c r="G17" s="8">
        <v>0</v>
      </c>
      <c r="H17" s="8">
        <v>0</v>
      </c>
      <c r="L17" s="10"/>
      <c r="M17" s="10"/>
      <c r="N17" s="10"/>
      <c r="O17" s="10"/>
      <c r="R17" s="10"/>
      <c r="T17" s="10"/>
    </row>
    <row r="18" spans="1:21" ht="21" customHeight="1">
      <c r="A18" s="5" t="s">
        <v>216</v>
      </c>
      <c r="B18" s="8">
        <f t="shared" si="0"/>
        <v>0</v>
      </c>
      <c r="C18" s="8">
        <f t="shared" si="2"/>
        <v>0</v>
      </c>
      <c r="D18" s="8">
        <f>SUM(D19:D22)</f>
        <v>0</v>
      </c>
      <c r="E18" s="8">
        <f>SUM(E19:E22)</f>
        <v>0</v>
      </c>
      <c r="F18" s="8">
        <f>SUM(F19:F22)</f>
        <v>0</v>
      </c>
      <c r="G18" s="8">
        <f>SUM(G19:G22)</f>
        <v>0</v>
      </c>
      <c r="H18" s="8">
        <f>SUM(H19:H22)</f>
        <v>0</v>
      </c>
      <c r="L18" s="10"/>
      <c r="M18" s="10"/>
      <c r="O18" s="10"/>
      <c r="R18" s="10"/>
      <c r="U18" s="10"/>
    </row>
    <row r="19" spans="1:21" ht="21" customHeight="1">
      <c r="A19" s="6" t="s">
        <v>213</v>
      </c>
      <c r="B19" s="8">
        <f t="shared" si="0"/>
        <v>0</v>
      </c>
      <c r="C19" s="8">
        <f t="shared" si="2"/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L19" s="10"/>
      <c r="M19" s="10"/>
      <c r="O19" s="10"/>
      <c r="Q19" s="10"/>
      <c r="U19" s="10"/>
    </row>
    <row r="20" spans="1:20" ht="21" customHeight="1">
      <c r="A20" s="6" t="s">
        <v>214</v>
      </c>
      <c r="B20" s="8">
        <f t="shared" si="0"/>
        <v>0</v>
      </c>
      <c r="C20" s="8">
        <f t="shared" si="2"/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L20" s="10"/>
      <c r="M20" s="10"/>
      <c r="O20" s="10"/>
      <c r="R20" s="10"/>
      <c r="T20" s="10"/>
    </row>
    <row r="21" spans="1:21" ht="21" customHeight="1">
      <c r="A21" s="6" t="s">
        <v>222</v>
      </c>
      <c r="B21" s="8">
        <f aca="true" t="shared" si="3" ref="B21:B27">C21+G21+H21</f>
        <v>0</v>
      </c>
      <c r="C21" s="8">
        <f t="shared" si="2"/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K21" s="10"/>
      <c r="N21" s="10"/>
      <c r="Q21" s="10"/>
      <c r="U21" s="10"/>
    </row>
    <row r="22" spans="1:20" ht="21" customHeight="1">
      <c r="A22" s="6" t="s">
        <v>41</v>
      </c>
      <c r="B22" s="8">
        <f t="shared" si="3"/>
        <v>0</v>
      </c>
      <c r="C22" s="8">
        <f t="shared" si="2"/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K22" s="10"/>
      <c r="L22" s="10"/>
      <c r="O22" s="10"/>
      <c r="Q22" s="10"/>
      <c r="T22" s="10"/>
    </row>
    <row r="23" spans="1:20" ht="21" customHeight="1">
      <c r="A23" s="5" t="s">
        <v>217</v>
      </c>
      <c r="B23" s="8">
        <f t="shared" si="3"/>
        <v>0</v>
      </c>
      <c r="C23" s="8">
        <f t="shared" si="2"/>
        <v>0</v>
      </c>
      <c r="D23" s="8">
        <f>SUM(D24:D27)</f>
        <v>0</v>
      </c>
      <c r="E23" s="8">
        <f>SUM(E24:E27)</f>
        <v>0</v>
      </c>
      <c r="F23" s="8">
        <f>SUM(F24:F27)</f>
        <v>0</v>
      </c>
      <c r="G23" s="8">
        <f>SUM(G24:G27)</f>
        <v>0</v>
      </c>
      <c r="H23" s="8">
        <f>SUM(H24:H27)</f>
        <v>0</v>
      </c>
      <c r="K23" s="10"/>
      <c r="N23" s="10"/>
      <c r="Q23" s="10"/>
      <c r="T23" s="10"/>
    </row>
    <row r="24" spans="1:20" ht="21" customHeight="1">
      <c r="A24" s="6" t="s">
        <v>213</v>
      </c>
      <c r="B24" s="8">
        <f t="shared" si="3"/>
        <v>0</v>
      </c>
      <c r="C24" s="8">
        <f t="shared" si="2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K24" s="10"/>
      <c r="N24" s="10"/>
      <c r="Q24" s="10"/>
      <c r="T24" s="10"/>
    </row>
    <row r="25" spans="1:20" ht="21" customHeight="1">
      <c r="A25" s="6" t="s">
        <v>214</v>
      </c>
      <c r="B25" s="8">
        <f t="shared" si="3"/>
        <v>0</v>
      </c>
      <c r="C25" s="8">
        <f t="shared" si="2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K25" s="10"/>
      <c r="N25" s="10"/>
      <c r="R25" s="10"/>
      <c r="T25" s="10"/>
    </row>
    <row r="26" spans="1:21" ht="21" customHeight="1">
      <c r="A26" s="6" t="s">
        <v>222</v>
      </c>
      <c r="B26" s="8">
        <f t="shared" si="3"/>
        <v>0</v>
      </c>
      <c r="C26" s="8">
        <f t="shared" si="2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K26" s="10"/>
      <c r="N26" s="10"/>
      <c r="R26" s="10"/>
      <c r="U26" s="10"/>
    </row>
    <row r="27" spans="1:21" ht="21" customHeight="1">
      <c r="A27" s="6" t="s">
        <v>41</v>
      </c>
      <c r="B27" s="8">
        <f t="shared" si="3"/>
        <v>0</v>
      </c>
      <c r="C27" s="8">
        <f t="shared" si="2"/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K27" s="10"/>
      <c r="N27" s="10"/>
      <c r="U27" s="10"/>
    </row>
    <row r="28" spans="11:15" ht="14.25">
      <c r="K28" s="10"/>
      <c r="L28" s="10"/>
      <c r="O28" s="10"/>
    </row>
    <row r="29" spans="11:15" ht="14.25">
      <c r="K29" s="10"/>
      <c r="L29" s="10"/>
      <c r="O29" s="10"/>
    </row>
    <row r="30" spans="11:15" ht="14.25">
      <c r="K30" s="10"/>
      <c r="L30" s="10"/>
      <c r="O30" s="10"/>
    </row>
    <row r="31" spans="11:12" ht="14.25">
      <c r="K31" s="10"/>
      <c r="L31" s="10"/>
    </row>
    <row r="32" ht="14.25">
      <c r="K32" s="10"/>
    </row>
    <row r="33" ht="14.25">
      <c r="K33" s="10"/>
    </row>
  </sheetData>
  <sheetProtection/>
  <mergeCells count="6">
    <mergeCell ref="A2:H2"/>
    <mergeCell ref="C4:F4"/>
    <mergeCell ref="A4:A5"/>
    <mergeCell ref="B4:B5"/>
    <mergeCell ref="G4:G5"/>
    <mergeCell ref="H4:H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0">
      <selection activeCell="F14" sqref="F14"/>
    </sheetView>
  </sheetViews>
  <sheetFormatPr defaultColWidth="9.00390625" defaultRowHeight="15"/>
  <cols>
    <col min="1" max="1" width="23.421875" style="0" customWidth="1"/>
    <col min="2" max="2" width="10.28125" style="0" customWidth="1"/>
    <col min="3" max="3" width="10.8515625" style="0" customWidth="1"/>
    <col min="4" max="4" width="13.421875" style="0" customWidth="1"/>
    <col min="5" max="5" width="11.140625" style="0" customWidth="1"/>
    <col min="6" max="6" width="10.28125" style="0" customWidth="1"/>
    <col min="7" max="7" width="8.28125" style="0" customWidth="1"/>
    <col min="8" max="8" width="9.28125" style="0" customWidth="1"/>
  </cols>
  <sheetData>
    <row r="1" spans="3:9" ht="14.25">
      <c r="C1" s="1"/>
      <c r="I1" s="1" t="s">
        <v>218</v>
      </c>
    </row>
    <row r="2" spans="1:9" ht="30" customHeight="1">
      <c r="A2" s="27" t="s">
        <v>219</v>
      </c>
      <c r="B2" s="27"/>
      <c r="C2" s="27"/>
      <c r="D2" s="27"/>
      <c r="E2" s="27"/>
      <c r="F2" s="27"/>
      <c r="G2" s="27"/>
      <c r="H2" s="27"/>
      <c r="I2" s="27"/>
    </row>
    <row r="3" spans="1:9" ht="23.25" customHeight="1">
      <c r="A3" t="s">
        <v>2</v>
      </c>
      <c r="C3" s="1"/>
      <c r="I3" s="1" t="s">
        <v>3</v>
      </c>
    </row>
    <row r="4" spans="1:9" ht="29.25" customHeight="1">
      <c r="A4" s="32" t="s">
        <v>204</v>
      </c>
      <c r="B4" s="30" t="s">
        <v>205</v>
      </c>
      <c r="C4" s="30" t="s">
        <v>206</v>
      </c>
      <c r="D4" s="30"/>
      <c r="E4" s="30"/>
      <c r="F4" s="30"/>
      <c r="G4" s="30" t="s">
        <v>207</v>
      </c>
      <c r="H4" s="30" t="s">
        <v>208</v>
      </c>
      <c r="I4" s="30" t="s">
        <v>220</v>
      </c>
    </row>
    <row r="5" spans="1:9" ht="34.5" customHeight="1">
      <c r="A5" s="33"/>
      <c r="B5" s="30"/>
      <c r="C5" s="2" t="s">
        <v>67</v>
      </c>
      <c r="D5" s="2" t="s">
        <v>209</v>
      </c>
      <c r="E5" s="2" t="s">
        <v>210</v>
      </c>
      <c r="F5" s="3" t="s">
        <v>211</v>
      </c>
      <c r="G5" s="30"/>
      <c r="H5" s="30"/>
      <c r="I5" s="30"/>
    </row>
    <row r="6" spans="1:9" ht="23.25" customHeight="1">
      <c r="A6" s="2"/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</row>
    <row r="7" spans="1:9" ht="23.25" customHeight="1">
      <c r="A7" s="2" t="s">
        <v>67</v>
      </c>
      <c r="B7" s="4">
        <f>C7+G7+H7</f>
        <v>5735.28</v>
      </c>
      <c r="C7" s="4">
        <f>D7+E7+F7</f>
        <v>5265.28</v>
      </c>
      <c r="D7" s="4">
        <f aca="true" t="shared" si="0" ref="D7:I7">D8+D14+D19+D24</f>
        <v>5265.28</v>
      </c>
      <c r="E7" s="4">
        <f t="shared" si="0"/>
        <v>0</v>
      </c>
      <c r="F7" s="4">
        <f t="shared" si="0"/>
        <v>0</v>
      </c>
      <c r="G7" s="4">
        <f t="shared" si="0"/>
        <v>470</v>
      </c>
      <c r="H7" s="4">
        <f t="shared" si="0"/>
        <v>0</v>
      </c>
      <c r="I7" s="4">
        <f t="shared" si="0"/>
        <v>0</v>
      </c>
    </row>
    <row r="8" spans="1:9" ht="23.25" customHeight="1">
      <c r="A8" s="5" t="s">
        <v>212</v>
      </c>
      <c r="B8" s="4">
        <f>SUM(B9:B13)</f>
        <v>4833</v>
      </c>
      <c r="C8" s="4">
        <f>SUM(C9:C12)</f>
        <v>4363</v>
      </c>
      <c r="D8" s="4">
        <f aca="true" t="shared" si="1" ref="D8:I8">SUM(D9:D13)</f>
        <v>4363</v>
      </c>
      <c r="E8" s="4">
        <f t="shared" si="1"/>
        <v>0</v>
      </c>
      <c r="F8" s="4">
        <f t="shared" si="1"/>
        <v>0</v>
      </c>
      <c r="G8" s="4">
        <f t="shared" si="1"/>
        <v>470</v>
      </c>
      <c r="H8" s="4">
        <f t="shared" si="1"/>
        <v>0</v>
      </c>
      <c r="I8" s="4">
        <f t="shared" si="1"/>
        <v>0</v>
      </c>
    </row>
    <row r="9" spans="1:9" ht="23.25" customHeight="1">
      <c r="A9" s="6" t="s">
        <v>213</v>
      </c>
      <c r="B9" s="4">
        <f>SUM(C9+G9+H9+I9)</f>
        <v>550</v>
      </c>
      <c r="C9" s="4">
        <f>SUM(D9:F9)</f>
        <v>550</v>
      </c>
      <c r="D9" s="4">
        <v>550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9" ht="23.25" customHeight="1">
      <c r="A10" s="6" t="s">
        <v>214</v>
      </c>
      <c r="B10" s="4">
        <f>SUM(C10+G10+H10+I10)</f>
        <v>1931.66</v>
      </c>
      <c r="C10" s="4">
        <f>SUM(D10:F10)</f>
        <v>1511.66</v>
      </c>
      <c r="D10" s="4">
        <v>1511.66</v>
      </c>
      <c r="E10" s="4">
        <v>0</v>
      </c>
      <c r="F10" s="4">
        <v>0</v>
      </c>
      <c r="G10" s="4">
        <v>420</v>
      </c>
      <c r="H10" s="4">
        <v>0</v>
      </c>
      <c r="I10" s="4">
        <v>0</v>
      </c>
    </row>
    <row r="11" spans="1:9" ht="23.25" customHeight="1">
      <c r="A11" s="6" t="s">
        <v>40</v>
      </c>
      <c r="B11" s="4">
        <f aca="true" t="shared" si="2" ref="B11:B19">SUM(C11+G11+H11+I11)</f>
        <v>373.6</v>
      </c>
      <c r="C11" s="4">
        <f>SUM(D11:F11)</f>
        <v>373.6</v>
      </c>
      <c r="D11" s="4">
        <v>373.6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</row>
    <row r="12" spans="1:9" ht="23.25" customHeight="1">
      <c r="A12" s="6" t="s">
        <v>41</v>
      </c>
      <c r="B12" s="4">
        <f t="shared" si="2"/>
        <v>1927.74</v>
      </c>
      <c r="C12" s="4">
        <f aca="true" t="shared" si="3" ref="C12:C19">SUM(D12:F12)</f>
        <v>1927.74</v>
      </c>
      <c r="D12" s="4">
        <v>1927.74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9" ht="23.25" customHeight="1">
      <c r="A13" s="6" t="s">
        <v>221</v>
      </c>
      <c r="B13" s="4">
        <f t="shared" si="2"/>
        <v>50</v>
      </c>
      <c r="C13" s="4">
        <f t="shared" si="3"/>
        <v>0</v>
      </c>
      <c r="D13" s="4">
        <v>0</v>
      </c>
      <c r="E13" s="4">
        <v>0</v>
      </c>
      <c r="F13" s="4">
        <v>0</v>
      </c>
      <c r="G13" s="4">
        <v>50</v>
      </c>
      <c r="H13" s="4">
        <v>0</v>
      </c>
      <c r="I13" s="4">
        <v>0</v>
      </c>
    </row>
    <row r="14" spans="1:9" ht="21.75" customHeight="1">
      <c r="A14" s="5" t="s">
        <v>215</v>
      </c>
      <c r="B14" s="4">
        <f t="shared" si="2"/>
        <v>902.28</v>
      </c>
      <c r="C14" s="4">
        <f t="shared" si="3"/>
        <v>902.28</v>
      </c>
      <c r="D14" s="4">
        <f aca="true" t="shared" si="4" ref="D14:I14">SUM(D15:D18)</f>
        <v>902.28</v>
      </c>
      <c r="E14" s="4">
        <f t="shared" si="4"/>
        <v>0</v>
      </c>
      <c r="F14" s="4">
        <f t="shared" si="4"/>
        <v>0</v>
      </c>
      <c r="G14" s="4">
        <f t="shared" si="4"/>
        <v>0</v>
      </c>
      <c r="H14" s="4">
        <f t="shared" si="4"/>
        <v>0</v>
      </c>
      <c r="I14" s="4">
        <f t="shared" si="4"/>
        <v>0</v>
      </c>
    </row>
    <row r="15" spans="1:9" ht="21.75" customHeight="1">
      <c r="A15" s="6" t="s">
        <v>213</v>
      </c>
      <c r="B15" s="4">
        <f t="shared" si="2"/>
        <v>0</v>
      </c>
      <c r="C15" s="4">
        <f t="shared" si="3"/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</row>
    <row r="16" spans="1:9" ht="21.75" customHeight="1">
      <c r="A16" s="6" t="s">
        <v>214</v>
      </c>
      <c r="B16" s="4">
        <f t="shared" si="2"/>
        <v>902.28</v>
      </c>
      <c r="C16" s="4">
        <f t="shared" si="3"/>
        <v>902.28</v>
      </c>
      <c r="D16" s="4">
        <v>902.28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</row>
    <row r="17" spans="1:9" ht="21.75" customHeight="1">
      <c r="A17" s="6" t="s">
        <v>40</v>
      </c>
      <c r="B17" s="4">
        <f t="shared" si="2"/>
        <v>0</v>
      </c>
      <c r="C17" s="4">
        <f t="shared" si="3"/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ht="21.75" customHeight="1">
      <c r="A18" s="6" t="s">
        <v>41</v>
      </c>
      <c r="B18" s="4">
        <f t="shared" si="2"/>
        <v>0</v>
      </c>
      <c r="C18" s="4">
        <f t="shared" si="3"/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</row>
    <row r="19" spans="1:9" ht="21.75" customHeight="1">
      <c r="A19" s="5" t="s">
        <v>216</v>
      </c>
      <c r="B19" s="4">
        <f t="shared" si="2"/>
        <v>0</v>
      </c>
      <c r="C19" s="4">
        <f t="shared" si="3"/>
        <v>0</v>
      </c>
      <c r="D19" s="4">
        <v>0</v>
      </c>
      <c r="E19" s="4">
        <f>SUM(E20:E23)</f>
        <v>0</v>
      </c>
      <c r="F19" s="4">
        <f>SUM(F20:F23)</f>
        <v>0</v>
      </c>
      <c r="G19" s="4">
        <v>0</v>
      </c>
      <c r="H19" s="4">
        <f>SUM(H20:H23)</f>
        <v>0</v>
      </c>
      <c r="I19" s="4">
        <f>SUM(I20:I23)</f>
        <v>0</v>
      </c>
    </row>
    <row r="20" spans="1:9" ht="21.75" customHeight="1">
      <c r="A20" s="6" t="s">
        <v>213</v>
      </c>
      <c r="B20" s="4">
        <f aca="true" t="shared" si="5" ref="B20:B28">SUM(C20+G20+H20+I20)</f>
        <v>0</v>
      </c>
      <c r="C20" s="4">
        <f aca="true" t="shared" si="6" ref="C20:C28">SUM(D20:F20)</f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1:9" ht="21.75" customHeight="1">
      <c r="A21" s="6" t="s">
        <v>214</v>
      </c>
      <c r="B21" s="4">
        <f t="shared" si="5"/>
        <v>0</v>
      </c>
      <c r="C21" s="4">
        <f t="shared" si="6"/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ht="21.75" customHeight="1">
      <c r="A22" s="6" t="s">
        <v>40</v>
      </c>
      <c r="B22" s="4">
        <f t="shared" si="5"/>
        <v>0</v>
      </c>
      <c r="C22" s="4">
        <f t="shared" si="6"/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</row>
    <row r="23" spans="1:9" ht="21.75" customHeight="1">
      <c r="A23" s="6" t="s">
        <v>41</v>
      </c>
      <c r="B23" s="4">
        <f t="shared" si="5"/>
        <v>0</v>
      </c>
      <c r="C23" s="4">
        <f t="shared" si="6"/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</row>
    <row r="24" spans="1:9" ht="21.75" customHeight="1">
      <c r="A24" s="5" t="s">
        <v>217</v>
      </c>
      <c r="B24" s="4">
        <f t="shared" si="5"/>
        <v>0</v>
      </c>
      <c r="C24" s="4">
        <f t="shared" si="6"/>
        <v>0</v>
      </c>
      <c r="D24" s="4">
        <v>0</v>
      </c>
      <c r="E24" s="4">
        <f>SUM(E25:E28)</f>
        <v>0</v>
      </c>
      <c r="F24" s="4">
        <f>SUM(F25:F28)</f>
        <v>0</v>
      </c>
      <c r="G24" s="4">
        <v>0</v>
      </c>
      <c r="H24" s="4">
        <f>SUM(H25:H28)</f>
        <v>0</v>
      </c>
      <c r="I24" s="4">
        <f>SUM(I25:I28)</f>
        <v>0</v>
      </c>
    </row>
    <row r="25" spans="1:9" ht="21.75" customHeight="1">
      <c r="A25" s="6" t="s">
        <v>213</v>
      </c>
      <c r="B25" s="4">
        <f t="shared" si="5"/>
        <v>0</v>
      </c>
      <c r="C25" s="4">
        <f t="shared" si="6"/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1:9" ht="21.75" customHeight="1">
      <c r="A26" s="6" t="s">
        <v>214</v>
      </c>
      <c r="B26" s="4">
        <f t="shared" si="5"/>
        <v>0</v>
      </c>
      <c r="C26" s="4">
        <f t="shared" si="6"/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ht="21.75" customHeight="1">
      <c r="A27" s="6" t="s">
        <v>40</v>
      </c>
      <c r="B27" s="4">
        <f t="shared" si="5"/>
        <v>0</v>
      </c>
      <c r="C27" s="4">
        <f t="shared" si="6"/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</row>
    <row r="28" spans="1:9" ht="21.75" customHeight="1">
      <c r="A28" s="6" t="s">
        <v>41</v>
      </c>
      <c r="B28" s="4">
        <f t="shared" si="5"/>
        <v>0</v>
      </c>
      <c r="C28" s="4">
        <f t="shared" si="6"/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ht="21.75" customHeight="1"/>
  </sheetData>
  <sheetProtection/>
  <mergeCells count="7">
    <mergeCell ref="A2:I2"/>
    <mergeCell ref="C4:F4"/>
    <mergeCell ref="A4:A5"/>
    <mergeCell ref="B4:B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="80" zoomScaleNormal="80" zoomScalePageLayoutView="0" workbookViewId="0" topLeftCell="A1">
      <selection activeCell="B5" sqref="B5:B13"/>
    </sheetView>
  </sheetViews>
  <sheetFormatPr defaultColWidth="9.00390625" defaultRowHeight="15"/>
  <cols>
    <col min="1" max="1" width="30.421875" style="0" customWidth="1"/>
    <col min="2" max="2" width="19.28125" style="0" customWidth="1"/>
  </cols>
  <sheetData>
    <row r="1" ht="14.25">
      <c r="B1" s="1" t="s">
        <v>26</v>
      </c>
    </row>
    <row r="2" spans="1:3" ht="30" customHeight="1">
      <c r="A2" s="27" t="s">
        <v>27</v>
      </c>
      <c r="B2" s="27"/>
      <c r="C2" s="11"/>
    </row>
    <row r="3" spans="1:2" ht="23.25" customHeight="1">
      <c r="A3" t="s">
        <v>2</v>
      </c>
      <c r="B3" s="1" t="s">
        <v>3</v>
      </c>
    </row>
    <row r="4" spans="1:2" ht="23.25" customHeight="1">
      <c r="A4" s="2" t="s">
        <v>6</v>
      </c>
      <c r="B4" s="13" t="s">
        <v>7</v>
      </c>
    </row>
    <row r="5" spans="1:2" ht="23.25" customHeight="1">
      <c r="A5" s="6" t="s">
        <v>28</v>
      </c>
      <c r="B5" s="25">
        <f>B6+B7</f>
        <v>18030.29</v>
      </c>
    </row>
    <row r="6" spans="1:2" ht="23.25" customHeight="1">
      <c r="A6" s="6" t="s">
        <v>29</v>
      </c>
      <c r="B6" s="25">
        <v>18030.29</v>
      </c>
    </row>
    <row r="7" spans="1:2" ht="23.25" customHeight="1">
      <c r="A7" s="6" t="s">
        <v>30</v>
      </c>
      <c r="B7" s="22">
        <v>0</v>
      </c>
    </row>
    <row r="8" spans="1:2" ht="23.25" customHeight="1">
      <c r="A8" s="6" t="s">
        <v>10</v>
      </c>
      <c r="B8" s="22">
        <f>B9+B10</f>
        <v>470</v>
      </c>
    </row>
    <row r="9" spans="1:2" ht="23.25" customHeight="1">
      <c r="A9" s="6" t="s">
        <v>31</v>
      </c>
      <c r="B9" s="22">
        <v>0</v>
      </c>
    </row>
    <row r="10" spans="1:2" ht="23.25" customHeight="1">
      <c r="A10" s="6" t="s">
        <v>32</v>
      </c>
      <c r="B10" s="22">
        <v>470</v>
      </c>
    </row>
    <row r="11" spans="1:2" ht="23.25" customHeight="1">
      <c r="A11" s="6" t="s">
        <v>12</v>
      </c>
      <c r="B11" s="22">
        <v>0</v>
      </c>
    </row>
    <row r="12" spans="1:2" ht="23.25" customHeight="1">
      <c r="A12" s="6" t="s">
        <v>33</v>
      </c>
      <c r="B12" s="22">
        <v>0</v>
      </c>
    </row>
    <row r="13" spans="1:2" ht="23.25" customHeight="1">
      <c r="A13" s="6" t="s">
        <v>34</v>
      </c>
      <c r="B13" s="22">
        <v>0</v>
      </c>
    </row>
    <row r="14" spans="1:2" ht="23.25" customHeight="1">
      <c r="A14" s="6" t="s">
        <v>35</v>
      </c>
      <c r="B14" s="22"/>
    </row>
    <row r="15" spans="1:2" ht="23.25" customHeight="1">
      <c r="A15" s="5"/>
      <c r="B15" s="22"/>
    </row>
    <row r="16" spans="1:2" ht="23.25" customHeight="1">
      <c r="A16" s="2" t="s">
        <v>14</v>
      </c>
      <c r="B16" s="25">
        <f>B5+B8+B11</f>
        <v>18500.29</v>
      </c>
    </row>
    <row r="17" spans="1:2" ht="23.25" customHeight="1">
      <c r="A17" s="5"/>
      <c r="B17" s="22"/>
    </row>
    <row r="18" spans="1:2" ht="23.25" customHeight="1">
      <c r="A18" s="6" t="s">
        <v>16</v>
      </c>
      <c r="B18" s="22">
        <v>0</v>
      </c>
    </row>
    <row r="19" spans="1:2" ht="23.25" customHeight="1">
      <c r="A19" s="6" t="s">
        <v>18</v>
      </c>
      <c r="B19" s="22">
        <v>0</v>
      </c>
    </row>
    <row r="20" spans="1:2" ht="23.25" customHeight="1">
      <c r="A20" s="6" t="s">
        <v>20</v>
      </c>
      <c r="B20" s="22">
        <v>0</v>
      </c>
    </row>
    <row r="21" spans="1:2" ht="23.25" customHeight="1">
      <c r="A21" s="21" t="s">
        <v>22</v>
      </c>
      <c r="B21" s="22">
        <v>0</v>
      </c>
    </row>
    <row r="22" spans="1:2" ht="23.25" customHeight="1">
      <c r="A22" s="21"/>
      <c r="B22" s="22"/>
    </row>
    <row r="23" spans="1:2" ht="23.25" customHeight="1">
      <c r="A23" s="2" t="s">
        <v>36</v>
      </c>
      <c r="B23" s="25">
        <f>B16+B18+B19+B20+B21</f>
        <v>18500.29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zoomScale="70" zoomScaleNormal="70" zoomScalePageLayoutView="0" workbookViewId="0" topLeftCell="A1">
      <selection activeCell="B5" sqref="B5:B25"/>
    </sheetView>
  </sheetViews>
  <sheetFormatPr defaultColWidth="9.00390625" defaultRowHeight="15"/>
  <cols>
    <col min="1" max="1" width="31.7109375" style="0" customWidth="1"/>
    <col min="2" max="2" width="18.7109375" style="0" customWidth="1"/>
  </cols>
  <sheetData>
    <row r="1" ht="14.25">
      <c r="B1" s="1" t="s">
        <v>26</v>
      </c>
    </row>
    <row r="2" spans="1:2" ht="30" customHeight="1">
      <c r="A2" s="27" t="s">
        <v>37</v>
      </c>
      <c r="B2" s="27"/>
    </row>
    <row r="3" spans="1:2" ht="23.25" customHeight="1">
      <c r="A3" t="s">
        <v>2</v>
      </c>
      <c r="B3" s="1" t="s">
        <v>3</v>
      </c>
    </row>
    <row r="4" spans="1:2" ht="23.25" customHeight="1">
      <c r="A4" s="2" t="s">
        <v>6</v>
      </c>
      <c r="B4" s="13" t="s">
        <v>7</v>
      </c>
    </row>
    <row r="5" spans="1:2" ht="23.25" customHeight="1">
      <c r="A5" s="6" t="s">
        <v>9</v>
      </c>
      <c r="B5" s="7">
        <f>SUM(B6:B9)</f>
        <v>12765.01</v>
      </c>
    </row>
    <row r="6" spans="1:2" ht="23.25" customHeight="1">
      <c r="A6" s="6" t="s">
        <v>38</v>
      </c>
      <c r="B6" s="24">
        <v>8325</v>
      </c>
    </row>
    <row r="7" spans="1:2" ht="23.25" customHeight="1">
      <c r="A7" s="6" t="s">
        <v>39</v>
      </c>
      <c r="B7" s="24">
        <v>2454.72</v>
      </c>
    </row>
    <row r="8" spans="1:2" ht="23.25" customHeight="1">
      <c r="A8" s="6" t="s">
        <v>40</v>
      </c>
      <c r="B8" s="24">
        <v>1357.87</v>
      </c>
    </row>
    <row r="9" spans="1:2" ht="23.25" customHeight="1">
      <c r="A9" s="6" t="s">
        <v>41</v>
      </c>
      <c r="B9" s="24">
        <v>627.42</v>
      </c>
    </row>
    <row r="10" spans="1:2" ht="8.25" customHeight="1">
      <c r="A10" s="5"/>
      <c r="B10" s="4"/>
    </row>
    <row r="11" spans="1:2" ht="23.25" customHeight="1">
      <c r="A11" s="6" t="s">
        <v>11</v>
      </c>
      <c r="B11" s="7">
        <f>SUM(B12:B21)</f>
        <v>5735.280000000001</v>
      </c>
    </row>
    <row r="12" spans="1:2" ht="23.25" customHeight="1">
      <c r="A12" s="6" t="s">
        <v>42</v>
      </c>
      <c r="B12" s="4">
        <v>92.05</v>
      </c>
    </row>
    <row r="13" spans="1:2" ht="23.25" customHeight="1">
      <c r="A13" s="6" t="s">
        <v>43</v>
      </c>
      <c r="B13" s="4">
        <v>0</v>
      </c>
    </row>
    <row r="14" spans="1:2" ht="23.25" customHeight="1">
      <c r="A14" s="6" t="s">
        <v>44</v>
      </c>
      <c r="B14" s="4">
        <v>2114</v>
      </c>
    </row>
    <row r="15" spans="1:2" ht="23.25" customHeight="1">
      <c r="A15" s="6" t="s">
        <v>45</v>
      </c>
      <c r="B15" s="4">
        <v>0</v>
      </c>
    </row>
    <row r="16" spans="1:2" ht="23.25" customHeight="1">
      <c r="A16" s="6" t="s">
        <v>46</v>
      </c>
      <c r="B16" s="4">
        <v>0</v>
      </c>
    </row>
    <row r="17" spans="1:2" ht="23.25" customHeight="1">
      <c r="A17" s="6" t="s">
        <v>47</v>
      </c>
      <c r="B17" s="4">
        <v>0</v>
      </c>
    </row>
    <row r="18" spans="1:2" ht="23.25" customHeight="1">
      <c r="A18" s="6" t="s">
        <v>48</v>
      </c>
      <c r="B18" s="4">
        <v>0</v>
      </c>
    </row>
    <row r="19" spans="1:2" ht="23.25" customHeight="1">
      <c r="A19" s="6" t="s">
        <v>49</v>
      </c>
      <c r="B19" s="4">
        <v>3475.46</v>
      </c>
    </row>
    <row r="20" spans="1:2" ht="23.25" customHeight="1">
      <c r="A20" s="6" t="s">
        <v>50</v>
      </c>
      <c r="B20" s="4">
        <v>0</v>
      </c>
    </row>
    <row r="21" spans="1:2" ht="23.25" customHeight="1">
      <c r="A21" s="6" t="s">
        <v>51</v>
      </c>
      <c r="B21" s="4">
        <v>53.77</v>
      </c>
    </row>
    <row r="22" spans="1:2" ht="7.5" customHeight="1">
      <c r="A22" s="5"/>
      <c r="B22" s="4"/>
    </row>
    <row r="23" spans="1:2" ht="23.25" customHeight="1">
      <c r="A23" s="6" t="s">
        <v>13</v>
      </c>
      <c r="B23" s="4"/>
    </row>
    <row r="24" spans="1:2" ht="7.5" customHeight="1">
      <c r="A24" s="5"/>
      <c r="B24" s="4"/>
    </row>
    <row r="25" spans="1:2" ht="23.25" customHeight="1">
      <c r="A25" s="2" t="s">
        <v>15</v>
      </c>
      <c r="B25" s="7">
        <f>B5+B11+B23</f>
        <v>18500.29</v>
      </c>
    </row>
    <row r="26" spans="1:2" ht="12" customHeight="1">
      <c r="A26" s="5"/>
      <c r="B26" s="4"/>
    </row>
    <row r="27" spans="1:2" ht="23.25" customHeight="1">
      <c r="A27" s="6" t="s">
        <v>17</v>
      </c>
      <c r="B27" s="4"/>
    </row>
    <row r="28" spans="1:2" ht="23.25" customHeight="1">
      <c r="A28" s="6" t="s">
        <v>19</v>
      </c>
      <c r="B28" s="4"/>
    </row>
    <row r="29" spans="1:2" ht="23.25" customHeight="1">
      <c r="A29" s="6" t="s">
        <v>21</v>
      </c>
      <c r="B29" s="4"/>
    </row>
    <row r="30" spans="1:2" ht="3.75" customHeight="1">
      <c r="A30" s="5"/>
      <c r="B30" s="4"/>
    </row>
    <row r="31" spans="1:2" ht="23.25" customHeight="1">
      <c r="A31" s="2" t="s">
        <v>52</v>
      </c>
      <c r="B31" s="7">
        <f>B25+B27+B28+B29</f>
        <v>18500.29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G20" sqref="G20"/>
    </sheetView>
  </sheetViews>
  <sheetFormatPr defaultColWidth="9.00390625" defaultRowHeight="15"/>
  <cols>
    <col min="1" max="1" width="27.421875" style="0" customWidth="1"/>
    <col min="2" max="2" width="13.7109375" style="0" customWidth="1"/>
    <col min="3" max="3" width="22.7109375" style="0" customWidth="1"/>
    <col min="4" max="4" width="14.28125" style="0" customWidth="1"/>
  </cols>
  <sheetData>
    <row r="1" ht="14.25">
      <c r="D1" s="1" t="s">
        <v>53</v>
      </c>
    </row>
    <row r="2" spans="1:4" ht="30" customHeight="1">
      <c r="A2" s="27" t="s">
        <v>54</v>
      </c>
      <c r="B2" s="27"/>
      <c r="C2" s="27"/>
      <c r="D2" s="27"/>
    </row>
    <row r="3" spans="1:4" ht="23.25" customHeight="1">
      <c r="A3" t="s">
        <v>2</v>
      </c>
      <c r="D3" s="1" t="s">
        <v>3</v>
      </c>
    </row>
    <row r="4" spans="1:4" ht="23.25" customHeight="1">
      <c r="A4" s="30" t="s">
        <v>4</v>
      </c>
      <c r="B4" s="30"/>
      <c r="C4" s="30" t="s">
        <v>5</v>
      </c>
      <c r="D4" s="30"/>
    </row>
    <row r="5" spans="1:4" ht="23.25" customHeight="1">
      <c r="A5" s="2" t="s">
        <v>6</v>
      </c>
      <c r="B5" s="13" t="s">
        <v>7</v>
      </c>
      <c r="C5" s="2" t="s">
        <v>6</v>
      </c>
      <c r="D5" s="13" t="s">
        <v>7</v>
      </c>
    </row>
    <row r="6" spans="1:4" ht="23.25" customHeight="1">
      <c r="A6" s="6" t="s">
        <v>55</v>
      </c>
      <c r="B6" s="7">
        <v>18030.29</v>
      </c>
      <c r="C6" s="6" t="s">
        <v>55</v>
      </c>
      <c r="D6" s="4">
        <v>18030.29</v>
      </c>
    </row>
    <row r="7" spans="1:4" ht="23.25" customHeight="1">
      <c r="A7" s="6" t="s">
        <v>56</v>
      </c>
      <c r="B7" s="4">
        <v>0</v>
      </c>
      <c r="C7" s="6" t="s">
        <v>56</v>
      </c>
      <c r="D7" s="4">
        <v>0</v>
      </c>
    </row>
    <row r="8" spans="1:4" ht="23.25" customHeight="1">
      <c r="A8" s="6" t="s">
        <v>57</v>
      </c>
      <c r="B8" s="4">
        <v>0</v>
      </c>
      <c r="C8" s="6" t="s">
        <v>57</v>
      </c>
      <c r="D8" s="4">
        <v>0</v>
      </c>
    </row>
    <row r="9" spans="1:4" ht="23.25" customHeight="1">
      <c r="A9" s="5"/>
      <c r="B9" s="4"/>
      <c r="C9" s="5"/>
      <c r="D9" s="4"/>
    </row>
    <row r="10" spans="1:4" ht="23.25" customHeight="1">
      <c r="A10" s="2" t="s">
        <v>14</v>
      </c>
      <c r="B10" s="7">
        <f>B6+B7+B8</f>
        <v>18030.29</v>
      </c>
      <c r="C10" s="2" t="s">
        <v>15</v>
      </c>
      <c r="D10" s="7">
        <f>D6+D7+D8</f>
        <v>18030.29</v>
      </c>
    </row>
    <row r="11" spans="1:4" ht="23.25" customHeight="1">
      <c r="A11" s="21"/>
      <c r="B11" s="22"/>
      <c r="C11" s="21"/>
      <c r="D11" s="21"/>
    </row>
    <row r="12" spans="1:4" ht="23.25" customHeight="1">
      <c r="A12" s="23" t="s">
        <v>58</v>
      </c>
      <c r="B12" s="4">
        <v>0</v>
      </c>
      <c r="C12" s="21" t="s">
        <v>59</v>
      </c>
      <c r="D12" s="4">
        <v>0</v>
      </c>
    </row>
    <row r="13" spans="1:4" ht="23.25" customHeight="1">
      <c r="A13" s="13" t="s">
        <v>23</v>
      </c>
      <c r="B13" s="7">
        <f>B10+B12</f>
        <v>18030.29</v>
      </c>
      <c r="C13" s="13" t="s">
        <v>24</v>
      </c>
      <c r="D13" s="7">
        <f>D10+D12</f>
        <v>18030.29</v>
      </c>
    </row>
  </sheetData>
  <sheetProtection/>
  <mergeCells count="3">
    <mergeCell ref="A2:D2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28">
      <selection activeCell="D29" sqref="D29"/>
    </sheetView>
  </sheetViews>
  <sheetFormatPr defaultColWidth="9.00390625" defaultRowHeight="15"/>
  <cols>
    <col min="1" max="1" width="45.7109375" style="0" customWidth="1"/>
    <col min="2" max="2" width="15.28125" style="0" customWidth="1"/>
    <col min="3" max="3" width="15.140625" style="0" customWidth="1"/>
    <col min="4" max="4" width="12.7109375" style="0" customWidth="1"/>
  </cols>
  <sheetData>
    <row r="1" ht="14.25">
      <c r="D1" s="1" t="s">
        <v>60</v>
      </c>
    </row>
    <row r="2" spans="1:4" ht="30" customHeight="1">
      <c r="A2" s="27" t="s">
        <v>61</v>
      </c>
      <c r="B2" s="27"/>
      <c r="C2" s="27"/>
      <c r="D2" s="27"/>
    </row>
    <row r="3" spans="1:4" ht="23.25" customHeight="1">
      <c r="A3" t="s">
        <v>2</v>
      </c>
      <c r="D3" s="1" t="s">
        <v>3</v>
      </c>
    </row>
    <row r="4" spans="1:4" ht="23.25" customHeight="1">
      <c r="A4" s="30" t="s">
        <v>62</v>
      </c>
      <c r="B4" s="30" t="s">
        <v>63</v>
      </c>
      <c r="C4" s="30"/>
      <c r="D4" s="30"/>
    </row>
    <row r="5" spans="1:4" ht="23.25" customHeight="1">
      <c r="A5" s="30"/>
      <c r="B5" s="2" t="s">
        <v>64</v>
      </c>
      <c r="C5" s="2" t="s">
        <v>65</v>
      </c>
      <c r="D5" s="2" t="s">
        <v>66</v>
      </c>
    </row>
    <row r="6" spans="1:4" ht="23.25" customHeight="1">
      <c r="A6" s="2" t="s">
        <v>67</v>
      </c>
      <c r="B6" s="7">
        <f aca="true" t="shared" si="0" ref="B6:B19">SUM(C6:D6)</f>
        <v>18030.290800000002</v>
      </c>
      <c r="C6" s="19">
        <f>C7+C10+C23+C30+C37</f>
        <v>12765.006800000001</v>
      </c>
      <c r="D6" s="19">
        <f>D7+D10+D23+D30+D37</f>
        <v>5265.284000000001</v>
      </c>
    </row>
    <row r="7" spans="1:4" ht="23.25" customHeight="1">
      <c r="A7" s="6" t="s">
        <v>68</v>
      </c>
      <c r="B7" s="20">
        <v>0</v>
      </c>
      <c r="C7" s="20">
        <v>0</v>
      </c>
      <c r="D7" s="20">
        <v>0</v>
      </c>
    </row>
    <row r="8" spans="1:4" ht="23.25" customHeight="1">
      <c r="A8" s="6" t="s">
        <v>69</v>
      </c>
      <c r="B8" s="20">
        <v>0</v>
      </c>
      <c r="C8" s="20">
        <v>0</v>
      </c>
      <c r="D8" s="20">
        <v>0</v>
      </c>
    </row>
    <row r="9" spans="1:4" ht="23.25" customHeight="1">
      <c r="A9" s="6" t="s">
        <v>70</v>
      </c>
      <c r="B9" s="20">
        <v>0</v>
      </c>
      <c r="C9" s="20">
        <v>0</v>
      </c>
      <c r="D9" s="20">
        <v>0</v>
      </c>
    </row>
    <row r="10" spans="1:4" ht="23.25" customHeight="1">
      <c r="A10" s="6" t="s">
        <v>71</v>
      </c>
      <c r="B10" s="7">
        <f t="shared" si="0"/>
        <v>16404.2216</v>
      </c>
      <c r="C10" s="20">
        <f>C11</f>
        <v>11138.937600000001</v>
      </c>
      <c r="D10" s="20">
        <f>D11</f>
        <v>5265.284000000001</v>
      </c>
    </row>
    <row r="11" spans="1:4" ht="23.25" customHeight="1">
      <c r="A11" s="6" t="s">
        <v>72</v>
      </c>
      <c r="B11" s="7">
        <f t="shared" si="0"/>
        <v>16404.2216</v>
      </c>
      <c r="C11" s="20">
        <f>SUM(C12:C22)</f>
        <v>11138.937600000001</v>
      </c>
      <c r="D11" s="20">
        <f>SUM(D12:D22)</f>
        <v>5265.284000000001</v>
      </c>
    </row>
    <row r="12" spans="1:4" ht="23.25" customHeight="1">
      <c r="A12" s="6" t="s">
        <v>73</v>
      </c>
      <c r="B12" s="7">
        <f t="shared" si="0"/>
        <v>10658.4096</v>
      </c>
      <c r="C12" s="20">
        <v>10658.4096</v>
      </c>
      <c r="D12" s="20">
        <v>0</v>
      </c>
    </row>
    <row r="13" spans="1:4" ht="23.25" customHeight="1">
      <c r="A13" s="6" t="s">
        <v>74</v>
      </c>
      <c r="B13" s="7">
        <f t="shared" si="0"/>
        <v>480.528</v>
      </c>
      <c r="C13" s="20">
        <v>480.528</v>
      </c>
      <c r="D13" s="20">
        <v>0</v>
      </c>
    </row>
    <row r="14" spans="1:4" ht="23.25" customHeight="1">
      <c r="A14" s="6" t="s">
        <v>75</v>
      </c>
      <c r="B14" s="7">
        <f t="shared" si="0"/>
        <v>1357.5035</v>
      </c>
      <c r="C14" s="20">
        <v>0</v>
      </c>
      <c r="D14" s="20">
        <v>1357.5035</v>
      </c>
    </row>
    <row r="15" spans="1:4" ht="23.25" customHeight="1">
      <c r="A15" s="6" t="s">
        <v>76</v>
      </c>
      <c r="B15" s="7">
        <f t="shared" si="0"/>
        <v>150</v>
      </c>
      <c r="C15" s="20">
        <v>0</v>
      </c>
      <c r="D15" s="20">
        <v>150</v>
      </c>
    </row>
    <row r="16" spans="1:4" ht="23.25" customHeight="1">
      <c r="A16" s="6" t="s">
        <v>77</v>
      </c>
      <c r="B16" s="7">
        <f t="shared" si="0"/>
        <v>199.9761</v>
      </c>
      <c r="C16" s="20">
        <v>0</v>
      </c>
      <c r="D16" s="20">
        <v>199.9761</v>
      </c>
    </row>
    <row r="17" spans="1:4" ht="23.25" customHeight="1">
      <c r="A17" s="6" t="s">
        <v>78</v>
      </c>
      <c r="B17" s="7">
        <f t="shared" si="0"/>
        <v>1052.28</v>
      </c>
      <c r="C17" s="20">
        <v>0</v>
      </c>
      <c r="D17" s="20">
        <v>1052.28</v>
      </c>
    </row>
    <row r="18" spans="1:4" ht="23.25" customHeight="1">
      <c r="A18" s="6" t="s">
        <v>79</v>
      </c>
      <c r="B18" s="7">
        <f t="shared" si="0"/>
        <v>128.8</v>
      </c>
      <c r="C18" s="20">
        <v>0</v>
      </c>
      <c r="D18" s="20">
        <v>128.8</v>
      </c>
    </row>
    <row r="19" spans="1:4" ht="23.25" customHeight="1">
      <c r="A19" s="6" t="s">
        <v>80</v>
      </c>
      <c r="B19" s="7">
        <f t="shared" si="0"/>
        <v>92.056</v>
      </c>
      <c r="C19" s="20">
        <v>0</v>
      </c>
      <c r="D19" s="20">
        <v>92.056</v>
      </c>
    </row>
    <row r="20" spans="1:4" ht="23.25" customHeight="1">
      <c r="A20" s="6" t="s">
        <v>81</v>
      </c>
      <c r="B20" s="7">
        <f aca="true" t="shared" si="1" ref="B20:B39">SUM(C20:D20)</f>
        <v>586.9</v>
      </c>
      <c r="C20" s="20">
        <v>0</v>
      </c>
      <c r="D20" s="20">
        <v>586.9</v>
      </c>
    </row>
    <row r="21" spans="1:4" ht="23.25" customHeight="1">
      <c r="A21" s="6" t="s">
        <v>82</v>
      </c>
      <c r="B21" s="7">
        <f t="shared" si="1"/>
        <v>53.7684</v>
      </c>
      <c r="C21" s="20">
        <v>0</v>
      </c>
      <c r="D21" s="20">
        <v>53.7684</v>
      </c>
    </row>
    <row r="22" spans="1:4" ht="23.25" customHeight="1">
      <c r="A22" s="6" t="s">
        <v>83</v>
      </c>
      <c r="B22" s="7">
        <f t="shared" si="1"/>
        <v>1644</v>
      </c>
      <c r="C22" s="19">
        <v>0</v>
      </c>
      <c r="D22" s="19">
        <v>1644</v>
      </c>
    </row>
    <row r="23" spans="1:4" ht="23.25" customHeight="1">
      <c r="A23" s="6" t="s">
        <v>84</v>
      </c>
      <c r="B23" s="7">
        <f t="shared" si="1"/>
        <v>465.6512</v>
      </c>
      <c r="C23" s="20">
        <f>C24+C28</f>
        <v>465.6512</v>
      </c>
      <c r="D23" s="19">
        <v>0</v>
      </c>
    </row>
    <row r="24" spans="1:4" ht="23.25" customHeight="1">
      <c r="A24" s="6" t="s">
        <v>85</v>
      </c>
      <c r="B24" s="7">
        <f t="shared" si="1"/>
        <v>465.6512</v>
      </c>
      <c r="C24" s="20">
        <f>SUM(C25:C27)</f>
        <v>465.6512</v>
      </c>
      <c r="D24" s="20">
        <f>SUM(D25:D27)</f>
        <v>0</v>
      </c>
    </row>
    <row r="25" spans="1:4" ht="23.25" customHeight="1">
      <c r="A25" s="6" t="s">
        <v>86</v>
      </c>
      <c r="B25" s="7">
        <f t="shared" si="1"/>
        <v>465.6512</v>
      </c>
      <c r="C25" s="20">
        <v>465.6512</v>
      </c>
      <c r="D25" s="19">
        <v>0</v>
      </c>
    </row>
    <row r="26" spans="1:4" ht="23.25" customHeight="1">
      <c r="A26" s="6" t="s">
        <v>87</v>
      </c>
      <c r="B26" s="19">
        <v>0</v>
      </c>
      <c r="C26" s="20">
        <v>0</v>
      </c>
      <c r="D26" s="19">
        <v>0</v>
      </c>
    </row>
    <row r="27" spans="1:4" ht="23.25" customHeight="1">
      <c r="A27" s="6" t="s">
        <v>88</v>
      </c>
      <c r="B27" s="19">
        <v>0</v>
      </c>
      <c r="C27" s="20">
        <v>0</v>
      </c>
      <c r="D27" s="19">
        <v>0</v>
      </c>
    </row>
    <row r="28" spans="1:4" ht="23.25" customHeight="1">
      <c r="A28" s="6" t="s">
        <v>89</v>
      </c>
      <c r="B28" s="19">
        <v>0</v>
      </c>
      <c r="C28" s="19">
        <v>0</v>
      </c>
      <c r="D28" s="19">
        <v>0</v>
      </c>
    </row>
    <row r="29" spans="1:4" ht="23.25" customHeight="1">
      <c r="A29" s="6" t="s">
        <v>90</v>
      </c>
      <c r="B29" s="19">
        <v>0</v>
      </c>
      <c r="C29" s="19">
        <v>0</v>
      </c>
      <c r="D29" s="19">
        <v>0</v>
      </c>
    </row>
    <row r="30" spans="1:4" ht="23.25" customHeight="1">
      <c r="A30" s="6" t="s">
        <v>91</v>
      </c>
      <c r="B30" s="7">
        <f t="shared" si="1"/>
        <v>363.81</v>
      </c>
      <c r="C30" s="20">
        <f>C31+C33-0.01</f>
        <v>363.81</v>
      </c>
      <c r="D30" s="19">
        <v>0</v>
      </c>
    </row>
    <row r="31" spans="1:4" ht="23.25" customHeight="1">
      <c r="A31" s="6" t="s">
        <v>92</v>
      </c>
      <c r="B31" s="7">
        <f t="shared" si="1"/>
        <v>95.61</v>
      </c>
      <c r="C31" s="20">
        <f>C32</f>
        <v>95.61</v>
      </c>
      <c r="D31" s="19">
        <v>0</v>
      </c>
    </row>
    <row r="32" spans="1:4" ht="23.25" customHeight="1">
      <c r="A32" s="6" t="s">
        <v>93</v>
      </c>
      <c r="B32" s="7">
        <f t="shared" si="1"/>
        <v>95.61</v>
      </c>
      <c r="C32" s="20">
        <v>95.61</v>
      </c>
      <c r="D32" s="19">
        <v>0</v>
      </c>
    </row>
    <row r="33" spans="1:4" ht="23.25" customHeight="1">
      <c r="A33" s="6" t="s">
        <v>94</v>
      </c>
      <c r="B33" s="7">
        <f t="shared" si="1"/>
        <v>268.21</v>
      </c>
      <c r="C33" s="20">
        <f>SUM(C34:C36)</f>
        <v>268.21</v>
      </c>
      <c r="D33" s="19">
        <v>0</v>
      </c>
    </row>
    <row r="34" spans="1:4" ht="23.25" customHeight="1">
      <c r="A34" s="6" t="s">
        <v>95</v>
      </c>
      <c r="B34" s="7">
        <f t="shared" si="1"/>
        <v>268.21</v>
      </c>
      <c r="C34" s="20">
        <v>268.21</v>
      </c>
      <c r="D34" s="19">
        <v>0</v>
      </c>
    </row>
    <row r="35" spans="1:4" ht="23.25" customHeight="1">
      <c r="A35" s="6" t="s">
        <v>96</v>
      </c>
      <c r="B35" s="19">
        <v>0</v>
      </c>
      <c r="C35" s="20">
        <v>0</v>
      </c>
      <c r="D35" s="19">
        <v>0</v>
      </c>
    </row>
    <row r="36" spans="1:4" ht="23.25" customHeight="1">
      <c r="A36" s="6" t="s">
        <v>97</v>
      </c>
      <c r="B36" s="19">
        <v>0</v>
      </c>
      <c r="C36" s="20">
        <v>0</v>
      </c>
      <c r="D36" s="19">
        <v>0</v>
      </c>
    </row>
    <row r="37" spans="1:4" ht="23.25" customHeight="1">
      <c r="A37" s="6" t="s">
        <v>98</v>
      </c>
      <c r="B37" s="7">
        <f t="shared" si="1"/>
        <v>796.6080000000001</v>
      </c>
      <c r="C37" s="20">
        <f>C38</f>
        <v>796.6080000000001</v>
      </c>
      <c r="D37" s="19">
        <v>0</v>
      </c>
    </row>
    <row r="38" spans="1:4" ht="23.25" customHeight="1">
      <c r="A38" s="6" t="s">
        <v>99</v>
      </c>
      <c r="B38" s="7">
        <f t="shared" si="1"/>
        <v>796.6080000000001</v>
      </c>
      <c r="C38" s="20">
        <f>C39</f>
        <v>796.6080000000001</v>
      </c>
      <c r="D38" s="19">
        <v>0</v>
      </c>
    </row>
    <row r="39" spans="1:4" ht="23.25" customHeight="1">
      <c r="A39" s="6" t="s">
        <v>100</v>
      </c>
      <c r="B39" s="7">
        <f t="shared" si="1"/>
        <v>796.6080000000001</v>
      </c>
      <c r="C39" s="20">
        <v>796.6080000000001</v>
      </c>
      <c r="D39" s="19">
        <v>0</v>
      </c>
    </row>
  </sheetData>
  <sheetProtection/>
  <mergeCells count="3">
    <mergeCell ref="A2:D2"/>
    <mergeCell ref="B4:D4"/>
    <mergeCell ref="A4:A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34">
      <selection activeCell="C5" sqref="C5"/>
    </sheetView>
  </sheetViews>
  <sheetFormatPr defaultColWidth="9.00390625" defaultRowHeight="15"/>
  <cols>
    <col min="1" max="1" width="31.7109375" style="0" customWidth="1"/>
    <col min="2" max="2" width="37.7109375" style="0" customWidth="1"/>
    <col min="3" max="3" width="13.00390625" style="0" customWidth="1"/>
  </cols>
  <sheetData>
    <row r="1" ht="14.25">
      <c r="C1" s="1" t="s">
        <v>101</v>
      </c>
    </row>
    <row r="2" spans="1:3" ht="30" customHeight="1">
      <c r="A2" s="27" t="s">
        <v>102</v>
      </c>
      <c r="B2" s="27"/>
      <c r="C2" s="27"/>
    </row>
    <row r="3" spans="1:3" ht="23.25" customHeight="1">
      <c r="A3" t="s">
        <v>2</v>
      </c>
      <c r="C3" s="1" t="s">
        <v>3</v>
      </c>
    </row>
    <row r="4" spans="1:3" ht="23.25" customHeight="1">
      <c r="A4" s="2" t="s">
        <v>103</v>
      </c>
      <c r="B4" s="2" t="s">
        <v>104</v>
      </c>
      <c r="C4" s="13" t="s">
        <v>7</v>
      </c>
    </row>
    <row r="5" spans="1:3" ht="23.25" customHeight="1">
      <c r="A5" s="5"/>
      <c r="B5" s="16" t="s">
        <v>67</v>
      </c>
      <c r="C5" s="5">
        <f>C6+C18+C41+C45</f>
        <v>12765.01</v>
      </c>
    </row>
    <row r="6" spans="1:3" ht="23.25" customHeight="1">
      <c r="A6" s="6" t="s">
        <v>105</v>
      </c>
      <c r="B6" s="6" t="s">
        <v>106</v>
      </c>
      <c r="C6" s="5">
        <f>SUM(C7:C17)</f>
        <v>9121.6</v>
      </c>
    </row>
    <row r="7" spans="1:3" ht="23.25" customHeight="1">
      <c r="A7" s="6" t="s">
        <v>107</v>
      </c>
      <c r="B7" s="6" t="s">
        <v>108</v>
      </c>
      <c r="C7" s="5">
        <v>4289.41</v>
      </c>
    </row>
    <row r="8" spans="1:3" ht="23.25" customHeight="1">
      <c r="A8" s="6" t="s">
        <v>107</v>
      </c>
      <c r="B8" s="6" t="s">
        <v>109</v>
      </c>
      <c r="C8" s="5">
        <v>1938.01</v>
      </c>
    </row>
    <row r="9" spans="1:3" ht="23.25" customHeight="1">
      <c r="A9" s="6" t="s">
        <v>107</v>
      </c>
      <c r="B9" s="6" t="s">
        <v>110</v>
      </c>
      <c r="C9" s="5">
        <v>509.31</v>
      </c>
    </row>
    <row r="10" spans="1:3" ht="23.25" customHeight="1">
      <c r="A10" s="6" t="s">
        <v>111</v>
      </c>
      <c r="B10" s="6" t="s">
        <v>112</v>
      </c>
      <c r="C10" s="5">
        <v>1588.26</v>
      </c>
    </row>
    <row r="11" spans="1:3" ht="31.5" customHeight="1">
      <c r="A11" s="6" t="s">
        <v>111</v>
      </c>
      <c r="B11" s="6" t="s">
        <v>113</v>
      </c>
      <c r="C11" s="5">
        <v>0</v>
      </c>
    </row>
    <row r="12" spans="1:3" ht="23.25" customHeight="1">
      <c r="A12" s="6" t="s">
        <v>111</v>
      </c>
      <c r="B12" s="6" t="s">
        <v>114</v>
      </c>
      <c r="C12" s="5">
        <v>0</v>
      </c>
    </row>
    <row r="13" spans="1:3" ht="23.25" customHeight="1">
      <c r="A13" s="6" t="s">
        <v>111</v>
      </c>
      <c r="B13" s="6" t="s">
        <v>115</v>
      </c>
      <c r="C13" s="5">
        <v>0</v>
      </c>
    </row>
    <row r="14" spans="1:3" ht="23.25" customHeight="1">
      <c r="A14" s="6" t="s">
        <v>111</v>
      </c>
      <c r="B14" s="6" t="s">
        <v>116</v>
      </c>
      <c r="C14" s="5">
        <v>0</v>
      </c>
    </row>
    <row r="15" spans="1:3" ht="23.25" customHeight="1">
      <c r="A15" s="6" t="s">
        <v>111</v>
      </c>
      <c r="B15" s="6" t="s">
        <v>117</v>
      </c>
      <c r="C15" s="5">
        <v>0</v>
      </c>
    </row>
    <row r="16" spans="1:3" ht="23.25" customHeight="1">
      <c r="A16" s="6" t="s">
        <v>118</v>
      </c>
      <c r="B16" s="6" t="s">
        <v>119</v>
      </c>
      <c r="C16" s="5">
        <v>796.61</v>
      </c>
    </row>
    <row r="17" spans="1:3" ht="23.25" customHeight="1">
      <c r="A17" s="6" t="s">
        <v>120</v>
      </c>
      <c r="B17" s="6" t="s">
        <v>121</v>
      </c>
      <c r="C17" s="5">
        <v>0</v>
      </c>
    </row>
    <row r="18" spans="1:3" ht="23.25" customHeight="1">
      <c r="A18" s="6" t="s">
        <v>122</v>
      </c>
      <c r="B18" s="6" t="s">
        <v>123</v>
      </c>
      <c r="C18" s="5">
        <f>SUM(C19:C40)</f>
        <v>2454.73</v>
      </c>
    </row>
    <row r="19" spans="1:3" ht="23.25" customHeight="1">
      <c r="A19" s="6" t="s">
        <v>124</v>
      </c>
      <c r="B19" s="6" t="s">
        <v>125</v>
      </c>
      <c r="C19" s="5">
        <v>0</v>
      </c>
    </row>
    <row r="20" spans="1:3" ht="23.25" customHeight="1">
      <c r="A20" s="6" t="s">
        <v>124</v>
      </c>
      <c r="B20" s="6" t="s">
        <v>126</v>
      </c>
      <c r="C20" s="5">
        <v>0</v>
      </c>
    </row>
    <row r="21" spans="1:3" ht="23.25" customHeight="1">
      <c r="A21" s="6" t="s">
        <v>124</v>
      </c>
      <c r="B21" s="6" t="s">
        <v>127</v>
      </c>
      <c r="C21" s="5">
        <v>0</v>
      </c>
    </row>
    <row r="22" spans="1:3" ht="23.25" customHeight="1">
      <c r="A22" s="6" t="s">
        <v>124</v>
      </c>
      <c r="B22" s="6" t="s">
        <v>128</v>
      </c>
      <c r="C22" s="5">
        <v>0</v>
      </c>
    </row>
    <row r="23" spans="1:3" ht="23.25" customHeight="1">
      <c r="A23" s="6" t="s">
        <v>124</v>
      </c>
      <c r="B23" s="6" t="s">
        <v>129</v>
      </c>
      <c r="C23" s="5">
        <v>0</v>
      </c>
    </row>
    <row r="24" spans="1:3" ht="23.25" customHeight="1">
      <c r="A24" s="6" t="s">
        <v>124</v>
      </c>
      <c r="B24" s="6" t="s">
        <v>130</v>
      </c>
      <c r="C24" s="5">
        <v>157.2</v>
      </c>
    </row>
    <row r="25" spans="1:3" ht="23.25" customHeight="1">
      <c r="A25" s="6" t="s">
        <v>124</v>
      </c>
      <c r="B25" s="6" t="s">
        <v>131</v>
      </c>
      <c r="C25" s="5">
        <v>0</v>
      </c>
    </row>
    <row r="26" spans="1:3" ht="23.25" customHeight="1">
      <c r="A26" s="6" t="s">
        <v>124</v>
      </c>
      <c r="B26" s="6" t="s">
        <v>132</v>
      </c>
      <c r="C26" s="5">
        <v>0</v>
      </c>
    </row>
    <row r="27" spans="1:3" ht="23.25" customHeight="1">
      <c r="A27" s="6" t="s">
        <v>124</v>
      </c>
      <c r="B27" s="6" t="s">
        <v>133</v>
      </c>
      <c r="C27" s="5">
        <v>0</v>
      </c>
    </row>
    <row r="28" spans="1:3" ht="23.25" customHeight="1">
      <c r="A28" s="6" t="s">
        <v>124</v>
      </c>
      <c r="B28" s="6" t="s">
        <v>134</v>
      </c>
      <c r="C28" s="5">
        <v>0</v>
      </c>
    </row>
    <row r="29" spans="1:3" ht="23.25" customHeight="1">
      <c r="A29" s="6" t="s">
        <v>124</v>
      </c>
      <c r="B29" s="6" t="s">
        <v>135</v>
      </c>
      <c r="C29" s="5">
        <v>0</v>
      </c>
    </row>
    <row r="30" spans="1:3" ht="23.25" customHeight="1">
      <c r="A30" s="6" t="s">
        <v>124</v>
      </c>
      <c r="B30" s="6" t="s">
        <v>136</v>
      </c>
      <c r="C30" s="5">
        <v>323.33</v>
      </c>
    </row>
    <row r="31" spans="1:3" ht="23.25" customHeight="1">
      <c r="A31" s="6" t="s">
        <v>137</v>
      </c>
      <c r="B31" s="6" t="s">
        <v>138</v>
      </c>
      <c r="C31" s="5">
        <v>5</v>
      </c>
    </row>
    <row r="32" spans="1:3" ht="23.25" customHeight="1">
      <c r="A32" s="6" t="s">
        <v>139</v>
      </c>
      <c r="B32" s="6" t="s">
        <v>140</v>
      </c>
      <c r="C32" s="5">
        <v>0</v>
      </c>
    </row>
    <row r="33" spans="1:3" ht="23.25" customHeight="1">
      <c r="A33" s="6" t="s">
        <v>141</v>
      </c>
      <c r="B33" s="6" t="s">
        <v>142</v>
      </c>
      <c r="C33" s="5">
        <v>0</v>
      </c>
    </row>
    <row r="34" spans="1:3" ht="23.25" customHeight="1">
      <c r="A34" s="6" t="s">
        <v>141</v>
      </c>
      <c r="B34" s="6" t="s">
        <v>143</v>
      </c>
      <c r="C34" s="5">
        <v>0</v>
      </c>
    </row>
    <row r="35" spans="1:3" ht="23.25" customHeight="1">
      <c r="A35" s="6" t="s">
        <v>141</v>
      </c>
      <c r="B35" s="6" t="s">
        <v>144</v>
      </c>
      <c r="C35" s="5">
        <v>0</v>
      </c>
    </row>
    <row r="36" spans="1:3" ht="23.25" customHeight="1">
      <c r="A36" s="6" t="s">
        <v>145</v>
      </c>
      <c r="B36" s="6" t="s">
        <v>146</v>
      </c>
      <c r="C36" s="5">
        <v>51</v>
      </c>
    </row>
    <row r="37" spans="1:3" ht="23.25" customHeight="1">
      <c r="A37" s="6" t="s">
        <v>147</v>
      </c>
      <c r="B37" s="6" t="s">
        <v>148</v>
      </c>
      <c r="C37" s="5">
        <v>0</v>
      </c>
    </row>
    <row r="38" spans="1:3" ht="23.25" customHeight="1">
      <c r="A38" s="6" t="s">
        <v>149</v>
      </c>
      <c r="B38" s="6" t="s">
        <v>150</v>
      </c>
      <c r="C38" s="5">
        <v>372.2</v>
      </c>
    </row>
    <row r="39" spans="1:3" ht="23.25" customHeight="1">
      <c r="A39" s="6" t="s">
        <v>151</v>
      </c>
      <c r="B39" s="6" t="s">
        <v>152</v>
      </c>
      <c r="C39" s="5">
        <v>0</v>
      </c>
    </row>
    <row r="40" spans="1:3" ht="23.25" customHeight="1">
      <c r="A40" s="6" t="s">
        <v>153</v>
      </c>
      <c r="B40" s="6" t="s">
        <v>154</v>
      </c>
      <c r="C40" s="5">
        <v>1546</v>
      </c>
    </row>
    <row r="41" spans="1:3" ht="23.25" customHeight="1">
      <c r="A41" s="6" t="s">
        <v>155</v>
      </c>
      <c r="B41" s="6" t="s">
        <v>156</v>
      </c>
      <c r="C41" s="5">
        <f>SUM(C42:C44)</f>
        <v>627.4200000000001</v>
      </c>
    </row>
    <row r="42" spans="1:3" ht="23.25" customHeight="1">
      <c r="A42" s="6" t="s">
        <v>157</v>
      </c>
      <c r="B42" s="6" t="s">
        <v>158</v>
      </c>
      <c r="C42" s="5">
        <v>126</v>
      </c>
    </row>
    <row r="43" spans="1:3" ht="23.25" customHeight="1">
      <c r="A43" s="6" t="s">
        <v>159</v>
      </c>
      <c r="B43" s="6" t="s">
        <v>160</v>
      </c>
      <c r="C43" s="5">
        <v>501.42</v>
      </c>
    </row>
    <row r="44" spans="1:3" ht="23.25" customHeight="1">
      <c r="A44" s="6" t="s">
        <v>159</v>
      </c>
      <c r="B44" s="6" t="s">
        <v>161</v>
      </c>
      <c r="C44" s="5">
        <v>0</v>
      </c>
    </row>
    <row r="45" spans="1:3" ht="23.25" customHeight="1">
      <c r="A45" s="6" t="s">
        <v>162</v>
      </c>
      <c r="B45" s="6" t="s">
        <v>163</v>
      </c>
      <c r="C45" s="5">
        <f>SUM(C46:C48)</f>
        <v>561.26</v>
      </c>
    </row>
    <row r="46" spans="1:3" ht="23.25" customHeight="1">
      <c r="A46" s="6" t="s">
        <v>164</v>
      </c>
      <c r="B46" s="6" t="s">
        <v>165</v>
      </c>
      <c r="C46" s="5">
        <v>95.61</v>
      </c>
    </row>
    <row r="47" spans="1:3" ht="23.25" customHeight="1">
      <c r="A47" s="6" t="s">
        <v>166</v>
      </c>
      <c r="B47" s="6" t="s">
        <v>167</v>
      </c>
      <c r="C47" s="5">
        <v>465.65</v>
      </c>
    </row>
    <row r="48" spans="1:3" ht="44.25" customHeight="1">
      <c r="A48" s="6" t="s">
        <v>168</v>
      </c>
      <c r="B48" s="6" t="s">
        <v>169</v>
      </c>
      <c r="C48" s="5">
        <v>0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6">
      <selection activeCell="I10" sqref="I10"/>
    </sheetView>
  </sheetViews>
  <sheetFormatPr defaultColWidth="9.00390625" defaultRowHeight="15"/>
  <cols>
    <col min="1" max="1" width="27.8515625" style="0" customWidth="1"/>
    <col min="2" max="2" width="31.7109375" style="0" customWidth="1"/>
    <col min="3" max="3" width="13.421875" style="0" customWidth="1"/>
    <col min="4" max="4" width="5.28125" style="0" customWidth="1"/>
  </cols>
  <sheetData>
    <row r="1" ht="14.25">
      <c r="C1" s="1" t="s">
        <v>170</v>
      </c>
    </row>
    <row r="2" spans="1:3" ht="30" customHeight="1">
      <c r="A2" s="27" t="s">
        <v>171</v>
      </c>
      <c r="B2" s="27"/>
      <c r="C2" s="27"/>
    </row>
    <row r="3" spans="1:3" ht="23.25" customHeight="1">
      <c r="A3" t="s">
        <v>2</v>
      </c>
      <c r="C3" s="1" t="s">
        <v>3</v>
      </c>
    </row>
    <row r="4" spans="1:3" ht="23.25" customHeight="1">
      <c r="A4" s="2" t="s">
        <v>103</v>
      </c>
      <c r="B4" s="2" t="s">
        <v>104</v>
      </c>
      <c r="C4" s="13" t="s">
        <v>7</v>
      </c>
    </row>
    <row r="5" spans="1:3" ht="23.25" customHeight="1">
      <c r="A5" s="5"/>
      <c r="B5" s="16" t="s">
        <v>67</v>
      </c>
      <c r="C5" s="5">
        <f>C6+C8+C18+C26</f>
        <v>5735.280000000001</v>
      </c>
    </row>
    <row r="6" spans="1:3" ht="23.25" customHeight="1">
      <c r="A6" s="6" t="s">
        <v>105</v>
      </c>
      <c r="B6" s="6" t="s">
        <v>106</v>
      </c>
      <c r="C6" s="5">
        <f>C7</f>
        <v>550</v>
      </c>
    </row>
    <row r="7" spans="1:3" ht="23.25" customHeight="1">
      <c r="A7" s="6" t="s">
        <v>172</v>
      </c>
      <c r="B7" s="6" t="s">
        <v>173</v>
      </c>
      <c r="C7" s="5">
        <v>550</v>
      </c>
    </row>
    <row r="8" spans="1:3" ht="23.25" customHeight="1">
      <c r="A8" s="6" t="s">
        <v>122</v>
      </c>
      <c r="B8" s="6" t="s">
        <v>123</v>
      </c>
      <c r="C8" s="5">
        <f>SUM(C9:C17)</f>
        <v>2883.94</v>
      </c>
    </row>
    <row r="9" spans="1:3" ht="23.25" customHeight="1">
      <c r="A9" s="6" t="s">
        <v>124</v>
      </c>
      <c r="B9" s="6" t="s">
        <v>125</v>
      </c>
      <c r="C9" s="17">
        <v>55</v>
      </c>
    </row>
    <row r="10" spans="1:3" ht="23.25" customHeight="1">
      <c r="A10" s="6" t="s">
        <v>151</v>
      </c>
      <c r="B10" s="6" t="s">
        <v>152</v>
      </c>
      <c r="C10" s="17">
        <v>92.06</v>
      </c>
    </row>
    <row r="11" spans="1:3" ht="23.25" customHeight="1">
      <c r="A11" s="6" t="s">
        <v>145</v>
      </c>
      <c r="B11" s="6" t="s">
        <v>146</v>
      </c>
      <c r="C11" s="17">
        <v>5.5</v>
      </c>
    </row>
    <row r="12" spans="1:3" ht="23.25" customHeight="1">
      <c r="A12" s="6" t="s">
        <v>174</v>
      </c>
      <c r="B12" s="6" t="s">
        <v>175</v>
      </c>
      <c r="C12" s="17">
        <v>86.8</v>
      </c>
    </row>
    <row r="13" spans="1:3" ht="23.25" customHeight="1">
      <c r="A13" s="6" t="s">
        <v>174</v>
      </c>
      <c r="B13" s="6" t="s">
        <v>176</v>
      </c>
      <c r="C13" s="18">
        <v>60</v>
      </c>
    </row>
    <row r="14" spans="1:3" ht="23.25" customHeight="1">
      <c r="A14" s="6" t="s">
        <v>141</v>
      </c>
      <c r="B14" s="6" t="s">
        <v>143</v>
      </c>
      <c r="C14" s="18">
        <v>342</v>
      </c>
    </row>
    <row r="15" spans="1:3" ht="23.25" customHeight="1">
      <c r="A15" s="6" t="s">
        <v>141</v>
      </c>
      <c r="B15" s="6" t="s">
        <v>144</v>
      </c>
      <c r="C15" s="5">
        <v>0</v>
      </c>
    </row>
    <row r="16" spans="1:3" ht="23.25" customHeight="1">
      <c r="A16" s="6" t="s">
        <v>149</v>
      </c>
      <c r="B16" s="6" t="s">
        <v>150</v>
      </c>
      <c r="C16" s="5">
        <v>20</v>
      </c>
    </row>
    <row r="17" spans="1:3" ht="23.25" customHeight="1">
      <c r="A17" s="6" t="s">
        <v>153</v>
      </c>
      <c r="B17" s="6" t="s">
        <v>154</v>
      </c>
      <c r="C17" s="5">
        <v>2222.58</v>
      </c>
    </row>
    <row r="18" spans="1:3" ht="23.25" customHeight="1">
      <c r="A18" s="6" t="s">
        <v>155</v>
      </c>
      <c r="B18" s="6" t="s">
        <v>156</v>
      </c>
      <c r="C18" s="5">
        <f>SUM(C19:C25)</f>
        <v>1927.74</v>
      </c>
    </row>
    <row r="19" spans="1:3" ht="23.25" customHeight="1">
      <c r="A19" s="6" t="s">
        <v>177</v>
      </c>
      <c r="B19" s="6" t="s">
        <v>178</v>
      </c>
      <c r="C19" s="5">
        <v>0</v>
      </c>
    </row>
    <row r="20" spans="1:3" ht="23.25" customHeight="1">
      <c r="A20" s="6" t="s">
        <v>159</v>
      </c>
      <c r="B20" s="6" t="s">
        <v>160</v>
      </c>
      <c r="C20" s="5">
        <v>45</v>
      </c>
    </row>
    <row r="21" spans="1:3" ht="23.25" customHeight="1">
      <c r="A21" s="6" t="s">
        <v>159</v>
      </c>
      <c r="B21" s="6" t="s">
        <v>161</v>
      </c>
      <c r="C21" s="5">
        <v>0</v>
      </c>
    </row>
    <row r="22" spans="1:3" ht="23.25" customHeight="1">
      <c r="A22" s="6" t="s">
        <v>179</v>
      </c>
      <c r="B22" s="6" t="s">
        <v>180</v>
      </c>
      <c r="C22" s="5">
        <v>1718.76</v>
      </c>
    </row>
    <row r="23" spans="1:3" ht="23.25" customHeight="1">
      <c r="A23" s="6" t="s">
        <v>181</v>
      </c>
      <c r="B23" s="6" t="s">
        <v>182</v>
      </c>
      <c r="C23" s="5">
        <v>19.98</v>
      </c>
    </row>
    <row r="24" spans="1:3" ht="23.25" customHeight="1">
      <c r="A24" s="6" t="s">
        <v>159</v>
      </c>
      <c r="B24" s="6" t="s">
        <v>183</v>
      </c>
      <c r="C24" s="5">
        <v>0</v>
      </c>
    </row>
    <row r="25" spans="1:3" ht="23.25" customHeight="1">
      <c r="A25" s="6" t="s">
        <v>157</v>
      </c>
      <c r="B25" s="6" t="s">
        <v>158</v>
      </c>
      <c r="C25" s="18">
        <v>144</v>
      </c>
    </row>
    <row r="26" spans="1:3" ht="23.25" customHeight="1">
      <c r="A26" s="6" t="s">
        <v>162</v>
      </c>
      <c r="B26" s="6" t="s">
        <v>163</v>
      </c>
      <c r="C26" s="5">
        <f>SUM(C27:C31)</f>
        <v>373.6</v>
      </c>
    </row>
    <row r="27" spans="1:3" ht="23.25" customHeight="1">
      <c r="A27" s="6" t="s">
        <v>164</v>
      </c>
      <c r="B27" s="6" t="s">
        <v>184</v>
      </c>
      <c r="C27" s="5">
        <v>0</v>
      </c>
    </row>
    <row r="28" spans="1:3" ht="23.25" customHeight="1">
      <c r="A28" s="6" t="s">
        <v>164</v>
      </c>
      <c r="B28" s="6" t="s">
        <v>185</v>
      </c>
      <c r="C28" s="5">
        <v>273.6</v>
      </c>
    </row>
    <row r="29" spans="1:3" ht="23.25" customHeight="1">
      <c r="A29" s="6" t="s">
        <v>164</v>
      </c>
      <c r="B29" s="6" t="s">
        <v>186</v>
      </c>
      <c r="C29" s="17">
        <v>0</v>
      </c>
    </row>
    <row r="30" spans="1:3" ht="23.25" customHeight="1">
      <c r="A30" s="6" t="s">
        <v>164</v>
      </c>
      <c r="B30" s="6" t="s">
        <v>187</v>
      </c>
      <c r="C30" s="18">
        <v>0</v>
      </c>
    </row>
    <row r="31" spans="1:3" ht="23.25" customHeight="1">
      <c r="A31" s="6" t="s">
        <v>164</v>
      </c>
      <c r="B31" s="6" t="s">
        <v>165</v>
      </c>
      <c r="C31" s="5">
        <v>100</v>
      </c>
    </row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4"/>
  <sheetViews>
    <sheetView zoomScale="80" zoomScaleNormal="80" zoomScalePageLayoutView="0" workbookViewId="0" topLeftCell="A1">
      <selection activeCell="D6" sqref="D6"/>
    </sheetView>
  </sheetViews>
  <sheetFormatPr defaultColWidth="9.00390625" defaultRowHeight="15"/>
  <cols>
    <col min="1" max="1" width="50.28125" style="0" customWidth="1"/>
    <col min="2" max="2" width="23.8515625" style="0" customWidth="1"/>
  </cols>
  <sheetData>
    <row r="1" ht="14.25">
      <c r="B1" s="1" t="s">
        <v>188</v>
      </c>
    </row>
    <row r="2" spans="1:2" ht="30" customHeight="1">
      <c r="A2" s="27" t="s">
        <v>189</v>
      </c>
      <c r="B2" s="27"/>
    </row>
    <row r="3" spans="1:2" ht="23.25" customHeight="1">
      <c r="A3" t="s">
        <v>2</v>
      </c>
      <c r="B3" s="1" t="s">
        <v>3</v>
      </c>
    </row>
    <row r="4" spans="1:2" ht="23.25" customHeight="1">
      <c r="A4" s="2" t="s">
        <v>6</v>
      </c>
      <c r="B4" s="13" t="s">
        <v>7</v>
      </c>
    </row>
    <row r="5" spans="1:2" ht="23.25" customHeight="1">
      <c r="A5" s="6" t="s">
        <v>190</v>
      </c>
      <c r="B5" s="4">
        <v>12765.01</v>
      </c>
    </row>
    <row r="6" spans="1:2" ht="23.25" customHeight="1">
      <c r="A6" s="6" t="s">
        <v>191</v>
      </c>
      <c r="B6" s="7">
        <f>B7+B8+B11</f>
        <v>718.7</v>
      </c>
    </row>
    <row r="7" spans="1:2" ht="23.25" customHeight="1">
      <c r="A7" s="2" t="s">
        <v>192</v>
      </c>
      <c r="B7" s="14">
        <v>0</v>
      </c>
    </row>
    <row r="8" spans="1:2" ht="23.25" customHeight="1">
      <c r="A8" s="6" t="s">
        <v>193</v>
      </c>
      <c r="B8" s="7">
        <f>B9+B10</f>
        <v>662.2</v>
      </c>
    </row>
    <row r="9" spans="1:2" ht="23.25" customHeight="1">
      <c r="A9" s="15" t="s">
        <v>194</v>
      </c>
      <c r="B9" s="7">
        <v>270</v>
      </c>
    </row>
    <row r="10" spans="1:2" ht="23.25" customHeight="1">
      <c r="A10" s="15" t="s">
        <v>195</v>
      </c>
      <c r="B10" s="7">
        <v>392.2</v>
      </c>
    </row>
    <row r="11" spans="1:2" ht="23.25" customHeight="1">
      <c r="A11" s="6" t="s">
        <v>196</v>
      </c>
      <c r="B11" s="7">
        <v>56.5</v>
      </c>
    </row>
    <row r="12" spans="1:2" ht="23.25" customHeight="1">
      <c r="A12" s="5"/>
      <c r="B12" s="5"/>
    </row>
    <row r="13" ht="21" customHeight="1"/>
    <row r="14" spans="1:2" ht="191.25" customHeight="1">
      <c r="A14" s="31" t="s">
        <v>197</v>
      </c>
      <c r="B14" s="31"/>
    </row>
  </sheetData>
  <sheetProtection/>
  <mergeCells count="2">
    <mergeCell ref="A2:B2"/>
    <mergeCell ref="A14:B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D18" sqref="D18"/>
    </sheetView>
  </sheetViews>
  <sheetFormatPr defaultColWidth="9.00390625" defaultRowHeight="15"/>
  <cols>
    <col min="1" max="1" width="25.7109375" style="0" customWidth="1"/>
    <col min="2" max="2" width="16.00390625" style="0" customWidth="1"/>
    <col min="3" max="4" width="20.00390625" style="0" customWidth="1"/>
  </cols>
  <sheetData>
    <row r="1" spans="3:4" ht="14.25">
      <c r="C1" s="1"/>
      <c r="D1" s="1" t="s">
        <v>198</v>
      </c>
    </row>
    <row r="2" spans="1:8" ht="30" customHeight="1">
      <c r="A2" s="27" t="s">
        <v>199</v>
      </c>
      <c r="B2" s="27"/>
      <c r="C2" s="27"/>
      <c r="D2" s="27"/>
      <c r="E2" s="11"/>
      <c r="F2" s="11"/>
      <c r="G2" s="11"/>
      <c r="H2" s="11"/>
    </row>
    <row r="3" spans="1:4" ht="23.25" customHeight="1">
      <c r="A3" t="s">
        <v>2</v>
      </c>
      <c r="C3" s="1"/>
      <c r="D3" s="1" t="s">
        <v>3</v>
      </c>
    </row>
    <row r="4" spans="1:4" ht="23.25" customHeight="1">
      <c r="A4" s="30" t="s">
        <v>62</v>
      </c>
      <c r="B4" s="30" t="s">
        <v>200</v>
      </c>
      <c r="C4" s="30"/>
      <c r="D4" s="30"/>
    </row>
    <row r="5" spans="1:4" ht="23.25" customHeight="1">
      <c r="A5" s="30"/>
      <c r="B5" s="2" t="s">
        <v>64</v>
      </c>
      <c r="C5" s="2" t="s">
        <v>65</v>
      </c>
      <c r="D5" s="2" t="s">
        <v>66</v>
      </c>
    </row>
    <row r="6" spans="1:4" ht="23.25" customHeight="1">
      <c r="A6" s="2" t="s">
        <v>67</v>
      </c>
      <c r="B6" s="7">
        <f>C6+D6</f>
        <v>0</v>
      </c>
      <c r="C6" s="4">
        <v>0</v>
      </c>
      <c r="D6" s="4">
        <v>0</v>
      </c>
    </row>
    <row r="8" ht="14.25">
      <c r="A8" s="12" t="s">
        <v>201</v>
      </c>
    </row>
  </sheetData>
  <sheetProtection/>
  <mergeCells count="3">
    <mergeCell ref="A2:D2"/>
    <mergeCell ref="B4:D4"/>
    <mergeCell ref="A4:A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刘敏</dc:creator>
  <cp:keywords/>
  <dc:description/>
  <cp:lastModifiedBy>廖海燕</cp:lastModifiedBy>
  <dcterms:created xsi:type="dcterms:W3CDTF">2018-03-06T08:56:55Z</dcterms:created>
  <dcterms:modified xsi:type="dcterms:W3CDTF">2018-05-10T08:37:23Z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