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年预算调整(10月10.日）\人大\关于鹤山工业城（共和镇）2019年财政预算执行情况报告\"/>
    </mc:Choice>
  </mc:AlternateContent>
  <xr:revisionPtr revIDLastSave="0" documentId="13_ncr:1_{79D70162-3D9B-4BA0-AEC9-63D1B46FEB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乡镇封面" sheetId="1" r:id="rId1"/>
    <sheet name="乡镇收支总表" sheetId="2" r:id="rId2"/>
    <sheet name="乡镇基金收入" sheetId="3" r:id="rId3"/>
    <sheet name="乡镇基金支出" sheetId="4" r:id="rId4"/>
  </sheets>
  <definedNames>
    <definedName name="_xlnm.Print_Area" localSheetId="2">乡镇基金收入!$A$1:$E$27</definedName>
    <definedName name="_xlnm.Print_Area" localSheetId="3">乡镇基金支出!$A$1:$E$72</definedName>
    <definedName name="_xlnm.Print_Area" localSheetId="1">乡镇收支总表!$A$1:$J$23</definedName>
    <definedName name="_xlnm.Print_Titles" localSheetId="2">乡镇基金收入!$1:$4</definedName>
    <definedName name="_xlnm.Print_Titles" localSheetId="3">乡镇基金支出!$1:$4</definedName>
    <definedName name="_xlnm.Print_Titles" localSheetId="1">乡镇收支总表!$1:$5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2" l="1"/>
  <c r="I22" i="2"/>
  <c r="H21" i="2"/>
  <c r="I21" i="2"/>
  <c r="H20" i="2"/>
  <c r="I20" i="2"/>
  <c r="H19" i="2"/>
  <c r="I19" i="2"/>
  <c r="H18" i="2"/>
  <c r="I18" i="2"/>
  <c r="H11" i="2"/>
  <c r="I11" i="2"/>
  <c r="C13" i="2"/>
  <c r="D13" i="2"/>
  <c r="C12" i="2"/>
  <c r="D12" i="2"/>
  <c r="C11" i="2"/>
  <c r="D11" i="2"/>
  <c r="C10" i="2"/>
  <c r="D10" i="2"/>
  <c r="C7" i="2"/>
  <c r="D7" i="2"/>
  <c r="E70" i="4"/>
  <c r="D51" i="4"/>
  <c r="E51" i="4"/>
  <c r="C51" i="4"/>
  <c r="D49" i="4"/>
  <c r="E49" i="4"/>
  <c r="C49" i="4"/>
  <c r="D45" i="4"/>
  <c r="E45" i="4"/>
  <c r="C45" i="4"/>
  <c r="D42" i="4"/>
  <c r="E42" i="4"/>
  <c r="C42" i="4"/>
  <c r="D38" i="4"/>
  <c r="D37" i="4" s="1"/>
  <c r="I14" i="2" s="1"/>
  <c r="E38" i="4"/>
  <c r="E37" i="4" s="1"/>
  <c r="J14" i="2" s="1"/>
  <c r="C38" i="4"/>
  <c r="C37" i="4" s="1"/>
  <c r="H14" i="2" s="1"/>
  <c r="D29" i="4"/>
  <c r="I12" i="2" s="1"/>
  <c r="E29" i="4"/>
  <c r="J12" i="2" s="1"/>
  <c r="C29" i="4"/>
  <c r="H12" i="2" s="1"/>
  <c r="D15" i="4"/>
  <c r="E15" i="4"/>
  <c r="C15" i="4"/>
  <c r="D11" i="4"/>
  <c r="E11" i="4"/>
  <c r="C11" i="4"/>
  <c r="D7" i="4"/>
  <c r="D6" i="4" s="1"/>
  <c r="I7" i="2" s="1"/>
  <c r="E7" i="4"/>
  <c r="E6" i="4" s="1"/>
  <c r="J7" i="2" s="1"/>
  <c r="C7" i="4"/>
  <c r="C6" i="4" s="1"/>
  <c r="H7" i="2" s="1"/>
  <c r="E68" i="4"/>
  <c r="D33" i="4"/>
  <c r="I13" i="2" s="1"/>
  <c r="E33" i="4"/>
  <c r="J13" i="2" s="1"/>
  <c r="C33" i="4"/>
  <c r="H13" i="2" s="1"/>
  <c r="D20" i="4"/>
  <c r="I10" i="2" s="1"/>
  <c r="E20" i="4"/>
  <c r="J10" i="2" s="1"/>
  <c r="C20" i="4"/>
  <c r="H10" i="2" s="1"/>
  <c r="D58" i="4"/>
  <c r="D57" i="4" s="1"/>
  <c r="I17" i="2" s="1"/>
  <c r="E58" i="4"/>
  <c r="E57" i="4" s="1"/>
  <c r="C58" i="4"/>
  <c r="C57" i="4" s="1"/>
  <c r="H17" i="2" s="1"/>
  <c r="D25" i="3"/>
  <c r="D21" i="2" s="1"/>
  <c r="E25" i="3"/>
  <c r="E21" i="2" s="1"/>
  <c r="C25" i="3"/>
  <c r="C21" i="2" s="1"/>
  <c r="D23" i="3"/>
  <c r="D20" i="2" s="1"/>
  <c r="E23" i="3"/>
  <c r="E20" i="2" s="1"/>
  <c r="C23" i="3"/>
  <c r="C20" i="2" s="1"/>
  <c r="E20" i="3"/>
  <c r="E19" i="2" s="1"/>
  <c r="D21" i="3"/>
  <c r="D20" i="3" s="1"/>
  <c r="D19" i="2" s="1"/>
  <c r="E21" i="3"/>
  <c r="C21" i="3"/>
  <c r="C20" i="3" s="1"/>
  <c r="C19" i="2" s="1"/>
  <c r="D13" i="3"/>
  <c r="D9" i="2" s="1"/>
  <c r="E13" i="3"/>
  <c r="C13" i="3"/>
  <c r="C9" i="2" s="1"/>
  <c r="D7" i="3"/>
  <c r="D8" i="2" s="1"/>
  <c r="E7" i="3"/>
  <c r="C7" i="3"/>
  <c r="C8" i="2" s="1"/>
  <c r="J19" i="2"/>
  <c r="J21" i="2"/>
  <c r="E13" i="2"/>
  <c r="E12" i="2"/>
  <c r="J11" i="2"/>
  <c r="E11" i="2"/>
  <c r="E10" i="2"/>
  <c r="E7" i="2"/>
  <c r="D47" i="4" l="1"/>
  <c r="I16" i="2" s="1"/>
  <c r="E47" i="4"/>
  <c r="J16" i="2" s="1"/>
  <c r="C47" i="4"/>
  <c r="H16" i="2" s="1"/>
  <c r="D41" i="4"/>
  <c r="I15" i="2" s="1"/>
  <c r="E41" i="4"/>
  <c r="J15" i="2" s="1"/>
  <c r="C41" i="4"/>
  <c r="H15" i="2" s="1"/>
  <c r="D10" i="4"/>
  <c r="I8" i="2" s="1"/>
  <c r="E10" i="4"/>
  <c r="C10" i="4"/>
  <c r="H8" i="2" s="1"/>
  <c r="D19" i="4"/>
  <c r="I9" i="2" s="1"/>
  <c r="C19" i="4"/>
  <c r="H9" i="2" s="1"/>
  <c r="E19" i="4"/>
  <c r="C27" i="3"/>
  <c r="D5" i="3"/>
  <c r="E5" i="3"/>
  <c r="E27" i="3" s="1"/>
  <c r="C5" i="3"/>
  <c r="C6" i="2" s="1"/>
  <c r="C23" i="2" s="1"/>
  <c r="J20" i="2"/>
  <c r="E9" i="2"/>
  <c r="E6" i="2"/>
  <c r="E8" i="2"/>
  <c r="D27" i="3" l="1"/>
  <c r="D6" i="2"/>
  <c r="D23" i="2" s="1"/>
  <c r="C5" i="4"/>
  <c r="E5" i="4"/>
  <c r="E72" i="4" s="1"/>
  <c r="D5" i="4"/>
  <c r="J9" i="2"/>
  <c r="J18" i="2"/>
  <c r="J8" i="2"/>
  <c r="J17" i="2"/>
  <c r="E23" i="2"/>
  <c r="C72" i="4" l="1"/>
  <c r="H6" i="2"/>
  <c r="H23" i="2" s="1"/>
  <c r="D72" i="4"/>
  <c r="I6" i="2"/>
  <c r="I23" i="2" s="1"/>
  <c r="J6" i="2"/>
  <c r="J22" i="2" l="1"/>
  <c r="J23" i="2" l="1"/>
</calcChain>
</file>

<file path=xl/sharedStrings.xml><?xml version="1.0" encoding="utf-8"?>
<sst xmlns="http://schemas.openxmlformats.org/spreadsheetml/2006/main" count="152" uniqueCount="105">
  <si>
    <t>附件2：</t>
  </si>
  <si>
    <r>
      <rPr>
        <sz val="12"/>
        <rFont val="宋体"/>
        <family val="3"/>
        <charset val="134"/>
      </rPr>
      <t>附件</t>
    </r>
    <r>
      <rPr>
        <sz val="12"/>
        <rFont val="宋体"/>
        <family val="3"/>
        <charset val="134"/>
      </rPr>
      <t>2-1：</t>
    </r>
  </si>
  <si>
    <t>收入项目</t>
  </si>
  <si>
    <t>支出项目</t>
  </si>
  <si>
    <t>科目号</t>
  </si>
  <si>
    <t>科目名称</t>
  </si>
  <si>
    <t>一、政府性基金预算收入</t>
  </si>
  <si>
    <t>一、政府性基金预算支出</t>
  </si>
  <si>
    <t>农业土地开发资金收入</t>
  </si>
  <si>
    <t>文化体育与传媒支出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</si>
  <si>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</si>
  <si>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</si>
  <si>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</si>
  <si>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</si>
  <si>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</si>
  <si>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国有土地使用权出让收入及对应专项债务收入安排的支出</t>
  </si>
  <si>
    <t>污水处理费收入</t>
  </si>
  <si>
    <t xml:space="preserve">  农业土地开发资金安排的支出</t>
  </si>
  <si>
    <t>彩票发行机构和彩票销售机构的业务费用</t>
  </si>
  <si>
    <t xml:space="preserve">  城市基础设施配套费安排的支出</t>
  </si>
  <si>
    <t>其他政府性基金收入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</si>
  <si>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</si>
  <si>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</si>
  <si>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</si>
  <si>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</si>
  <si>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</si>
  <si>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</si>
  <si>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二、上级补助收入</t>
  </si>
  <si>
    <t>二、上解上级支出</t>
  </si>
  <si>
    <t>三、上年结余收入</t>
  </si>
  <si>
    <t>三、债务还本支出</t>
  </si>
  <si>
    <t>四、债务转贷收入</t>
  </si>
  <si>
    <t>四、调出资金</t>
  </si>
  <si>
    <t>五、年终结余</t>
  </si>
  <si>
    <t>收入合计</t>
  </si>
  <si>
    <t>支出合计</t>
  </si>
  <si>
    <r>
      <rPr>
        <sz val="12"/>
        <rFont val="宋体"/>
        <family val="3"/>
        <charset val="134"/>
      </rPr>
      <t>附件</t>
    </r>
    <r>
      <rPr>
        <sz val="12"/>
        <rFont val="宋体"/>
        <family val="3"/>
        <charset val="134"/>
      </rPr>
      <t>2-2：</t>
    </r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</si>
  <si>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</si>
  <si>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</si>
  <si>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</si>
  <si>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</si>
  <si>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</si>
  <si>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</si>
  <si>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</si>
  <si>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政府性基金转移收入</t>
  </si>
  <si>
    <t xml:space="preserve">  政府性基金补助收入</t>
  </si>
  <si>
    <t>政府性基金预算上年结余收入</t>
  </si>
  <si>
    <t>地方政府专项债务转贷收入</t>
  </si>
  <si>
    <r>
      <rPr>
        <sz val="12"/>
        <rFont val="宋体"/>
        <family val="3"/>
        <charset val="134"/>
      </rPr>
      <t>附件</t>
    </r>
    <r>
      <rPr>
        <sz val="12"/>
        <rFont val="宋体"/>
        <family val="3"/>
        <charset val="134"/>
      </rPr>
      <t>2-3：</t>
    </r>
  </si>
  <si>
    <t>文化旅游体育与传媒支出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</si>
  <si>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</si>
  <si>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</si>
  <si>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</si>
  <si>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</si>
  <si>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等线"/>
        <family val="3"/>
        <charset val="134"/>
        <scheme val="minor"/>
      </rPr>
      <t xml:space="preserve">    </t>
    </r>
    <r>
      <rPr>
        <sz val="11.5"/>
        <rFont val="宋体"/>
        <family val="3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</si>
  <si>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</si>
  <si>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</si>
  <si>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</si>
  <si>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</si>
  <si>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</si>
  <si>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</si>
  <si>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</si>
  <si>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</si>
  <si>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</si>
  <si>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</si>
  <si>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</si>
  <si>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</si>
  <si>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</si>
  <si>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</si>
  <si>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</si>
  <si>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</si>
  <si>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</si>
  <si>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</si>
  <si>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</si>
  <si>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车辆通行费安排的支出</t>
  </si>
  <si>
    <t xml:space="preserve">    其他车辆通行费安排的支出</t>
  </si>
  <si>
    <t xml:space="preserve">    其他港口建设费安排的支出</t>
  </si>
  <si>
    <t xml:space="preserve">  港口建设费安排的支出</t>
  </si>
  <si>
    <t xml:space="preserve">   航运保障系统建设</t>
  </si>
  <si>
    <t xml:space="preserve">  其他政府性基金安排的支出</t>
  </si>
  <si>
    <t xml:space="preserve">  彩票发行销售机构业务费安排的支出</t>
  </si>
  <si>
    <t xml:space="preserve">    福利彩票销售机构的业务费支出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</si>
  <si>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</si>
  <si>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</si>
  <si>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</si>
  <si>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</si>
  <si>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</si>
  <si>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</si>
  <si>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</si>
  <si>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</si>
  <si>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</si>
  <si>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地方政府专项债务发行费用支出</t>
  </si>
  <si>
    <t xml:space="preserve">     国有土地使用权出让金债务发行费用支出</t>
  </si>
  <si>
    <t xml:space="preserve">    政府性基金上解支出</t>
  </si>
  <si>
    <t xml:space="preserve">  地方政府专项债务还本支出</t>
  </si>
  <si>
    <t xml:space="preserve">    政府性基金预算调出资金</t>
  </si>
  <si>
    <t xml:space="preserve">   政府性基金年终结余</t>
  </si>
  <si>
    <t>2019年预算数</t>
    <phoneticPr fontId="18" type="noConversion"/>
  </si>
  <si>
    <t>2019年预算调整数</t>
    <phoneticPr fontId="18" type="noConversion"/>
  </si>
  <si>
    <t>2019年决算数</t>
    <phoneticPr fontId="18" type="noConversion"/>
  </si>
  <si>
    <t>2019年鹤山工业城（共和镇）
政府性基金收支决算表</t>
    <phoneticPr fontId="18" type="noConversion"/>
  </si>
  <si>
    <t>2019年鹤山工业城（共和镇）政府性基金预算收支决算表</t>
    <phoneticPr fontId="18" type="noConversion"/>
  </si>
  <si>
    <t>2019年鹤山工业城（共和镇）政府性基金预算收入
决算表</t>
    <phoneticPr fontId="18" type="noConversion"/>
  </si>
  <si>
    <t>2019年鹤山工业城（共和镇）政府性基金预算支出
决算表</t>
    <phoneticPr fontId="18" type="noConversion"/>
  </si>
  <si>
    <t>编制部门：鹤山市共和镇财政所              编制时间：2020年10月9日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</si>
</sst>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_ * #,##0_ ;_ * \-#,##0_ ;_ * &quot;-&quot;??_ ;_ @_ "/>
  </numFmts>
  <fonts count="20">
    <font>
      <sz val="12"/>
      <name val="宋体"/>
      <charset val="134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20"/>
      <name val="黑体"/>
      <family val="3"/>
      <charset val="134"/>
    </font>
    <font>
      <b/>
      <sz val="11.5"/>
      <name val="宋体"/>
      <family val="3"/>
      <charset val="134"/>
    </font>
    <font>
      <b/>
      <sz val="11.5"/>
      <name val="等线"/>
      <family val="3"/>
      <charset val="134"/>
      <scheme val="minor"/>
    </font>
    <font>
      <sz val="11.5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1.5"/>
      <name val="宋体"/>
      <family val="3"/>
      <charset val="134"/>
    </font>
    <font>
      <b/>
      <sz val="11.5"/>
      <name val="黑体"/>
      <family val="3"/>
      <charset val="134"/>
    </font>
    <font>
      <sz val="11"/>
      <name val="宋体"/>
      <family val="3"/>
      <charset val="134"/>
    </font>
    <font>
      <sz val="12"/>
      <name val="仿宋_GB2312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9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1" fontId="5" fillId="0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41" fontId="6" fillId="0" borderId="1" xfId="1" applyNumberFormat="1" applyFont="1" applyFill="1" applyBorder="1" applyAlignment="1">
      <alignment horizontal="right" vertical="center"/>
    </xf>
    <xf numFmtId="0" fontId="7" fillId="0" borderId="0" xfId="0" applyFont="1"/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1" xfId="1" applyNumberFormat="1" applyFont="1" applyFill="1" applyBorder="1" applyAlignment="1">
      <alignment horizontal="right" vertical="center" wrapText="1"/>
    </xf>
    <xf numFmtId="41" fontId="8" fillId="0" borderId="1" xfId="1" applyNumberFormat="1" applyFont="1" applyFill="1" applyBorder="1" applyAlignment="1">
      <alignment horizontal="right" vertical="center" wrapText="1"/>
    </xf>
    <xf numFmtId="41" fontId="8" fillId="0" borderId="1" xfId="1" applyNumberFormat="1" applyFont="1" applyFill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 wrapText="1"/>
    </xf>
    <xf numFmtId="41" fontId="9" fillId="0" borderId="1" xfId="0" applyNumberFormat="1" applyFont="1" applyBorder="1" applyAlignment="1">
      <alignment horizontal="right" vertical="center"/>
    </xf>
    <xf numFmtId="41" fontId="6" fillId="0" borderId="1" xfId="1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 wrapText="1"/>
    </xf>
    <xf numFmtId="41" fontId="6" fillId="0" borderId="1" xfId="0" applyNumberFormat="1" applyFont="1" applyBorder="1" applyAlignment="1">
      <alignment horizontal="right" vertical="center" wrapText="1"/>
    </xf>
    <xf numFmtId="178" fontId="4" fillId="0" borderId="1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 wrapText="1"/>
    </xf>
    <xf numFmtId="178" fontId="8" fillId="0" borderId="1" xfId="1" applyNumberFormat="1" applyFont="1" applyFill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0" fillId="0" borderId="1" xfId="1" applyNumberFormat="1" applyFont="1" applyBorder="1" applyAlignment="1">
      <alignment horizontal="right" vertical="center" wrapText="1"/>
    </xf>
    <xf numFmtId="178" fontId="0" fillId="0" borderId="1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178" fontId="7" fillId="0" borderId="1" xfId="1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E18" sqref="E18"/>
    </sheetView>
  </sheetViews>
  <sheetFormatPr defaultColWidth="9" defaultRowHeight="14.25"/>
  <cols>
    <col min="1" max="1" width="8.25" style="4" customWidth="1"/>
    <col min="2" max="9" width="8.375" style="4" customWidth="1"/>
    <col min="10" max="10" width="8.25" style="4" customWidth="1"/>
    <col min="11" max="16384" width="9" style="4"/>
  </cols>
  <sheetData>
    <row r="1" spans="1:14" ht="21.75" customHeight="1">
      <c r="A1" s="4" t="s">
        <v>0</v>
      </c>
      <c r="B1" s="79"/>
      <c r="C1" s="79"/>
      <c r="D1" s="42"/>
      <c r="E1" s="41"/>
      <c r="F1" s="41"/>
    </row>
    <row r="2" spans="1:14" ht="23.45" customHeight="1">
      <c r="B2" s="79"/>
      <c r="C2" s="79"/>
      <c r="D2" s="42"/>
    </row>
    <row r="3" spans="1:14" ht="23.45" customHeight="1">
      <c r="A3" s="43"/>
      <c r="B3" s="43"/>
      <c r="C3" s="43"/>
    </row>
    <row r="4" spans="1:14" ht="23.45" customHeight="1">
      <c r="A4" s="43"/>
      <c r="B4" s="43"/>
      <c r="C4" s="43"/>
    </row>
    <row r="5" spans="1:14" ht="23.45" customHeight="1">
      <c r="A5" s="43"/>
      <c r="B5" s="43"/>
      <c r="C5" s="43"/>
    </row>
    <row r="6" spans="1:14" ht="67.900000000000006" customHeight="1">
      <c r="A6" s="75" t="s">
        <v>100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47"/>
      <c r="M6" s="47"/>
      <c r="N6" s="47"/>
    </row>
    <row r="8" spans="1:14" ht="25.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4" ht="18.7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4" ht="18.7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4" ht="18.7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4" ht="18.75">
      <c r="A12" s="44"/>
      <c r="B12" s="44"/>
      <c r="C12" s="45"/>
      <c r="D12" s="44"/>
      <c r="F12" s="44"/>
      <c r="G12" s="46"/>
      <c r="H12" s="46"/>
      <c r="I12" s="46"/>
      <c r="J12" s="44"/>
    </row>
    <row r="13" spans="1:14" ht="24.95" customHeight="1">
      <c r="A13" s="88" t="s">
        <v>104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4" ht="24.95" customHeight="1">
      <c r="A14" s="44"/>
      <c r="B14" s="44"/>
      <c r="C14" s="45"/>
      <c r="D14" s="44"/>
      <c r="F14" s="44"/>
      <c r="G14" s="46"/>
      <c r="H14" s="46"/>
      <c r="I14" s="46"/>
      <c r="J14" s="44"/>
    </row>
    <row r="15" spans="1:14" ht="24.95" customHeight="1">
      <c r="A15" s="44"/>
      <c r="B15" s="44"/>
      <c r="C15" s="45"/>
      <c r="D15" s="44"/>
      <c r="F15" s="44"/>
      <c r="G15" s="46"/>
      <c r="H15" s="46"/>
      <c r="I15" s="46"/>
      <c r="J15" s="44"/>
    </row>
    <row r="16" spans="1:14" ht="18.75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8.75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8.7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8.75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8.75">
      <c r="A20" s="44"/>
      <c r="B20" s="45"/>
      <c r="C20" s="44"/>
      <c r="E20" s="44"/>
      <c r="F20" s="44"/>
      <c r="G20" s="44"/>
      <c r="H20" s="44"/>
      <c r="I20" s="48"/>
    </row>
  </sheetData>
  <mergeCells count="4">
    <mergeCell ref="A6:K6"/>
    <mergeCell ref="A8:J8"/>
    <mergeCell ref="B1:C2"/>
    <mergeCell ref="A13:K13"/>
  </mergeCells>
  <phoneticPr fontId="18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8"/>
  <sheetViews>
    <sheetView zoomScale="80" zoomScaleNormal="80" workbookViewId="0">
      <pane ySplit="5" topLeftCell="A6" activePane="bottomLeft" state="frozen"/>
      <selection pane="bottomLeft" activeCell="A2" sqref="A2:J2"/>
    </sheetView>
  </sheetViews>
  <sheetFormatPr defaultColWidth="8.75" defaultRowHeight="14.25"/>
  <cols>
    <col min="1" max="1" width="8" style="4" customWidth="1"/>
    <col min="2" max="2" width="25.5" style="4" customWidth="1"/>
    <col min="3" max="4" width="22.375" style="4" customWidth="1"/>
    <col min="5" max="5" width="22.375" style="5" customWidth="1"/>
    <col min="6" max="6" width="9.25" style="26" customWidth="1"/>
    <col min="7" max="7" width="37" style="26" customWidth="1"/>
    <col min="8" max="9" width="20.75" style="26" customWidth="1"/>
    <col min="10" max="10" width="20.75" style="5" customWidth="1"/>
    <col min="11" max="11" width="8.75" style="4"/>
    <col min="12" max="19" width="9" customWidth="1"/>
    <col min="20" max="16384" width="8.75" style="4"/>
  </cols>
  <sheetData>
    <row r="1" spans="1:19" ht="18" customHeight="1">
      <c r="A1" s="4" t="s">
        <v>1</v>
      </c>
    </row>
    <row r="2" spans="1:19" ht="28.5" customHeight="1">
      <c r="A2" s="80" t="s">
        <v>101</v>
      </c>
      <c r="B2" s="80"/>
      <c r="C2" s="80"/>
      <c r="D2" s="80"/>
      <c r="E2" s="80"/>
      <c r="F2" s="80"/>
      <c r="G2" s="80"/>
      <c r="H2" s="80"/>
      <c r="I2" s="80"/>
      <c r="J2" s="80"/>
    </row>
    <row r="3" spans="1:19" ht="23.25" customHeight="1"/>
    <row r="4" spans="1:19" s="26" customFormat="1" ht="25.5" customHeight="1">
      <c r="A4" s="81" t="s">
        <v>2</v>
      </c>
      <c r="B4" s="81"/>
      <c r="C4" s="81"/>
      <c r="D4" s="81"/>
      <c r="E4" s="81"/>
      <c r="F4" s="81" t="s">
        <v>3</v>
      </c>
      <c r="G4" s="81"/>
      <c r="H4" s="81"/>
      <c r="I4" s="81"/>
      <c r="J4" s="81"/>
      <c r="L4" s="37"/>
      <c r="M4" s="37"/>
      <c r="N4" s="37"/>
      <c r="O4" s="37"/>
      <c r="P4" s="37"/>
      <c r="Q4" s="37"/>
      <c r="R4" s="37"/>
      <c r="S4" s="37"/>
    </row>
    <row r="5" spans="1:19" s="15" customFormat="1" ht="28.5" customHeight="1">
      <c r="A5" s="6" t="s">
        <v>4</v>
      </c>
      <c r="B5" s="6" t="s">
        <v>5</v>
      </c>
      <c r="C5" s="6" t="s">
        <v>97</v>
      </c>
      <c r="D5" s="6" t="s">
        <v>98</v>
      </c>
      <c r="E5" s="27" t="s">
        <v>99</v>
      </c>
      <c r="F5" s="28" t="s">
        <v>4</v>
      </c>
      <c r="G5" s="28" t="s">
        <v>5</v>
      </c>
      <c r="H5" s="28" t="s">
        <v>97</v>
      </c>
      <c r="I5" s="28" t="s">
        <v>98</v>
      </c>
      <c r="J5" s="7" t="s">
        <v>99</v>
      </c>
      <c r="L5" s="38"/>
      <c r="M5" s="38"/>
      <c r="N5" s="38"/>
      <c r="O5" s="38"/>
      <c r="P5" s="38"/>
      <c r="Q5" s="38"/>
      <c r="R5" s="38"/>
      <c r="S5" s="38"/>
    </row>
    <row r="6" spans="1:19" ht="28.5" customHeight="1">
      <c r="A6" s="22" t="s">
        <v>6</v>
      </c>
      <c r="B6" s="24"/>
      <c r="C6" s="66">
        <f>乡镇基金收入!C5</f>
        <v>28665</v>
      </c>
      <c r="D6" s="66">
        <f>乡镇基金收入!D5</f>
        <v>34447</v>
      </c>
      <c r="E6" s="66">
        <f>乡镇基金收入!E5</f>
        <v>35892</v>
      </c>
      <c r="F6" s="29" t="s">
        <v>7</v>
      </c>
      <c r="G6" s="30"/>
      <c r="H6" s="66">
        <f>乡镇基金支出!C5</f>
        <v>28665</v>
      </c>
      <c r="I6" s="66">
        <f>乡镇基金支出!D5</f>
        <v>47253</v>
      </c>
      <c r="J6" s="66">
        <f>乡镇基金支出!E5</f>
        <v>42441</v>
      </c>
    </row>
    <row r="7" spans="1:19" ht="28.5" customHeight="1">
      <c r="A7" s="23">
        <v>1030147</v>
      </c>
      <c r="B7" s="24" t="s">
        <v>8</v>
      </c>
      <c r="C7" s="67">
        <f>乡镇基金收入!C6</f>
        <v>0</v>
      </c>
      <c r="D7" s="67">
        <f>乡镇基金收入!D6</f>
        <v>0</v>
      </c>
      <c r="E7" s="67">
        <f>乡镇基金收入!E6</f>
        <v>0</v>
      </c>
      <c r="F7" s="31">
        <v>207</v>
      </c>
      <c r="G7" s="32" t="s">
        <v>9</v>
      </c>
      <c r="H7" s="69">
        <f>乡镇基金支出!C6</f>
        <v>0</v>
      </c>
      <c r="I7" s="69">
        <f>乡镇基金支出!D6</f>
        <v>0</v>
      </c>
      <c r="J7" s="69">
        <f>乡镇基金支出!E6</f>
        <v>0</v>
      </c>
    </row>
    <row r="8" spans="1:19" ht="28.5" customHeight="1">
      <c r="A8" s="23">
        <v>1030148</v>
      </c>
      <c r="B8" s="24" t="s">
        <v>10</v>
      </c>
      <c r="C8" s="67">
        <f>乡镇基金收入!C7</f>
        <v>27865</v>
      </c>
      <c r="D8" s="67">
        <f>乡镇基金收入!D7</f>
        <v>33377</v>
      </c>
      <c r="E8" s="67">
        <f>乡镇基金收入!E7</f>
        <v>35087</v>
      </c>
      <c r="F8" s="31">
        <v>208</v>
      </c>
      <c r="G8" s="32" t="s">
        <v>11</v>
      </c>
      <c r="H8" s="68">
        <f>乡镇基金支出!C10</f>
        <v>0</v>
      </c>
      <c r="I8" s="68">
        <f>乡镇基金支出!D10</f>
        <v>12</v>
      </c>
      <c r="J8" s="68">
        <f>乡镇基金支出!E10</f>
        <v>12</v>
      </c>
    </row>
    <row r="9" spans="1:19" ht="28.5" customHeight="1">
      <c r="A9" s="23">
        <v>1030155</v>
      </c>
      <c r="B9" s="24" t="s">
        <v>12</v>
      </c>
      <c r="C9" s="67">
        <f>乡镇基金收入!C13</f>
        <v>0</v>
      </c>
      <c r="D9" s="67">
        <f>乡镇基金收入!D13</f>
        <v>0</v>
      </c>
      <c r="E9" s="67">
        <f>乡镇基金收入!E13</f>
        <v>0</v>
      </c>
      <c r="F9" s="31">
        <v>212</v>
      </c>
      <c r="G9" s="32" t="s">
        <v>13</v>
      </c>
      <c r="H9" s="68">
        <f>乡镇基金支出!C19</f>
        <v>28623</v>
      </c>
      <c r="I9" s="68">
        <f>乡镇基金支出!D19</f>
        <v>47180</v>
      </c>
      <c r="J9" s="68">
        <f>乡镇基金支出!E19</f>
        <v>42379</v>
      </c>
    </row>
    <row r="10" spans="1:19" ht="36.75" customHeight="1">
      <c r="A10" s="23">
        <v>1030156</v>
      </c>
      <c r="B10" s="24" t="s">
        <v>14</v>
      </c>
      <c r="C10" s="67">
        <f>乡镇基金收入!C16</f>
        <v>0</v>
      </c>
      <c r="D10" s="67">
        <f>乡镇基金收入!D16</f>
        <v>0</v>
      </c>
      <c r="E10" s="67">
        <f>乡镇基金收入!E16</f>
        <v>0</v>
      </c>
      <c r="F10" s="31">
        <v>21208</v>
      </c>
      <c r="G10" s="32" t="s">
        <v>15</v>
      </c>
      <c r="H10" s="68">
        <f>乡镇基金支出!C20</f>
        <v>27823</v>
      </c>
      <c r="I10" s="68">
        <f>乡镇基金支出!D20</f>
        <v>45785</v>
      </c>
      <c r="J10" s="68">
        <f>乡镇基金支出!E20</f>
        <v>41437</v>
      </c>
    </row>
    <row r="11" spans="1:19" ht="28.5" customHeight="1">
      <c r="A11" s="23">
        <v>1030178</v>
      </c>
      <c r="B11" s="24" t="s">
        <v>16</v>
      </c>
      <c r="C11" s="67">
        <f>乡镇基金收入!C17</f>
        <v>800</v>
      </c>
      <c r="D11" s="67">
        <f>乡镇基金收入!D17</f>
        <v>1070</v>
      </c>
      <c r="E11" s="67">
        <f>乡镇基金收入!E17</f>
        <v>805</v>
      </c>
      <c r="F11" s="31">
        <v>21211</v>
      </c>
      <c r="G11" s="32" t="s">
        <v>17</v>
      </c>
      <c r="H11" s="68">
        <f>乡镇基金支出!C28</f>
        <v>0</v>
      </c>
      <c r="I11" s="68">
        <f>乡镇基金支出!D28</f>
        <v>26</v>
      </c>
      <c r="J11" s="68">
        <f>乡镇基金支出!E28</f>
        <v>53</v>
      </c>
    </row>
    <row r="12" spans="1:19" ht="34.5" customHeight="1">
      <c r="A12" s="23">
        <v>1030180</v>
      </c>
      <c r="B12" s="33" t="s">
        <v>18</v>
      </c>
      <c r="C12" s="68">
        <f>乡镇基金收入!C18</f>
        <v>0</v>
      </c>
      <c r="D12" s="68">
        <f>乡镇基金收入!D18</f>
        <v>0</v>
      </c>
      <c r="E12" s="68">
        <f>乡镇基金收入!E18</f>
        <v>0</v>
      </c>
      <c r="F12" s="31">
        <v>21213</v>
      </c>
      <c r="G12" s="32" t="s">
        <v>19</v>
      </c>
      <c r="H12" s="68">
        <f>乡镇基金支出!C29</f>
        <v>0</v>
      </c>
      <c r="I12" s="68">
        <f>乡镇基金支出!D29</f>
        <v>0</v>
      </c>
      <c r="J12" s="68">
        <f>乡镇基金支出!E29</f>
        <v>3</v>
      </c>
    </row>
    <row r="13" spans="1:19" ht="28.5" customHeight="1">
      <c r="A13" s="23">
        <v>1030199</v>
      </c>
      <c r="B13" s="24" t="s">
        <v>20</v>
      </c>
      <c r="C13" s="68">
        <f>乡镇基金收入!C19</f>
        <v>0</v>
      </c>
      <c r="D13" s="68">
        <f>乡镇基金收入!D19</f>
        <v>0</v>
      </c>
      <c r="E13" s="68">
        <f>乡镇基金收入!E19</f>
        <v>0</v>
      </c>
      <c r="F13" s="31">
        <v>21214</v>
      </c>
      <c r="G13" s="32" t="s">
        <v>21</v>
      </c>
      <c r="H13" s="68">
        <f>乡镇基金支出!C33</f>
        <v>800</v>
      </c>
      <c r="I13" s="68">
        <f>乡镇基金支出!D33</f>
        <v>1369</v>
      </c>
      <c r="J13" s="68">
        <f>乡镇基金支出!E33</f>
        <v>886</v>
      </c>
    </row>
    <row r="14" spans="1:19" ht="28.5" customHeight="1">
      <c r="A14" s="23"/>
      <c r="B14" s="33"/>
      <c r="C14" s="70"/>
      <c r="D14" s="70"/>
      <c r="E14" s="68"/>
      <c r="F14" s="31">
        <v>213</v>
      </c>
      <c r="G14" s="32" t="s">
        <v>22</v>
      </c>
      <c r="H14" s="68">
        <f>乡镇基金支出!C37</f>
        <v>0</v>
      </c>
      <c r="I14" s="68">
        <f>乡镇基金支出!D37</f>
        <v>0</v>
      </c>
      <c r="J14" s="68">
        <f>乡镇基金支出!E37</f>
        <v>0</v>
      </c>
    </row>
    <row r="15" spans="1:19" ht="21.75" customHeight="1">
      <c r="A15" s="34"/>
      <c r="B15" s="34"/>
      <c r="C15" s="71"/>
      <c r="D15" s="71"/>
      <c r="E15" s="68"/>
      <c r="F15" s="31">
        <v>214</v>
      </c>
      <c r="G15" s="32" t="s">
        <v>23</v>
      </c>
      <c r="H15" s="68">
        <f>乡镇基金支出!C41</f>
        <v>0</v>
      </c>
      <c r="I15" s="68">
        <f>乡镇基金支出!D41</f>
        <v>0</v>
      </c>
      <c r="J15" s="68">
        <f>乡镇基金支出!E41</f>
        <v>0</v>
      </c>
    </row>
    <row r="16" spans="1:19" ht="21.75" customHeight="1">
      <c r="A16" s="22"/>
      <c r="B16" s="24"/>
      <c r="C16" s="72"/>
      <c r="D16" s="72"/>
      <c r="E16" s="68"/>
      <c r="F16" s="31">
        <v>229</v>
      </c>
      <c r="G16" s="32" t="s">
        <v>24</v>
      </c>
      <c r="H16" s="68">
        <f>乡镇基金支出!C47</f>
        <v>0</v>
      </c>
      <c r="I16" s="68">
        <f>乡镇基金支出!D47</f>
        <v>19</v>
      </c>
      <c r="J16" s="68">
        <f>乡镇基金支出!E47</f>
        <v>50</v>
      </c>
    </row>
    <row r="17" spans="1:19" ht="21.75" customHeight="1">
      <c r="A17" s="21"/>
      <c r="B17" s="21"/>
      <c r="C17" s="73"/>
      <c r="D17" s="73"/>
      <c r="E17" s="68"/>
      <c r="F17" s="31">
        <v>232</v>
      </c>
      <c r="G17" s="32" t="s">
        <v>25</v>
      </c>
      <c r="H17" s="68">
        <f>乡镇基金支出!C57</f>
        <v>42</v>
      </c>
      <c r="I17" s="68">
        <f>乡镇基金支出!D57</f>
        <v>42</v>
      </c>
      <c r="J17" s="68">
        <f>乡镇基金支出!E57</f>
        <v>0</v>
      </c>
    </row>
    <row r="18" spans="1:19" ht="21.75" customHeight="1">
      <c r="A18" s="21"/>
      <c r="B18" s="24"/>
      <c r="C18" s="72"/>
      <c r="D18" s="72"/>
      <c r="E18" s="68"/>
      <c r="F18" s="31">
        <v>233</v>
      </c>
      <c r="G18" s="32" t="s">
        <v>26</v>
      </c>
      <c r="H18" s="68">
        <f>乡镇基金支出!C61</f>
        <v>0</v>
      </c>
      <c r="I18" s="68">
        <f>乡镇基金支出!D61</f>
        <v>0</v>
      </c>
      <c r="J18" s="68">
        <f>乡镇基金支出!E61</f>
        <v>0</v>
      </c>
    </row>
    <row r="19" spans="1:19" s="16" customFormat="1" ht="21.75" customHeight="1">
      <c r="A19" s="22" t="s">
        <v>27</v>
      </c>
      <c r="B19" s="22"/>
      <c r="C19" s="66">
        <f>乡镇基金收入!C20</f>
        <v>0</v>
      </c>
      <c r="D19" s="66">
        <f>乡镇基金收入!D20</f>
        <v>11560</v>
      </c>
      <c r="E19" s="66">
        <f>乡镇基金收入!E20</f>
        <v>17316</v>
      </c>
      <c r="F19" s="29" t="s">
        <v>28</v>
      </c>
      <c r="G19" s="30"/>
      <c r="H19" s="66">
        <f>乡镇基金支出!C64</f>
        <v>0</v>
      </c>
      <c r="I19" s="66">
        <f>乡镇基金支出!D64</f>
        <v>0</v>
      </c>
      <c r="J19" s="66">
        <f>乡镇基金支出!E64</f>
        <v>0</v>
      </c>
      <c r="L19" s="40"/>
      <c r="M19" s="40"/>
      <c r="N19" s="40"/>
      <c r="O19" s="40"/>
      <c r="P19" s="40"/>
      <c r="Q19" s="40"/>
      <c r="R19" s="40"/>
      <c r="S19" s="40"/>
    </row>
    <row r="20" spans="1:19" s="16" customFormat="1" ht="21.75" customHeight="1">
      <c r="A20" s="21" t="s">
        <v>29</v>
      </c>
      <c r="B20" s="21"/>
      <c r="C20" s="66">
        <f>乡镇基金收入!C23</f>
        <v>0</v>
      </c>
      <c r="D20" s="66">
        <f>乡镇基金收入!D23</f>
        <v>1246</v>
      </c>
      <c r="E20" s="66">
        <f>乡镇基金收入!E23</f>
        <v>1246</v>
      </c>
      <c r="F20" s="29" t="s">
        <v>30</v>
      </c>
      <c r="G20" s="35"/>
      <c r="H20" s="66">
        <f>乡镇基金支出!C66</f>
        <v>0</v>
      </c>
      <c r="I20" s="66">
        <f>乡镇基金支出!D66</f>
        <v>0</v>
      </c>
      <c r="J20" s="66">
        <f>乡镇基金支出!E66</f>
        <v>0</v>
      </c>
      <c r="L20" s="40"/>
      <c r="M20" s="40"/>
      <c r="N20" s="40"/>
      <c r="O20" s="40"/>
      <c r="P20" s="40"/>
      <c r="Q20" s="40"/>
      <c r="R20" s="40"/>
      <c r="S20" s="40"/>
    </row>
    <row r="21" spans="1:19" s="16" customFormat="1" ht="21.75" customHeight="1">
      <c r="A21" s="21" t="s">
        <v>31</v>
      </c>
      <c r="B21" s="22"/>
      <c r="C21" s="66">
        <f>乡镇基金收入!C25</f>
        <v>0</v>
      </c>
      <c r="D21" s="66">
        <f>乡镇基金收入!D25</f>
        <v>0</v>
      </c>
      <c r="E21" s="66">
        <f>乡镇基金收入!E25</f>
        <v>0</v>
      </c>
      <c r="F21" s="29" t="s">
        <v>32</v>
      </c>
      <c r="G21" s="35"/>
      <c r="H21" s="66">
        <f>乡镇基金支出!C68</f>
        <v>0</v>
      </c>
      <c r="I21" s="66">
        <f>乡镇基金支出!D68</f>
        <v>0</v>
      </c>
      <c r="J21" s="66">
        <f>乡镇基金支出!E68</f>
        <v>4762</v>
      </c>
      <c r="L21" s="40"/>
      <c r="M21" s="40"/>
      <c r="N21" s="40"/>
      <c r="O21" s="40"/>
      <c r="P21" s="40"/>
      <c r="Q21" s="40"/>
      <c r="R21" s="40"/>
      <c r="S21" s="40"/>
    </row>
    <row r="22" spans="1:19" s="16" customFormat="1" ht="24.75" customHeight="1">
      <c r="A22" s="36"/>
      <c r="B22" s="36"/>
      <c r="C22" s="74"/>
      <c r="D22" s="74"/>
      <c r="E22" s="66"/>
      <c r="F22" s="29" t="s">
        <v>33</v>
      </c>
      <c r="G22" s="35"/>
      <c r="H22" s="66">
        <f>乡镇基金支出!C70</f>
        <v>0</v>
      </c>
      <c r="I22" s="66">
        <f>乡镇基金支出!D70</f>
        <v>0</v>
      </c>
      <c r="J22" s="66">
        <f>乡镇基金支出!E70</f>
        <v>7251</v>
      </c>
      <c r="Q22" s="40"/>
      <c r="R22" s="40"/>
      <c r="S22" s="40"/>
    </row>
    <row r="23" spans="1:19" s="16" customFormat="1" ht="26.25" customHeight="1">
      <c r="A23" s="82" t="s">
        <v>34</v>
      </c>
      <c r="B23" s="82"/>
      <c r="C23" s="66">
        <f t="shared" ref="C23:D23" si="0">C6+C19+C20+C21</f>
        <v>28665</v>
      </c>
      <c r="D23" s="66">
        <f t="shared" si="0"/>
        <v>47253</v>
      </c>
      <c r="E23" s="66">
        <f>E6+E19+E20+E21</f>
        <v>54454</v>
      </c>
      <c r="F23" s="81" t="s">
        <v>35</v>
      </c>
      <c r="G23" s="81"/>
      <c r="H23" s="66">
        <f t="shared" ref="H23:I23" si="1">H6+H22+H19+H21+H20</f>
        <v>28665</v>
      </c>
      <c r="I23" s="66">
        <f t="shared" si="1"/>
        <v>47253</v>
      </c>
      <c r="J23" s="66">
        <f>J6+J22+J19+J21+J20</f>
        <v>54454</v>
      </c>
      <c r="L23" s="40"/>
      <c r="M23" s="40"/>
      <c r="N23" s="40"/>
      <c r="O23" s="40"/>
      <c r="P23" s="40"/>
      <c r="Q23" s="40"/>
      <c r="R23" s="40"/>
      <c r="S23" s="40"/>
    </row>
    <row r="24" spans="1:19" ht="19.899999999999999" customHeight="1"/>
    <row r="25" spans="1:19" ht="19.899999999999999" customHeight="1"/>
    <row r="26" spans="1:19" ht="19.899999999999999" customHeight="1"/>
    <row r="27" spans="1:19" ht="19.899999999999999" customHeight="1"/>
    <row r="28" spans="1:19" ht="19.899999999999999" customHeight="1"/>
  </sheetData>
  <mergeCells count="5">
    <mergeCell ref="A2:J2"/>
    <mergeCell ref="A4:E4"/>
    <mergeCell ref="F4:J4"/>
    <mergeCell ref="A23:B23"/>
    <mergeCell ref="F23:G23"/>
  </mergeCells>
  <phoneticPr fontId="18" type="noConversion"/>
  <printOptions horizontalCentered="1"/>
  <pageMargins left="0.39370078740157499" right="0.39370078740157499" top="0.39370078740157499" bottom="0.39370078740157499" header="0.196850393700787" footer="0.196850393700787"/>
  <pageSetup paperSize="9" scale="84" fitToHeight="0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8"/>
  <sheetViews>
    <sheetView workbookViewId="0">
      <pane xSplit="2" ySplit="5" topLeftCell="C25" activePane="bottomRight" state="frozen"/>
      <selection pane="topRight"/>
      <selection pane="bottomLeft"/>
      <selection pane="bottomRight" activeCell="C34" sqref="C34"/>
    </sheetView>
  </sheetViews>
  <sheetFormatPr defaultColWidth="9" defaultRowHeight="14.25"/>
  <cols>
    <col min="1" max="1" width="11.375" style="4" customWidth="1"/>
    <col min="2" max="2" width="31.75" style="4" customWidth="1"/>
    <col min="3" max="4" width="22.5" style="4" customWidth="1"/>
    <col min="5" max="5" width="22.5" style="18" customWidth="1"/>
    <col min="6" max="16384" width="9" style="4"/>
  </cols>
  <sheetData>
    <row r="1" spans="1:5">
      <c r="A1" s="4" t="s">
        <v>36</v>
      </c>
    </row>
    <row r="2" spans="1:5" ht="59.25" customHeight="1">
      <c r="A2" s="83" t="s">
        <v>102</v>
      </c>
      <c r="B2" s="83"/>
      <c r="C2" s="83"/>
      <c r="D2" s="83"/>
      <c r="E2" s="83"/>
    </row>
    <row r="3" spans="1:5" ht="26.25" customHeight="1"/>
    <row r="4" spans="1:5" s="15" customFormat="1" ht="42" customHeight="1">
      <c r="A4" s="6" t="s">
        <v>4</v>
      </c>
      <c r="B4" s="49" t="s">
        <v>5</v>
      </c>
      <c r="C4" s="54" t="s">
        <v>97</v>
      </c>
      <c r="D4" s="54" t="s">
        <v>98</v>
      </c>
      <c r="E4" s="55" t="s">
        <v>99</v>
      </c>
    </row>
    <row r="5" spans="1:5" s="16" customFormat="1" ht="24" customHeight="1">
      <c r="A5" s="19" t="s">
        <v>6</v>
      </c>
      <c r="B5" s="20"/>
      <c r="C5" s="59">
        <f>C6+C7+C13+C16+C17+C18+C19</f>
        <v>28665</v>
      </c>
      <c r="D5" s="59">
        <f t="shared" ref="D5:E5" si="0">D6+D7+D13+D16+D17+D18+D19</f>
        <v>34447</v>
      </c>
      <c r="E5" s="59">
        <f t="shared" si="0"/>
        <v>35892</v>
      </c>
    </row>
    <row r="6" spans="1:5" s="16" customFormat="1" ht="24" customHeight="1">
      <c r="A6" s="21">
        <v>1030147</v>
      </c>
      <c r="B6" s="50" t="s">
        <v>8</v>
      </c>
      <c r="C6" s="59">
        <v>0</v>
      </c>
      <c r="D6" s="59">
        <v>0</v>
      </c>
      <c r="E6" s="56">
        <v>0</v>
      </c>
    </row>
    <row r="7" spans="1:5" s="16" customFormat="1" ht="24" customHeight="1">
      <c r="A7" s="21">
        <v>1030148</v>
      </c>
      <c r="B7" s="50" t="s">
        <v>10</v>
      </c>
      <c r="C7" s="59">
        <f>SUM(C8:C11)</f>
        <v>27865</v>
      </c>
      <c r="D7" s="59">
        <f t="shared" ref="D7:E7" si="1">SUM(D8:D11)</f>
        <v>33377</v>
      </c>
      <c r="E7" s="59">
        <f t="shared" si="1"/>
        <v>35087</v>
      </c>
    </row>
    <row r="8" spans="1:5" ht="24" customHeight="1">
      <c r="A8" s="23">
        <v>103014801</v>
      </c>
      <c r="B8" s="51" t="s">
        <v>37</v>
      </c>
      <c r="C8" s="60">
        <v>27865</v>
      </c>
      <c r="D8" s="60">
        <v>33377</v>
      </c>
      <c r="E8" s="57">
        <v>35087</v>
      </c>
    </row>
    <row r="9" spans="1:5" ht="24" customHeight="1">
      <c r="A9" s="23">
        <v>103014802</v>
      </c>
      <c r="B9" s="51" t="s">
        <v>38</v>
      </c>
      <c r="C9" s="60">
        <v>0</v>
      </c>
      <c r="D9" s="60">
        <v>0</v>
      </c>
      <c r="E9" s="57">
        <v>0</v>
      </c>
    </row>
    <row r="10" spans="1:5" s="17" customFormat="1" ht="24" customHeight="1">
      <c r="A10" s="23">
        <v>103014803</v>
      </c>
      <c r="B10" s="51" t="s">
        <v>39</v>
      </c>
      <c r="C10" s="60">
        <v>0</v>
      </c>
      <c r="D10" s="60">
        <v>0</v>
      </c>
      <c r="E10" s="57">
        <v>0</v>
      </c>
    </row>
    <row r="11" spans="1:5" s="17" customFormat="1" ht="24" customHeight="1">
      <c r="A11" s="23">
        <v>103014898</v>
      </c>
      <c r="B11" s="51" t="s">
        <v>40</v>
      </c>
      <c r="C11" s="60">
        <v>0</v>
      </c>
      <c r="D11" s="60">
        <v>0</v>
      </c>
      <c r="E11" s="57">
        <v>0</v>
      </c>
    </row>
    <row r="12" spans="1:5" s="17" customFormat="1" ht="24" hidden="1" customHeight="1">
      <c r="A12" s="23">
        <v>103014899</v>
      </c>
      <c r="B12" s="51" t="s">
        <v>41</v>
      </c>
      <c r="C12" s="60"/>
      <c r="D12" s="60"/>
      <c r="E12" s="57"/>
    </row>
    <row r="13" spans="1:5" s="16" customFormat="1" ht="24" customHeight="1">
      <c r="A13" s="21">
        <v>1030155</v>
      </c>
      <c r="B13" s="50" t="s">
        <v>12</v>
      </c>
      <c r="C13" s="59">
        <f>C14+C15</f>
        <v>0</v>
      </c>
      <c r="D13" s="59">
        <f t="shared" ref="D13:E13" si="2">D14+D15</f>
        <v>0</v>
      </c>
      <c r="E13" s="59">
        <f t="shared" si="2"/>
        <v>0</v>
      </c>
    </row>
    <row r="14" spans="1:5" ht="24" customHeight="1">
      <c r="A14" s="23">
        <v>103015501</v>
      </c>
      <c r="B14" s="51" t="s">
        <v>42</v>
      </c>
      <c r="C14" s="60">
        <v>0</v>
      </c>
      <c r="D14" s="60">
        <v>0</v>
      </c>
      <c r="E14" s="57">
        <v>0</v>
      </c>
    </row>
    <row r="15" spans="1:5" ht="24" customHeight="1">
      <c r="A15" s="23">
        <v>103015502</v>
      </c>
      <c r="B15" s="51" t="s">
        <v>43</v>
      </c>
      <c r="C15" s="60">
        <v>0</v>
      </c>
      <c r="D15" s="60">
        <v>0</v>
      </c>
      <c r="E15" s="57">
        <v>0</v>
      </c>
    </row>
    <row r="16" spans="1:5" s="16" customFormat="1" ht="24" customHeight="1">
      <c r="A16" s="21">
        <v>1030156</v>
      </c>
      <c r="B16" s="50" t="s">
        <v>14</v>
      </c>
      <c r="C16" s="59">
        <v>0</v>
      </c>
      <c r="D16" s="59">
        <v>0</v>
      </c>
      <c r="E16" s="56">
        <v>0</v>
      </c>
    </row>
    <row r="17" spans="1:5" s="16" customFormat="1" ht="24" customHeight="1">
      <c r="A17" s="21">
        <v>1030178</v>
      </c>
      <c r="B17" s="50" t="s">
        <v>16</v>
      </c>
      <c r="C17" s="59">
        <v>800</v>
      </c>
      <c r="D17" s="59">
        <v>1070</v>
      </c>
      <c r="E17" s="56">
        <v>805</v>
      </c>
    </row>
    <row r="18" spans="1:5" s="16" customFormat="1" ht="31.5" customHeight="1">
      <c r="A18" s="21">
        <v>1030180</v>
      </c>
      <c r="B18" s="52" t="s">
        <v>18</v>
      </c>
      <c r="C18" s="61">
        <v>0</v>
      </c>
      <c r="D18" s="61">
        <v>0</v>
      </c>
      <c r="E18" s="56">
        <v>0</v>
      </c>
    </row>
    <row r="19" spans="1:5" s="16" customFormat="1" ht="24" customHeight="1">
      <c r="A19" s="21">
        <v>1030199</v>
      </c>
      <c r="B19" s="52" t="s">
        <v>20</v>
      </c>
      <c r="C19" s="61">
        <v>0</v>
      </c>
      <c r="D19" s="61">
        <v>0</v>
      </c>
      <c r="E19" s="56">
        <v>0</v>
      </c>
    </row>
    <row r="20" spans="1:5" s="16" customFormat="1" ht="24" customHeight="1">
      <c r="A20" s="22" t="s">
        <v>27</v>
      </c>
      <c r="B20" s="50"/>
      <c r="C20" s="59">
        <f>C21</f>
        <v>0</v>
      </c>
      <c r="D20" s="59">
        <f t="shared" ref="D20:E20" si="3">D21</f>
        <v>11560</v>
      </c>
      <c r="E20" s="59">
        <f t="shared" si="3"/>
        <v>17316</v>
      </c>
    </row>
    <row r="21" spans="1:5" ht="24" customHeight="1">
      <c r="A21" s="23">
        <v>11004</v>
      </c>
      <c r="B21" s="51" t="s">
        <v>44</v>
      </c>
      <c r="C21" s="60">
        <f>C22</f>
        <v>0</v>
      </c>
      <c r="D21" s="60">
        <f t="shared" ref="D21:E21" si="4">D22</f>
        <v>11560</v>
      </c>
      <c r="E21" s="60">
        <f t="shared" si="4"/>
        <v>17316</v>
      </c>
    </row>
    <row r="22" spans="1:5" ht="24" customHeight="1">
      <c r="A22" s="23">
        <v>1100401</v>
      </c>
      <c r="B22" s="51" t="s">
        <v>45</v>
      </c>
      <c r="C22" s="60">
        <v>0</v>
      </c>
      <c r="D22" s="60">
        <v>11560</v>
      </c>
      <c r="E22" s="58">
        <v>17316</v>
      </c>
    </row>
    <row r="23" spans="1:5" s="16" customFormat="1" ht="24" customHeight="1">
      <c r="A23" s="21" t="s">
        <v>29</v>
      </c>
      <c r="B23" s="53"/>
      <c r="C23" s="59">
        <f>C24</f>
        <v>0</v>
      </c>
      <c r="D23" s="59">
        <f t="shared" ref="D23:E23" si="5">D24</f>
        <v>1246</v>
      </c>
      <c r="E23" s="59">
        <f t="shared" si="5"/>
        <v>1246</v>
      </c>
    </row>
    <row r="24" spans="1:5" ht="24" customHeight="1">
      <c r="A24" s="23">
        <v>1100802</v>
      </c>
      <c r="B24" s="51" t="s">
        <v>46</v>
      </c>
      <c r="C24" s="60">
        <v>0</v>
      </c>
      <c r="D24" s="60">
        <v>1246</v>
      </c>
      <c r="E24" s="58">
        <v>1246</v>
      </c>
    </row>
    <row r="25" spans="1:5" s="16" customFormat="1" ht="24" customHeight="1">
      <c r="A25" s="21" t="s">
        <v>31</v>
      </c>
      <c r="B25" s="50"/>
      <c r="C25" s="59">
        <f>C26</f>
        <v>0</v>
      </c>
      <c r="D25" s="59">
        <f t="shared" ref="D25:E25" si="6">D26</f>
        <v>0</v>
      </c>
      <c r="E25" s="59">
        <f t="shared" si="6"/>
        <v>0</v>
      </c>
    </row>
    <row r="26" spans="1:5" s="17" customFormat="1" ht="24" customHeight="1">
      <c r="A26" s="23">
        <v>1101102</v>
      </c>
      <c r="B26" s="51" t="s">
        <v>47</v>
      </c>
      <c r="C26" s="60">
        <v>0</v>
      </c>
      <c r="D26" s="60">
        <v>0</v>
      </c>
      <c r="E26" s="58">
        <v>0</v>
      </c>
    </row>
    <row r="27" spans="1:5" s="16" customFormat="1" ht="24" customHeight="1">
      <c r="A27" s="84" t="s">
        <v>34</v>
      </c>
      <c r="B27" s="85"/>
      <c r="C27" s="62">
        <f>C5+C20+C23+C25</f>
        <v>28665</v>
      </c>
      <c r="D27" s="62">
        <f t="shared" ref="D27:E27" si="7">D5+D20+D23+D25</f>
        <v>47253</v>
      </c>
      <c r="E27" s="62">
        <f t="shared" si="7"/>
        <v>54454</v>
      </c>
    </row>
    <row r="28" spans="1:5">
      <c r="B28" s="25"/>
      <c r="C28" s="25"/>
      <c r="D28" s="25"/>
    </row>
  </sheetData>
  <mergeCells count="2">
    <mergeCell ref="A2:E2"/>
    <mergeCell ref="A27:B27"/>
  </mergeCells>
  <phoneticPr fontId="18" type="noConversion"/>
  <printOptions horizontalCentered="1"/>
  <pageMargins left="0.39370078740157499" right="0.39370078740157499" top="0.39370078740157499" bottom="0.39370078740157499" header="0.15748031496063" footer="0.196850393700787"/>
  <pageSetup paperSize="9" scale="94" fitToHeight="0" orientation="portrait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72"/>
  <sheetViews>
    <sheetView workbookViewId="0">
      <pane xSplit="2" ySplit="5" topLeftCell="C60" activePane="bottomRight" state="frozen"/>
      <selection pane="topRight"/>
      <selection pane="bottomLeft"/>
      <selection pane="bottomRight" activeCell="J63" sqref="J63"/>
    </sheetView>
  </sheetViews>
  <sheetFormatPr defaultColWidth="9" defaultRowHeight="14.25"/>
  <cols>
    <col min="1" max="1" width="11.375" style="4" customWidth="1"/>
    <col min="2" max="2" width="31.75" style="4" customWidth="1"/>
    <col min="3" max="4" width="21" style="4" customWidth="1"/>
    <col min="5" max="5" width="21" style="5" customWidth="1"/>
    <col min="6" max="16384" width="9" style="4"/>
  </cols>
  <sheetData>
    <row r="1" spans="1:5">
      <c r="A1" s="4" t="s">
        <v>48</v>
      </c>
    </row>
    <row r="2" spans="1:5" ht="62.25" customHeight="1">
      <c r="A2" s="83" t="s">
        <v>103</v>
      </c>
      <c r="B2" s="80"/>
      <c r="C2" s="80"/>
      <c r="D2" s="80"/>
      <c r="E2" s="80"/>
    </row>
    <row r="3" spans="1:5" ht="24.75" customHeight="1"/>
    <row r="4" spans="1:5" s="1" customFormat="1" ht="42" customHeight="1">
      <c r="A4" s="6" t="s">
        <v>4</v>
      </c>
      <c r="B4" s="6" t="s">
        <v>5</v>
      </c>
      <c r="C4" s="6" t="s">
        <v>97</v>
      </c>
      <c r="D4" s="6" t="s">
        <v>98</v>
      </c>
      <c r="E4" s="7" t="s">
        <v>99</v>
      </c>
    </row>
    <row r="5" spans="1:5" s="2" customFormat="1" ht="24" customHeight="1">
      <c r="A5" s="8" t="s">
        <v>7</v>
      </c>
      <c r="B5" s="9"/>
      <c r="C5" s="64">
        <f>C6+C10+C19+C37+C41+C47+C57+C61</f>
        <v>28665</v>
      </c>
      <c r="D5" s="64">
        <f t="shared" ref="D5:E5" si="0">D6+D10+D19+D37+D41+D47+D57+D61</f>
        <v>47253</v>
      </c>
      <c r="E5" s="64">
        <f t="shared" si="0"/>
        <v>42441</v>
      </c>
    </row>
    <row r="6" spans="1:5" s="2" customFormat="1" ht="24" customHeight="1">
      <c r="A6" s="8">
        <v>207</v>
      </c>
      <c r="B6" s="9" t="s">
        <v>49</v>
      </c>
      <c r="C6" s="64">
        <f>C7</f>
        <v>0</v>
      </c>
      <c r="D6" s="64">
        <f t="shared" ref="D6:E6" si="1">D7</f>
        <v>0</v>
      </c>
      <c r="E6" s="64">
        <f t="shared" si="1"/>
        <v>0</v>
      </c>
    </row>
    <row r="7" spans="1:5" s="2" customFormat="1" ht="30.75" customHeight="1">
      <c r="A7" s="8">
        <v>20707</v>
      </c>
      <c r="B7" s="9" t="s">
        <v>50</v>
      </c>
      <c r="C7" s="64">
        <f>C8+C9</f>
        <v>0</v>
      </c>
      <c r="D7" s="64">
        <f t="shared" ref="D7:E7" si="2">D8+D9</f>
        <v>0</v>
      </c>
      <c r="E7" s="64">
        <f t="shared" si="2"/>
        <v>0</v>
      </c>
    </row>
    <row r="8" spans="1:5" s="3" customFormat="1" ht="24" customHeight="1">
      <c r="A8" s="10">
        <v>2070702</v>
      </c>
      <c r="B8" s="11" t="s">
        <v>51</v>
      </c>
      <c r="C8" s="65">
        <v>0</v>
      </c>
      <c r="D8" s="65">
        <v>0</v>
      </c>
      <c r="E8" s="39">
        <v>0</v>
      </c>
    </row>
    <row r="9" spans="1:5" s="3" customFormat="1" ht="30" customHeight="1">
      <c r="A9" s="10">
        <v>2070799</v>
      </c>
      <c r="B9" s="11" t="s">
        <v>52</v>
      </c>
      <c r="C9" s="65">
        <v>0</v>
      </c>
      <c r="D9" s="65">
        <v>0</v>
      </c>
      <c r="E9" s="39">
        <v>0</v>
      </c>
    </row>
    <row r="10" spans="1:5" s="2" customFormat="1" ht="24" customHeight="1">
      <c r="A10" s="8">
        <v>208</v>
      </c>
      <c r="B10" s="9" t="s">
        <v>11</v>
      </c>
      <c r="C10" s="64">
        <f>C11+C15</f>
        <v>0</v>
      </c>
      <c r="D10" s="64">
        <f t="shared" ref="D10:E10" si="3">D11+D15</f>
        <v>12</v>
      </c>
      <c r="E10" s="64">
        <f t="shared" si="3"/>
        <v>12</v>
      </c>
    </row>
    <row r="11" spans="1:5" s="2" customFormat="1" ht="33.75" customHeight="1">
      <c r="A11" s="8">
        <v>20822</v>
      </c>
      <c r="B11" s="9" t="s">
        <v>53</v>
      </c>
      <c r="C11" s="64">
        <f>C12+C13+C14</f>
        <v>0</v>
      </c>
      <c r="D11" s="64">
        <f t="shared" ref="D11:E11" si="4">D12+D13+D14</f>
        <v>12</v>
      </c>
      <c r="E11" s="64">
        <f t="shared" si="4"/>
        <v>12</v>
      </c>
    </row>
    <row r="12" spans="1:5" s="3" customFormat="1" ht="24" customHeight="1">
      <c r="A12" s="10">
        <v>2082201</v>
      </c>
      <c r="B12" s="11" t="s">
        <v>54</v>
      </c>
      <c r="C12" s="65">
        <v>0</v>
      </c>
      <c r="D12" s="65">
        <v>8</v>
      </c>
      <c r="E12" s="39">
        <v>8</v>
      </c>
    </row>
    <row r="13" spans="1:5" s="3" customFormat="1" ht="24" customHeight="1">
      <c r="A13" s="10">
        <v>2082202</v>
      </c>
      <c r="B13" s="11" t="s">
        <v>55</v>
      </c>
      <c r="C13" s="65">
        <v>0</v>
      </c>
      <c r="D13" s="65">
        <v>4</v>
      </c>
      <c r="E13" s="39">
        <v>4</v>
      </c>
    </row>
    <row r="14" spans="1:5" s="3" customFormat="1" ht="34.5" customHeight="1">
      <c r="A14" s="10">
        <v>2082299</v>
      </c>
      <c r="B14" s="11" t="s">
        <v>56</v>
      </c>
      <c r="C14" s="65">
        <v>0</v>
      </c>
      <c r="D14" s="65">
        <v>0</v>
      </c>
      <c r="E14" s="39">
        <v>0</v>
      </c>
    </row>
    <row r="15" spans="1:5" s="2" customFormat="1" ht="30.75" customHeight="1">
      <c r="A15" s="8">
        <v>20823</v>
      </c>
      <c r="B15" s="9" t="s">
        <v>57</v>
      </c>
      <c r="C15" s="64">
        <f>C16+C17+C18</f>
        <v>0</v>
      </c>
      <c r="D15" s="64">
        <f t="shared" ref="D15:E15" si="5">D16+D17+D18</f>
        <v>0</v>
      </c>
      <c r="E15" s="64">
        <f t="shared" si="5"/>
        <v>0</v>
      </c>
    </row>
    <row r="16" spans="1:5" s="3" customFormat="1" ht="26.1" customHeight="1">
      <c r="A16" s="10">
        <v>2082301</v>
      </c>
      <c r="B16" s="11" t="s">
        <v>54</v>
      </c>
      <c r="C16" s="65">
        <v>0</v>
      </c>
      <c r="D16" s="65">
        <v>0</v>
      </c>
      <c r="E16" s="39">
        <v>0</v>
      </c>
    </row>
    <row r="17" spans="1:5" s="3" customFormat="1" ht="24" customHeight="1">
      <c r="A17" s="10">
        <v>2082302</v>
      </c>
      <c r="B17" s="11" t="s">
        <v>55</v>
      </c>
      <c r="C17" s="65">
        <v>0</v>
      </c>
      <c r="D17" s="65">
        <v>0</v>
      </c>
      <c r="E17" s="39">
        <v>0</v>
      </c>
    </row>
    <row r="18" spans="1:5" s="3" customFormat="1" ht="24" customHeight="1">
      <c r="A18" s="10">
        <v>2082399</v>
      </c>
      <c r="B18" s="11" t="s">
        <v>58</v>
      </c>
      <c r="C18" s="65">
        <v>0</v>
      </c>
      <c r="D18" s="65">
        <v>0</v>
      </c>
      <c r="E18" s="39">
        <v>0</v>
      </c>
    </row>
    <row r="19" spans="1:5" s="2" customFormat="1" ht="24" customHeight="1">
      <c r="A19" s="8">
        <v>212</v>
      </c>
      <c r="B19" s="9" t="s">
        <v>13</v>
      </c>
      <c r="C19" s="64">
        <f>C20+C28+C29+C33</f>
        <v>28623</v>
      </c>
      <c r="D19" s="64">
        <f t="shared" ref="D19:E19" si="6">D20+D28+D29+D33</f>
        <v>47180</v>
      </c>
      <c r="E19" s="64">
        <f t="shared" si="6"/>
        <v>42379</v>
      </c>
    </row>
    <row r="20" spans="1:5" s="2" customFormat="1" ht="35.25" customHeight="1">
      <c r="A20" s="8">
        <v>21208</v>
      </c>
      <c r="B20" s="9" t="s">
        <v>15</v>
      </c>
      <c r="C20" s="64">
        <f>SUM(C21:C27)</f>
        <v>27823</v>
      </c>
      <c r="D20" s="64">
        <f t="shared" ref="D20:E20" si="7">SUM(D21:D27)</f>
        <v>45785</v>
      </c>
      <c r="E20" s="64">
        <f t="shared" si="7"/>
        <v>41437</v>
      </c>
    </row>
    <row r="21" spans="1:5" s="3" customFormat="1" ht="24" customHeight="1">
      <c r="A21" s="10">
        <v>2120801</v>
      </c>
      <c r="B21" s="11" t="s">
        <v>59</v>
      </c>
      <c r="C21" s="65">
        <v>0</v>
      </c>
      <c r="D21" s="65">
        <v>350</v>
      </c>
      <c r="E21" s="39">
        <v>350</v>
      </c>
    </row>
    <row r="22" spans="1:5" s="3" customFormat="1" ht="24" customHeight="1">
      <c r="A22" s="10">
        <v>2120802</v>
      </c>
      <c r="B22" s="11" t="s">
        <v>60</v>
      </c>
      <c r="C22" s="65">
        <v>0</v>
      </c>
      <c r="D22" s="65">
        <v>0</v>
      </c>
      <c r="E22" s="39">
        <v>13</v>
      </c>
    </row>
    <row r="23" spans="1:5" s="3" customFormat="1" ht="24" customHeight="1">
      <c r="A23" s="10">
        <v>2120803</v>
      </c>
      <c r="B23" s="11" t="s">
        <v>61</v>
      </c>
      <c r="C23" s="65">
        <v>0</v>
      </c>
      <c r="D23" s="65">
        <v>0</v>
      </c>
      <c r="E23" s="39">
        <v>0</v>
      </c>
    </row>
    <row r="24" spans="1:5" s="3" customFormat="1" ht="24" customHeight="1">
      <c r="A24" s="10">
        <v>2120804</v>
      </c>
      <c r="B24" s="11" t="s">
        <v>62</v>
      </c>
      <c r="C24" s="65">
        <v>3470</v>
      </c>
      <c r="D24" s="65">
        <v>4493</v>
      </c>
      <c r="E24" s="39">
        <v>2593</v>
      </c>
    </row>
    <row r="25" spans="1:5" s="3" customFormat="1" ht="24" customHeight="1">
      <c r="A25" s="10">
        <v>2120805</v>
      </c>
      <c r="B25" s="11" t="s">
        <v>63</v>
      </c>
      <c r="C25" s="65">
        <v>0</v>
      </c>
      <c r="D25" s="65">
        <v>0</v>
      </c>
      <c r="E25" s="39">
        <v>0</v>
      </c>
    </row>
    <row r="26" spans="1:5" s="3" customFormat="1" ht="24" customHeight="1">
      <c r="A26" s="10">
        <v>2120806</v>
      </c>
      <c r="B26" s="11" t="s">
        <v>64</v>
      </c>
      <c r="C26" s="65">
        <v>0</v>
      </c>
      <c r="D26" s="65">
        <v>0</v>
      </c>
      <c r="E26" s="39">
        <v>2</v>
      </c>
    </row>
    <row r="27" spans="1:5" s="3" customFormat="1" ht="31.5" customHeight="1">
      <c r="A27" s="10">
        <v>2120899</v>
      </c>
      <c r="B27" s="11" t="s">
        <v>65</v>
      </c>
      <c r="C27" s="65">
        <v>24353</v>
      </c>
      <c r="D27" s="65">
        <v>40942</v>
      </c>
      <c r="E27" s="39">
        <v>38479</v>
      </c>
    </row>
    <row r="28" spans="1:5" s="2" customFormat="1" ht="24" customHeight="1">
      <c r="A28" s="8">
        <v>21211</v>
      </c>
      <c r="B28" s="9" t="s">
        <v>17</v>
      </c>
      <c r="C28" s="64">
        <v>0</v>
      </c>
      <c r="D28" s="64">
        <v>26</v>
      </c>
      <c r="E28" s="12">
        <v>53</v>
      </c>
    </row>
    <row r="29" spans="1:5" s="2" customFormat="1" ht="24" customHeight="1">
      <c r="A29" s="8">
        <v>21213</v>
      </c>
      <c r="B29" s="9" t="s">
        <v>19</v>
      </c>
      <c r="C29" s="64">
        <f>C30+C31+C32</f>
        <v>0</v>
      </c>
      <c r="D29" s="64">
        <f t="shared" ref="D29:E29" si="8">D30+D31+D32</f>
        <v>0</v>
      </c>
      <c r="E29" s="64">
        <f t="shared" si="8"/>
        <v>3</v>
      </c>
    </row>
    <row r="30" spans="1:5" s="3" customFormat="1" ht="24" customHeight="1">
      <c r="A30" s="10">
        <v>2121301</v>
      </c>
      <c r="B30" s="11" t="s">
        <v>66</v>
      </c>
      <c r="C30" s="65">
        <v>0</v>
      </c>
      <c r="D30" s="65">
        <v>0</v>
      </c>
      <c r="E30" s="39">
        <v>0</v>
      </c>
    </row>
    <row r="31" spans="1:5" s="3" customFormat="1" ht="24" customHeight="1">
      <c r="A31" s="10">
        <v>2121302</v>
      </c>
      <c r="B31" s="11" t="s">
        <v>67</v>
      </c>
      <c r="C31" s="65">
        <v>0</v>
      </c>
      <c r="D31" s="65">
        <v>0</v>
      </c>
      <c r="E31" s="39">
        <v>0</v>
      </c>
    </row>
    <row r="32" spans="1:5" s="3" customFormat="1" ht="30.75" customHeight="1">
      <c r="A32" s="10">
        <v>2121399</v>
      </c>
      <c r="B32" s="11" t="s">
        <v>68</v>
      </c>
      <c r="C32" s="65">
        <v>0</v>
      </c>
      <c r="D32" s="65">
        <v>0</v>
      </c>
      <c r="E32" s="39">
        <v>3</v>
      </c>
    </row>
    <row r="33" spans="1:5" s="2" customFormat="1" ht="24" customHeight="1">
      <c r="A33" s="8">
        <v>21214</v>
      </c>
      <c r="B33" s="9" t="s">
        <v>21</v>
      </c>
      <c r="C33" s="64">
        <f>SUM(C34:C36)</f>
        <v>800</v>
      </c>
      <c r="D33" s="64">
        <f t="shared" ref="D33:E33" si="9">SUM(D34:D36)</f>
        <v>1369</v>
      </c>
      <c r="E33" s="64">
        <f t="shared" si="9"/>
        <v>886</v>
      </c>
    </row>
    <row r="34" spans="1:5" s="3" customFormat="1" ht="24" customHeight="1">
      <c r="A34" s="10">
        <v>2121401</v>
      </c>
      <c r="B34" s="11" t="s">
        <v>69</v>
      </c>
      <c r="C34" s="65">
        <v>0</v>
      </c>
      <c r="D34" s="65">
        <v>0</v>
      </c>
      <c r="E34" s="39">
        <v>0</v>
      </c>
    </row>
    <row r="35" spans="1:5" s="3" customFormat="1" ht="26.1" customHeight="1">
      <c r="A35" s="10">
        <v>2121402</v>
      </c>
      <c r="B35" s="11" t="s">
        <v>70</v>
      </c>
      <c r="C35" s="65">
        <v>0</v>
      </c>
      <c r="D35" s="65">
        <v>0</v>
      </c>
      <c r="E35" s="39">
        <v>0</v>
      </c>
    </row>
    <row r="36" spans="1:5" s="3" customFormat="1" ht="24" customHeight="1">
      <c r="A36" s="10">
        <v>2121499</v>
      </c>
      <c r="B36" s="11" t="s">
        <v>71</v>
      </c>
      <c r="C36" s="65">
        <v>800</v>
      </c>
      <c r="D36" s="65">
        <v>1369</v>
      </c>
      <c r="E36" s="39">
        <v>886</v>
      </c>
    </row>
    <row r="37" spans="1:5" s="2" customFormat="1" ht="24" customHeight="1">
      <c r="A37" s="8">
        <v>213</v>
      </c>
      <c r="B37" s="9" t="s">
        <v>22</v>
      </c>
      <c r="C37" s="64">
        <f>C38</f>
        <v>0</v>
      </c>
      <c r="D37" s="64">
        <f t="shared" ref="D37:E37" si="10">D38</f>
        <v>0</v>
      </c>
      <c r="E37" s="64">
        <f t="shared" si="10"/>
        <v>0</v>
      </c>
    </row>
    <row r="38" spans="1:5" s="2" customFormat="1" ht="24" customHeight="1">
      <c r="A38" s="8">
        <v>21366</v>
      </c>
      <c r="B38" s="9" t="s">
        <v>72</v>
      </c>
      <c r="C38" s="64">
        <f>C39+C40</f>
        <v>0</v>
      </c>
      <c r="D38" s="64">
        <f t="shared" ref="D38:E38" si="11">D39+D40</f>
        <v>0</v>
      </c>
      <c r="E38" s="64">
        <f t="shared" si="11"/>
        <v>0</v>
      </c>
    </row>
    <row r="39" spans="1:5" s="3" customFormat="1" ht="24" customHeight="1">
      <c r="A39" s="10">
        <v>2136601</v>
      </c>
      <c r="B39" s="11" t="s">
        <v>55</v>
      </c>
      <c r="C39" s="65">
        <v>0</v>
      </c>
      <c r="D39" s="65">
        <v>0</v>
      </c>
      <c r="E39" s="39">
        <v>0</v>
      </c>
    </row>
    <row r="40" spans="1:5" s="2" customFormat="1" ht="26.1" customHeight="1">
      <c r="A40" s="10">
        <v>2136699</v>
      </c>
      <c r="B40" s="11" t="s">
        <v>73</v>
      </c>
      <c r="C40" s="65">
        <v>0</v>
      </c>
      <c r="D40" s="65">
        <v>0</v>
      </c>
      <c r="E40" s="39">
        <v>0</v>
      </c>
    </row>
    <row r="41" spans="1:5" s="2" customFormat="1" ht="24" customHeight="1">
      <c r="A41" s="8">
        <v>214</v>
      </c>
      <c r="B41" s="9" t="s">
        <v>23</v>
      </c>
      <c r="C41" s="64">
        <f>C42+C45</f>
        <v>0</v>
      </c>
      <c r="D41" s="64">
        <f t="shared" ref="D41:E41" si="12">D42+D45</f>
        <v>0</v>
      </c>
      <c r="E41" s="64">
        <f t="shared" si="12"/>
        <v>0</v>
      </c>
    </row>
    <row r="42" spans="1:5" s="2" customFormat="1" ht="24" customHeight="1">
      <c r="A42" s="8">
        <v>21462</v>
      </c>
      <c r="B42" s="9" t="s">
        <v>74</v>
      </c>
      <c r="C42" s="64">
        <f>C43+C44</f>
        <v>0</v>
      </c>
      <c r="D42" s="64">
        <f t="shared" ref="D42:E42" si="13">D43+D44</f>
        <v>0</v>
      </c>
      <c r="E42" s="64">
        <f t="shared" si="13"/>
        <v>0</v>
      </c>
    </row>
    <row r="43" spans="1:5" s="3" customFormat="1" ht="26.1" customHeight="1">
      <c r="A43" s="10">
        <v>2146299</v>
      </c>
      <c r="B43" s="11" t="s">
        <v>75</v>
      </c>
      <c r="C43" s="65">
        <v>0</v>
      </c>
      <c r="D43" s="65">
        <v>0</v>
      </c>
      <c r="E43" s="39">
        <v>0</v>
      </c>
    </row>
    <row r="44" spans="1:5" s="3" customFormat="1" ht="24" customHeight="1">
      <c r="A44" s="10">
        <v>2146399</v>
      </c>
      <c r="B44" s="11" t="s">
        <v>76</v>
      </c>
      <c r="C44" s="65">
        <v>0</v>
      </c>
      <c r="D44" s="65">
        <v>0</v>
      </c>
      <c r="E44" s="39">
        <v>0</v>
      </c>
    </row>
    <row r="45" spans="1:5" s="2" customFormat="1" ht="24" customHeight="1">
      <c r="A45" s="8">
        <v>21463</v>
      </c>
      <c r="B45" s="9" t="s">
        <v>77</v>
      </c>
      <c r="C45" s="64">
        <f>C46</f>
        <v>0</v>
      </c>
      <c r="D45" s="64">
        <f t="shared" ref="D45:E45" si="14">D46</f>
        <v>0</v>
      </c>
      <c r="E45" s="64">
        <f t="shared" si="14"/>
        <v>0</v>
      </c>
    </row>
    <row r="46" spans="1:5" s="3" customFormat="1" ht="24" customHeight="1">
      <c r="A46" s="10">
        <v>2146303</v>
      </c>
      <c r="B46" s="11" t="s">
        <v>78</v>
      </c>
      <c r="C46" s="65">
        <v>0</v>
      </c>
      <c r="D46" s="65">
        <v>0</v>
      </c>
      <c r="E46" s="39">
        <v>0</v>
      </c>
    </row>
    <row r="47" spans="1:5" s="2" customFormat="1" ht="24" customHeight="1">
      <c r="A47" s="8">
        <v>229</v>
      </c>
      <c r="B47" s="9" t="s">
        <v>24</v>
      </c>
      <c r="C47" s="64">
        <f>C48+C49+C51</f>
        <v>0</v>
      </c>
      <c r="D47" s="64">
        <f t="shared" ref="D47:E47" si="15">D48+D49+D51</f>
        <v>19</v>
      </c>
      <c r="E47" s="64">
        <f t="shared" si="15"/>
        <v>50</v>
      </c>
    </row>
    <row r="48" spans="1:5" s="2" customFormat="1" ht="26.1" customHeight="1">
      <c r="A48" s="8">
        <v>22904</v>
      </c>
      <c r="B48" s="9" t="s">
        <v>79</v>
      </c>
      <c r="C48" s="64">
        <v>0</v>
      </c>
      <c r="D48" s="64">
        <v>0</v>
      </c>
      <c r="E48" s="12">
        <v>0</v>
      </c>
    </row>
    <row r="49" spans="1:5" s="2" customFormat="1" ht="30" customHeight="1">
      <c r="A49" s="8">
        <v>22908</v>
      </c>
      <c r="B49" s="9" t="s">
        <v>80</v>
      </c>
      <c r="C49" s="64">
        <f>C50</f>
        <v>0</v>
      </c>
      <c r="D49" s="64">
        <f t="shared" ref="D49:E49" si="16">D50</f>
        <v>0</v>
      </c>
      <c r="E49" s="64">
        <f t="shared" si="16"/>
        <v>0</v>
      </c>
    </row>
    <row r="50" spans="1:5" s="3" customFormat="1" ht="24" customHeight="1">
      <c r="A50" s="10">
        <v>2290804</v>
      </c>
      <c r="B50" s="11" t="s">
        <v>81</v>
      </c>
      <c r="C50" s="65">
        <v>0</v>
      </c>
      <c r="D50" s="65">
        <v>0</v>
      </c>
      <c r="E50" s="39">
        <v>0</v>
      </c>
    </row>
    <row r="51" spans="1:5" s="2" customFormat="1" ht="24" customHeight="1">
      <c r="A51" s="8">
        <v>22960</v>
      </c>
      <c r="B51" s="9" t="s">
        <v>82</v>
      </c>
      <c r="C51" s="64">
        <f>SUM(C52:C56)</f>
        <v>0</v>
      </c>
      <c r="D51" s="64">
        <f t="shared" ref="D51:E51" si="17">SUM(D52:D56)</f>
        <v>19</v>
      </c>
      <c r="E51" s="64">
        <f t="shared" si="17"/>
        <v>50</v>
      </c>
    </row>
    <row r="52" spans="1:5" s="3" customFormat="1" ht="24" customHeight="1">
      <c r="A52" s="10">
        <v>2296002</v>
      </c>
      <c r="B52" s="11" t="s">
        <v>83</v>
      </c>
      <c r="C52" s="65">
        <v>0</v>
      </c>
      <c r="D52" s="65">
        <v>14</v>
      </c>
      <c r="E52" s="39">
        <v>42</v>
      </c>
    </row>
    <row r="53" spans="1:5" s="3" customFormat="1" ht="24" customHeight="1">
      <c r="A53" s="10">
        <v>2296003</v>
      </c>
      <c r="B53" s="11" t="s">
        <v>84</v>
      </c>
      <c r="C53" s="65">
        <v>0</v>
      </c>
      <c r="D53" s="65">
        <v>1</v>
      </c>
      <c r="E53" s="39">
        <v>3</v>
      </c>
    </row>
    <row r="54" spans="1:5" s="2" customFormat="1" ht="24" customHeight="1">
      <c r="A54" s="10">
        <v>2296004</v>
      </c>
      <c r="B54" s="11" t="s">
        <v>85</v>
      </c>
      <c r="C54" s="65">
        <v>0</v>
      </c>
      <c r="D54" s="65">
        <v>0</v>
      </c>
      <c r="E54" s="39">
        <v>0</v>
      </c>
    </row>
    <row r="55" spans="1:5" s="2" customFormat="1" ht="31.5" customHeight="1">
      <c r="A55" s="10">
        <v>2296006</v>
      </c>
      <c r="B55" s="11" t="s">
        <v>86</v>
      </c>
      <c r="C55" s="65">
        <v>0</v>
      </c>
      <c r="D55" s="65">
        <v>4</v>
      </c>
      <c r="E55" s="39">
        <v>5</v>
      </c>
    </row>
    <row r="56" spans="1:5" s="2" customFormat="1" ht="30.75" customHeight="1">
      <c r="A56" s="10">
        <v>2296013</v>
      </c>
      <c r="B56" s="11" t="s">
        <v>87</v>
      </c>
      <c r="C56" s="65">
        <v>0</v>
      </c>
      <c r="D56" s="65">
        <v>0</v>
      </c>
      <c r="E56" s="39">
        <v>0</v>
      </c>
    </row>
    <row r="57" spans="1:5" s="2" customFormat="1" ht="24" customHeight="1">
      <c r="A57" s="8">
        <v>232</v>
      </c>
      <c r="B57" s="9" t="s">
        <v>25</v>
      </c>
      <c r="C57" s="64">
        <f>C58</f>
        <v>42</v>
      </c>
      <c r="D57" s="64">
        <f t="shared" ref="D57:E57" si="18">D58</f>
        <v>42</v>
      </c>
      <c r="E57" s="64">
        <f t="shared" si="18"/>
        <v>0</v>
      </c>
    </row>
    <row r="58" spans="1:5" s="2" customFormat="1" ht="24" customHeight="1">
      <c r="A58" s="8">
        <v>23204</v>
      </c>
      <c r="B58" s="9" t="s">
        <v>88</v>
      </c>
      <c r="C58" s="64">
        <f>C59+C60</f>
        <v>42</v>
      </c>
      <c r="D58" s="64">
        <f t="shared" ref="D58:E58" si="19">D59+D60</f>
        <v>42</v>
      </c>
      <c r="E58" s="64">
        <f t="shared" si="19"/>
        <v>0</v>
      </c>
    </row>
    <row r="59" spans="1:5" s="3" customFormat="1" ht="30" customHeight="1">
      <c r="A59" s="10">
        <v>2320411</v>
      </c>
      <c r="B59" s="11" t="s">
        <v>89</v>
      </c>
      <c r="C59" s="65">
        <v>42</v>
      </c>
      <c r="D59" s="65">
        <v>42</v>
      </c>
      <c r="E59" s="39">
        <v>0</v>
      </c>
    </row>
    <row r="60" spans="1:5" s="3" customFormat="1" ht="24" customHeight="1">
      <c r="A60" s="10">
        <v>2320431</v>
      </c>
      <c r="B60" s="11" t="s">
        <v>90</v>
      </c>
      <c r="C60" s="65">
        <v>0</v>
      </c>
      <c r="D60" s="65">
        <v>0</v>
      </c>
      <c r="E60" s="39">
        <v>0</v>
      </c>
    </row>
    <row r="61" spans="1:5" s="2" customFormat="1" ht="24" customHeight="1">
      <c r="A61" s="8">
        <v>233</v>
      </c>
      <c r="B61" s="9" t="s">
        <v>26</v>
      </c>
      <c r="C61" s="64">
        <v>0</v>
      </c>
      <c r="D61" s="64">
        <v>0</v>
      </c>
      <c r="E61" s="12">
        <v>0</v>
      </c>
    </row>
    <row r="62" spans="1:5" s="2" customFormat="1" ht="24" customHeight="1">
      <c r="A62" s="8">
        <v>23304</v>
      </c>
      <c r="B62" s="9" t="s">
        <v>91</v>
      </c>
      <c r="C62" s="64">
        <v>0</v>
      </c>
      <c r="D62" s="64">
        <v>0</v>
      </c>
      <c r="E62" s="12">
        <v>0</v>
      </c>
    </row>
    <row r="63" spans="1:5" s="3" customFormat="1" ht="33" customHeight="1">
      <c r="A63" s="10">
        <v>2330411</v>
      </c>
      <c r="B63" s="11" t="s">
        <v>92</v>
      </c>
      <c r="C63" s="65">
        <v>0</v>
      </c>
      <c r="D63" s="65">
        <v>0</v>
      </c>
      <c r="E63" s="39">
        <v>0</v>
      </c>
    </row>
    <row r="64" spans="1:5" s="2" customFormat="1" ht="24" customHeight="1">
      <c r="A64" s="8" t="s">
        <v>28</v>
      </c>
      <c r="B64" s="9"/>
      <c r="C64" s="64">
        <v>0</v>
      </c>
      <c r="D64" s="64">
        <v>0</v>
      </c>
      <c r="E64" s="12">
        <v>0</v>
      </c>
    </row>
    <row r="65" spans="1:5" s="2" customFormat="1" ht="26.1" customHeight="1">
      <c r="A65" s="10">
        <v>2300402</v>
      </c>
      <c r="B65" s="13" t="s">
        <v>93</v>
      </c>
      <c r="C65" s="65">
        <v>0</v>
      </c>
      <c r="D65" s="65">
        <v>0</v>
      </c>
      <c r="E65" s="39">
        <v>0</v>
      </c>
    </row>
    <row r="66" spans="1:5" s="2" customFormat="1" ht="24" customHeight="1">
      <c r="A66" s="8" t="s">
        <v>30</v>
      </c>
      <c r="B66" s="14"/>
      <c r="C66" s="64">
        <v>0</v>
      </c>
      <c r="D66" s="64">
        <v>0</v>
      </c>
      <c r="E66" s="12">
        <v>0</v>
      </c>
    </row>
    <row r="67" spans="1:5" s="2" customFormat="1" ht="26.1" customHeight="1">
      <c r="A67" s="10">
        <v>23104</v>
      </c>
      <c r="B67" s="13" t="s">
        <v>94</v>
      </c>
      <c r="C67" s="65">
        <v>0</v>
      </c>
      <c r="D67" s="65">
        <v>0</v>
      </c>
      <c r="E67" s="39">
        <v>0</v>
      </c>
    </row>
    <row r="68" spans="1:5" s="2" customFormat="1" ht="24" customHeight="1">
      <c r="A68" s="8" t="s">
        <v>32</v>
      </c>
      <c r="B68" s="9"/>
      <c r="C68" s="64">
        <v>0</v>
      </c>
      <c r="D68" s="64">
        <v>0</v>
      </c>
      <c r="E68" s="12">
        <f>E69</f>
        <v>4762</v>
      </c>
    </row>
    <row r="69" spans="1:5" s="3" customFormat="1" ht="24" customHeight="1">
      <c r="A69" s="10">
        <v>2300802</v>
      </c>
      <c r="B69" s="11" t="s">
        <v>95</v>
      </c>
      <c r="C69" s="65">
        <v>0</v>
      </c>
      <c r="D69" s="65">
        <v>0</v>
      </c>
      <c r="E69" s="63">
        <v>4762</v>
      </c>
    </row>
    <row r="70" spans="1:5" s="2" customFormat="1" ht="24" customHeight="1">
      <c r="A70" s="8" t="s">
        <v>33</v>
      </c>
      <c r="B70" s="9"/>
      <c r="C70" s="64">
        <v>0</v>
      </c>
      <c r="D70" s="64">
        <v>0</v>
      </c>
      <c r="E70" s="12">
        <f>E71</f>
        <v>7251</v>
      </c>
    </row>
    <row r="71" spans="1:5" s="3" customFormat="1" ht="24" customHeight="1">
      <c r="A71" s="10">
        <v>2300902</v>
      </c>
      <c r="B71" s="11" t="s">
        <v>96</v>
      </c>
      <c r="C71" s="65">
        <v>0</v>
      </c>
      <c r="D71" s="65">
        <v>0</v>
      </c>
      <c r="E71" s="39">
        <v>7251</v>
      </c>
    </row>
    <row r="72" spans="1:5" s="2" customFormat="1" ht="24" customHeight="1">
      <c r="A72" s="86" t="s">
        <v>35</v>
      </c>
      <c r="B72" s="87"/>
      <c r="C72" s="64">
        <f>C70+C68+C66+C64+C5</f>
        <v>28665</v>
      </c>
      <c r="D72" s="64">
        <f t="shared" ref="D72:E72" si="20">D70+D68+D66+D64+D5</f>
        <v>47253</v>
      </c>
      <c r="E72" s="64">
        <f t="shared" si="20"/>
        <v>54454</v>
      </c>
    </row>
  </sheetData>
  <mergeCells count="2">
    <mergeCell ref="A2:E2"/>
    <mergeCell ref="A72:B72"/>
  </mergeCells>
  <phoneticPr fontId="18" type="noConversion"/>
  <printOptions horizontalCentered="1"/>
  <pageMargins left="0.39370078740157499" right="0.39370078740157499" top="0.39370078740157499" bottom="0.59055118110236204" header="0.35433070866141703" footer="0.196850393700787"/>
  <pageSetup paperSize="9" scale="84" fitToHeight="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6</vt:i4>
      </vt:variant>
    </vt:vector>
  </HeadingPairs>
  <TitlesOfParts>
    <vt:vector size="10" baseType="lpstr">
      <vt:lpstr>乡镇封面</vt:lpstr>
      <vt:lpstr>乡镇收支总表</vt:lpstr>
      <vt:lpstr>乡镇基金收入</vt:lpstr>
      <vt:lpstr>乡镇基金支出</vt:lpstr>
      <vt:lpstr>乡镇基金收入!Print_Area</vt:lpstr>
      <vt:lpstr>乡镇基金支出!Print_Area</vt:lpstr>
      <vt:lpstr>乡镇收支总表!Print_Area</vt:lpstr>
      <vt:lpstr>乡镇基金收入!Print_Titles</vt:lpstr>
      <vt:lpstr>乡镇基金支出!Print_Titles</vt:lpstr>
      <vt:lpstr>乡镇收支总表!Print_Titles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甄杰</dc:creator>
  <cp:lastModifiedBy>李嘉艺</cp:lastModifiedBy>
  <cp:lastPrinted>2020-10-13T05:50:04Z</cp:lastPrinted>
  <dcterms:created xsi:type="dcterms:W3CDTF">2019-10-28T01:45:00Z</dcterms:created>
  <dcterms:modified xsi:type="dcterms:W3CDTF">2020-10-13T05:50:08Z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