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70" tabRatio="797" activeTab="1"/>
  </bookViews>
  <sheets>
    <sheet name="本级封面" sheetId="1" r:id="rId1"/>
    <sheet name="乡镇一般预算收入" sheetId="2" r:id="rId2"/>
    <sheet name="乡镇一般预算支出-功能" sheetId="3" r:id="rId3"/>
    <sheet name="乡镇一般预算支出-经济" sheetId="4" r:id="rId4"/>
  </sheets>
  <definedNames>
    <definedName name="_xlnm.Print_Area" localSheetId="0">'本级封面'!$A$1:$J$27</definedName>
    <definedName name="_xlnm.Print_Area" localSheetId="3">'乡镇一般预算支出-经济'!$A$1:$E$95</definedName>
    <definedName name="_xlnm.Print_Titles" localSheetId="1">'乡镇一般预算收入'!$1:$4</definedName>
    <definedName name="_xlnm.Print_Titles" localSheetId="2">'乡镇一般预算支出-功能'!$1:$4</definedName>
    <definedName name="_xlnm.Print_Titles" localSheetId="3">'乡镇一般预算支出-经济'!$1:$4</definedName>
  </definedNames>
  <calcPr fullCalcOnLoad="1"/>
</workbook>
</file>

<file path=xl/sharedStrings.xml><?xml version="1.0" encoding="utf-8"?>
<sst xmlns="http://schemas.openxmlformats.org/spreadsheetml/2006/main" count="1600" uniqueCount="1205">
  <si>
    <t>附件8：</t>
  </si>
  <si>
    <t>科目号</t>
  </si>
  <si>
    <t>科目名称</t>
  </si>
  <si>
    <t>2019年实绩</t>
  </si>
  <si>
    <t>一、一般公共预算收入</t>
  </si>
  <si>
    <t>一、一般公共预算支出</t>
  </si>
  <si>
    <t>税收收入</t>
  </si>
  <si>
    <t>非税收入</t>
  </si>
  <si>
    <t>国防支出</t>
  </si>
  <si>
    <t>二、上级补助收入</t>
  </si>
  <si>
    <t>返还性收入</t>
  </si>
  <si>
    <t>一般性转移支付收入</t>
  </si>
  <si>
    <t>专项转移支付收入</t>
  </si>
  <si>
    <t>县级对镇街转移支付</t>
  </si>
  <si>
    <t>三、债务转贷收入</t>
  </si>
  <si>
    <t>四、上年结余结转</t>
  </si>
  <si>
    <t>五、调入资金</t>
  </si>
  <si>
    <t>六、动用预算稳定调节基金</t>
  </si>
  <si>
    <t>七、镇上解县</t>
  </si>
  <si>
    <t>灾害防治及应急管理支出</t>
  </si>
  <si>
    <t>二、上解上级支出</t>
  </si>
  <si>
    <t>三、债务还本支出</t>
  </si>
  <si>
    <t>四、年终结转</t>
  </si>
  <si>
    <t>五、安排预算稳定调节基金</t>
  </si>
  <si>
    <t>支出合计</t>
  </si>
  <si>
    <t>附件8-2：</t>
  </si>
  <si>
    <t>.</t>
  </si>
  <si>
    <t>单位:万元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</si>
  <si>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</si>
  <si>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</si>
  <si>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</si>
  <si>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</si>
  <si>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</si>
  <si>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</si>
  <si>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</si>
  <si>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</si>
  <si>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</si>
  <si>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</si>
  <si>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</si>
  <si>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</si>
  <si>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</si>
  <si>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</si>
  <si>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专项收入</t>
  </si>
  <si>
    <t>其中：教育费附加收入</t>
  </si>
  <si>
    <t xml:space="preserve">      残疾人就业保障金收入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</si>
  <si>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</si>
  <si>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</si>
  <si>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</si>
  <si>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</si>
  <si>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</si>
  <si>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</si>
  <si>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 xml:space="preserve">   其他税收返还收入</t>
  </si>
  <si>
    <t xml:space="preserve">   均衡性转移支付收入</t>
  </si>
  <si>
    <t>结算补助收入</t>
  </si>
  <si>
    <t>企业事业单位划转补助收入</t>
  </si>
  <si>
    <t>固定数额补助收入</t>
  </si>
  <si>
    <t>公共安全共同财政事权转移支付收入</t>
  </si>
  <si>
    <t>教育共同财政事权转移支付收入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</si>
  <si>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</si>
  <si>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</si>
  <si>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</si>
  <si>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</si>
  <si>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</si>
  <si>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其他一般性转移支付收入</t>
  </si>
  <si>
    <t>生态转移支付</t>
  </si>
  <si>
    <t>困难镇补助</t>
  </si>
  <si>
    <t>体制补助</t>
  </si>
  <si>
    <t>城乡义务教育等转移支付收入</t>
  </si>
  <si>
    <t>其他转移支付</t>
  </si>
  <si>
    <t>地方政府一般债务转贷收入</t>
  </si>
  <si>
    <t>地方政府一般债券转贷收入</t>
  </si>
  <si>
    <t>上年结余收入</t>
  </si>
  <si>
    <t>镇级财力上年结余收入</t>
  </si>
  <si>
    <t>调入一般公共预算资金</t>
  </si>
  <si>
    <t>从政府性基金预算调入一般公共预算</t>
  </si>
  <si>
    <t>从其他资金调入一般公共预算</t>
  </si>
  <si>
    <t>动用预算稳定调节基金</t>
  </si>
  <si>
    <t>收  入  合  计</t>
  </si>
  <si>
    <t>附件8-3：</t>
  </si>
  <si>
    <t>（功能分类支出）</t>
  </si>
  <si>
    <t>一般公共服务支出</t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</si>
  <si>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</si>
  <si>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</si>
  <si>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</si>
  <si>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</si>
  <si>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</si>
  <si>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</si>
  <si>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</si>
  <si>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</si>
  <si>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</si>
  <si>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</si>
  <si>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</si>
  <si>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</si>
  <si>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</si>
  <si>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</si>
  <si>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</si>
  <si>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</si>
  <si>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</si>
  <si>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</si>
  <si>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专项服务</t>
  </si>
  <si>
    <t>专项业务活动</t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</si>
  <si>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</si>
  <si>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</si>
  <si>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</si>
  <si>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</si>
  <si>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</si>
  <si>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</si>
  <si>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</si>
  <si>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</si>
  <si>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</si>
  <si>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</si>
  <si>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</si>
  <si>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 xml:space="preserve">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</si>
  <si>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</si>
  <si>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</si>
  <si>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</si>
  <si>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</si>
  <si>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</si>
  <si>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</si>
  <si>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</si>
  <si>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</si>
  <si>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</si>
  <si>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</si>
  <si>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</si>
  <si>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</si>
  <si>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</si>
  <si>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</si>
  <si>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税务办案</t>
  </si>
  <si>
    <t>发票管理及税务登记</t>
  </si>
  <si>
    <t>代扣代收代征税款手续费</t>
  </si>
  <si>
    <t>税务宣传</t>
  </si>
  <si>
    <t>协税护税</t>
  </si>
  <si>
    <t>其他税收事务支出</t>
  </si>
  <si>
    <t xml:space="preserve"> 审计事务</t>
  </si>
  <si>
    <t>审计业务</t>
  </si>
  <si>
    <t>审计管理</t>
  </si>
  <si>
    <t>其他审计事务支出</t>
  </si>
  <si>
    <t xml:space="preserve"> 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</si>
  <si>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</si>
  <si>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</si>
  <si>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</si>
  <si>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</si>
  <si>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</si>
  <si>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</si>
  <si>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</si>
  <si>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人力资源事务</t>
  </si>
  <si>
    <t>政府特殊津贴</t>
  </si>
  <si>
    <t>资助留学回国人员</t>
  </si>
  <si>
    <t>博士后日常经费</t>
  </si>
  <si>
    <t>引进人才费用</t>
  </si>
  <si>
    <t>其他人力资源事务支出</t>
  </si>
  <si>
    <t xml:space="preserve"> 纪检监察事务</t>
  </si>
  <si>
    <t>大案要案查处</t>
  </si>
  <si>
    <t>派驻派出机构</t>
  </si>
  <si>
    <t>巡视工作</t>
  </si>
  <si>
    <t>其他纪检监察事务支出</t>
  </si>
  <si>
    <t xml:space="preserve">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</si>
  <si>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</si>
  <si>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</si>
  <si>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</si>
  <si>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</si>
  <si>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</si>
  <si>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</si>
  <si>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</si>
  <si>
    <t>专利审批</t>
  </si>
  <si>
    <t>国家知识产权战略</t>
  </si>
  <si>
    <t>专利试点和产业化推进</t>
  </si>
  <si>
    <t>国际组织专项活动</t>
  </si>
  <si>
    <t>知识产权宏观管理</t>
  </si>
  <si>
    <t>商标管理</t>
  </si>
  <si>
    <t>原产地地理标志管理</t>
  </si>
  <si>
    <t>其他知识产权事务支出</t>
  </si>
  <si>
    <t xml:space="preserve"> 民族事务</t>
  </si>
  <si>
    <t>民族工作专项</t>
  </si>
  <si>
    <t>其他民族事务支出</t>
  </si>
  <si>
    <t xml:space="preserve"> 港澳台事务</t>
  </si>
  <si>
    <t>港澳事务</t>
  </si>
  <si>
    <t>台湾事务</t>
  </si>
  <si>
    <t>其他港澳台事务支出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</si>
  <si>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</si>
  <si>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</si>
  <si>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</si>
  <si>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</si>
  <si>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</si>
  <si>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</si>
  <si>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</si>
  <si>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</si>
  <si>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</si>
  <si>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</si>
  <si>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</si>
  <si>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</si>
  <si>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</si>
  <si>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</si>
  <si>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</si>
  <si>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宣传管理</t>
  </si>
  <si>
    <t>其他宣传事务支出</t>
  </si>
  <si>
    <t xml:space="preserve"> 统战事务</t>
  </si>
  <si>
    <t>宗教事务</t>
  </si>
  <si>
    <t>华侨事务</t>
  </si>
  <si>
    <t>其他统战事务支出</t>
  </si>
  <si>
    <t xml:space="preserve"> 对外联络事务</t>
  </si>
  <si>
    <t>其他对外联络事务支出</t>
  </si>
  <si>
    <t xml:space="preserve"> 其他共产党事务支出</t>
  </si>
  <si>
    <t>其他共产党事务支出</t>
  </si>
  <si>
    <t xml:space="preserve"> 网信事务</t>
  </si>
  <si>
    <t>信息安全事务</t>
  </si>
  <si>
    <t>其他网信事务支出</t>
  </si>
  <si>
    <t xml:space="preserve"> 市场监督管理事务</t>
  </si>
  <si>
    <t>市场主体管理</t>
  </si>
  <si>
    <t>市场秩序执法</t>
  </si>
  <si>
    <t>质量基础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</si>
  <si>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</si>
  <si>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</si>
  <si>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</si>
  <si>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</si>
  <si>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</si>
  <si>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</si>
  <si>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 xml:space="preserve"> 其他一般公共服务支出</t>
  </si>
  <si>
    <t>国家赔偿费用支出</t>
  </si>
  <si>
    <t>其他一般公共服务支出</t>
  </si>
  <si>
    <t>外交支出</t>
  </si>
  <si>
    <t xml:space="preserve"> 外交管理事务</t>
  </si>
  <si>
    <t>其他外交管理事务支出</t>
  </si>
  <si>
    <t xml:space="preserve"> 驻外机构</t>
  </si>
  <si>
    <t>驻外使领馆(团、处)</t>
  </si>
  <si>
    <t>其他驻外机构支出</t>
  </si>
  <si>
    <t xml:space="preserve"> 对外援助</t>
  </si>
  <si>
    <t>援外优惠贷款贴息</t>
  </si>
  <si>
    <t>对外援助</t>
  </si>
  <si>
    <t xml:space="preserve"> 国际组织</t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</si>
  <si>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</si>
  <si>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</si>
  <si>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</si>
  <si>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</si>
  <si>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</si>
  <si>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</si>
  <si>
    <t>在华国际会议</t>
  </si>
  <si>
    <t>国际交流活动</t>
  </si>
  <si>
    <t>对外合作活动</t>
  </si>
  <si>
    <t>其他对外合作与交流支出</t>
  </si>
  <si>
    <t xml:space="preserve"> 对外宣传</t>
  </si>
  <si>
    <t>对外宣传</t>
  </si>
  <si>
    <t xml:space="preserve"> 边界勘界联检</t>
  </si>
  <si>
    <t>边界勘界</t>
  </si>
  <si>
    <t>边界联检</t>
  </si>
  <si>
    <t>边界界桩维护</t>
  </si>
  <si>
    <t>其他支出</t>
  </si>
  <si>
    <t xml:space="preserve"> 国际发展合作</t>
  </si>
  <si>
    <t>其他国际发展合作支出</t>
  </si>
  <si>
    <t xml:space="preserve"> 其他外交支出</t>
  </si>
  <si>
    <t>其他外交支出</t>
  </si>
  <si>
    <t xml:space="preserve"> 现役部队</t>
  </si>
  <si>
    <t>现役部队</t>
  </si>
  <si>
    <t xml:space="preserve"> 国防科研事业</t>
  </si>
  <si>
    <t>国防科研事业</t>
  </si>
  <si>
    <t xml:space="preserve"> 专项工程</t>
  </si>
  <si>
    <t>专项工程</t>
  </si>
  <si>
    <t xml:space="preserve">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</si>
  <si>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</si>
  <si>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</si>
  <si>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</si>
  <si>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</si>
  <si>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</si>
  <si>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</si>
  <si>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</si>
  <si>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</si>
  <si>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</si>
  <si>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</si>
  <si>
    <t>其他国防支出</t>
  </si>
  <si>
    <t>公共安全支出</t>
  </si>
  <si>
    <t xml:space="preserve"> 武装警察部队</t>
  </si>
  <si>
    <t>武装警察部队</t>
  </si>
  <si>
    <t>其他武装警察部队支出</t>
  </si>
  <si>
    <t xml:space="preserve"> 公安</t>
  </si>
  <si>
    <t>执法办案</t>
  </si>
  <si>
    <t>特别业务</t>
  </si>
  <si>
    <t>特勤业务</t>
  </si>
  <si>
    <t>移民事务</t>
  </si>
  <si>
    <t>其他公安支出</t>
  </si>
  <si>
    <t xml:space="preserve"> 国家安全</t>
  </si>
  <si>
    <t>安全业务</t>
  </si>
  <si>
    <t>其他国家安全支出</t>
  </si>
  <si>
    <t xml:space="preserve"> 检察</t>
  </si>
  <si>
    <t>“两房”建设</t>
  </si>
  <si>
    <t>检察监督</t>
  </si>
  <si>
    <t>其他检察支出</t>
  </si>
  <si>
    <t xml:space="preserve"> 法院</t>
  </si>
  <si>
    <t>案件审判</t>
  </si>
  <si>
    <t>案件执行</t>
  </si>
  <si>
    <t>“两庭”建设</t>
  </si>
  <si>
    <t>其他法院支出</t>
  </si>
  <si>
    <t xml:space="preserve"> 司法</t>
  </si>
  <si>
    <t>基层司法业务</t>
  </si>
  <si>
    <t>普法宣传</t>
  </si>
  <si>
    <t>律师公证管理</t>
  </si>
  <si>
    <t>法律援助</t>
  </si>
  <si>
    <t>国家统一法律职业资格考试</t>
  </si>
  <si>
    <t>仲裁</t>
  </si>
  <si>
    <t>社区矫正</t>
  </si>
  <si>
    <t>司法鉴定</t>
  </si>
  <si>
    <t>法制建设</t>
  </si>
  <si>
    <t>其他司法支出</t>
  </si>
  <si>
    <t xml:space="preserve"> 监狱</t>
  </si>
  <si>
    <t>犯人生活</t>
  </si>
  <si>
    <t>犯人改造</t>
  </si>
  <si>
    <t>狱政设施建设</t>
  </si>
  <si>
    <t>其他监狱支出</t>
  </si>
  <si>
    <t xml:space="preserve">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</si>
  <si>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</si>
  <si>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</si>
  <si>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</si>
  <si>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</si>
  <si>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</si>
  <si>
    <t>保密技术</t>
  </si>
  <si>
    <t>保密管理</t>
  </si>
  <si>
    <t>其他国家保密支出</t>
  </si>
  <si>
    <t xml:space="preserve"> 缉私警察</t>
  </si>
  <si>
    <t>缉私业务</t>
  </si>
  <si>
    <t>其他缉私警察支出</t>
  </si>
  <si>
    <t xml:space="preserve"> 其他公共安全支出</t>
  </si>
  <si>
    <t>其他公共安全支出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</si>
  <si>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</si>
  <si>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</si>
  <si>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</si>
  <si>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</si>
  <si>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</si>
  <si>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</si>
  <si>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</si>
  <si>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</si>
  <si>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</si>
  <si>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</si>
  <si>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</si>
  <si>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</si>
  <si>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 xml:space="preserve"> 职业教育</t>
  </si>
  <si>
    <t>初等职业教育</t>
  </si>
  <si>
    <t>中等职业教育</t>
  </si>
  <si>
    <t>技校教育</t>
  </si>
  <si>
    <t>高等职业教育</t>
  </si>
  <si>
    <t>其他职业教育支出</t>
  </si>
  <si>
    <t xml:space="preserve">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</si>
  <si>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</si>
  <si>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</si>
  <si>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</si>
  <si>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</si>
  <si>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</si>
  <si>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</si>
  <si>
    <t>广播电视学校</t>
  </si>
  <si>
    <t>教育电视台</t>
  </si>
  <si>
    <t>其他广播电视教育支出</t>
  </si>
  <si>
    <t xml:space="preserve"> 留学教育</t>
  </si>
  <si>
    <t>出国留学教育</t>
  </si>
  <si>
    <t>来华留学教育</t>
  </si>
  <si>
    <t>其他留学教育支出</t>
  </si>
  <si>
    <t xml:space="preserve"> 特殊教育</t>
  </si>
  <si>
    <t>特殊学校教育</t>
  </si>
  <si>
    <t>工读学校教育</t>
  </si>
  <si>
    <t>其他特殊教育支出</t>
  </si>
  <si>
    <t xml:space="preserve">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</si>
  <si>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</si>
  <si>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</si>
  <si>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</si>
  <si>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</si>
  <si>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</si>
  <si>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</si>
  <si>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</si>
  <si>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</si>
  <si>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</si>
  <si>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</si>
  <si>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</si>
  <si>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</si>
  <si>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</si>
  <si>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</si>
  <si>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>科学技术支出</t>
  </si>
  <si>
    <t xml:space="preserve"> 科学技术管理事务</t>
  </si>
  <si>
    <t>其他科学技术管理事务支出</t>
  </si>
  <si>
    <t xml:space="preserve"> 基础研究</t>
  </si>
  <si>
    <t>机构运行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</si>
  <si>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</si>
  <si>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</si>
  <si>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</si>
  <si>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</si>
  <si>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</si>
  <si>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</si>
  <si>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 xml:space="preserve"> 应用研究</t>
  </si>
  <si>
    <t>社会公益研究</t>
  </si>
  <si>
    <t>高技术研究</t>
  </si>
  <si>
    <t>专项科研试制</t>
  </si>
  <si>
    <t>其他应用研究支出</t>
  </si>
  <si>
    <t xml:space="preserve"> 技术研究与开发</t>
  </si>
  <si>
    <t>科技成果转化与扩散</t>
  </si>
  <si>
    <t>其他技术研究与开发支出</t>
  </si>
  <si>
    <t xml:space="preserve"> 科技条件与服务</t>
  </si>
  <si>
    <t>技术创新服务体系</t>
  </si>
  <si>
    <t>科技条件专项</t>
  </si>
  <si>
    <t>其他科技条件与服务支出</t>
  </si>
  <si>
    <t xml:space="preserve"> 社会科学</t>
  </si>
  <si>
    <t>社会科学研究机构</t>
  </si>
  <si>
    <t>社会科学研究</t>
  </si>
  <si>
    <t>社科基金支出</t>
  </si>
  <si>
    <t>其他社会科学支出</t>
  </si>
  <si>
    <t xml:space="preserve">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</si>
  <si>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</si>
  <si>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</si>
  <si>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</si>
  <si>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</si>
  <si>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</si>
  <si>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</si>
  <si>
    <t>国际交流与合作</t>
  </si>
  <si>
    <t>重大科技合作项目</t>
  </si>
  <si>
    <t>其他科技交流与合作支出</t>
  </si>
  <si>
    <t xml:space="preserve"> 科技重大项目</t>
  </si>
  <si>
    <t>科技重大专项</t>
  </si>
  <si>
    <t>重点研发计划</t>
  </si>
  <si>
    <t>其他科技重大项目</t>
  </si>
  <si>
    <t xml:space="preserve"> 其他科学技术支出</t>
  </si>
  <si>
    <t>科技奖励</t>
  </si>
  <si>
    <t>核应急</t>
  </si>
  <si>
    <t>转制科研机构</t>
  </si>
  <si>
    <t>其他科学技术支出</t>
  </si>
  <si>
    <t>文化旅游体育与传媒支出</t>
  </si>
  <si>
    <t xml:space="preserve"> 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</si>
  <si>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</si>
  <si>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</si>
  <si>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</si>
  <si>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</si>
  <si>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</si>
  <si>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</si>
  <si>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</si>
  <si>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</si>
  <si>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</si>
  <si>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</si>
  <si>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</si>
  <si>
    <t>其他文化和旅游支出</t>
  </si>
  <si>
    <t xml:space="preserve"> 文物</t>
  </si>
  <si>
    <t>文物保护</t>
  </si>
  <si>
    <t>博物馆</t>
  </si>
  <si>
    <t>历史名城与古迹</t>
  </si>
  <si>
    <t>其他文物支出</t>
  </si>
  <si>
    <t xml:space="preserve">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</si>
  <si>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</si>
  <si>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</si>
  <si>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</si>
  <si>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</si>
  <si>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</si>
  <si>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</si>
  <si>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</si>
  <si>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</si>
  <si>
    <t>新闻通讯</t>
  </si>
  <si>
    <t>出版发行</t>
  </si>
  <si>
    <t>版权管理</t>
  </si>
  <si>
    <t>电影</t>
  </si>
  <si>
    <t>其他新闻出版电影支出</t>
  </si>
  <si>
    <t xml:space="preserve"> 广播电视</t>
  </si>
  <si>
    <t>广播</t>
  </si>
  <si>
    <t>电视</t>
  </si>
  <si>
    <t>监测监管</t>
  </si>
  <si>
    <t>其他广播电视支出</t>
  </si>
  <si>
    <t xml:space="preserve"> 其他文化旅游体育与传媒支出</t>
  </si>
  <si>
    <t>宣传文化发展专项支出</t>
  </si>
  <si>
    <t>文化产业发展专项支出</t>
  </si>
  <si>
    <t>其他文化旅游体育与传媒支出</t>
  </si>
  <si>
    <t>社会保障和就业支出</t>
  </si>
  <si>
    <t xml:space="preserve">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</si>
  <si>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</si>
  <si>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</si>
  <si>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</si>
  <si>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</si>
  <si>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</si>
  <si>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</si>
  <si>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</si>
  <si>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</si>
  <si>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</si>
  <si>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 xml:space="preserve"> 民政管理事务</t>
  </si>
  <si>
    <t>社会组织管理</t>
  </si>
  <si>
    <t>行政区划和地名管理</t>
  </si>
  <si>
    <t>基层政权建设和社区治理</t>
  </si>
  <si>
    <t>其他民政管理事务支出</t>
  </si>
  <si>
    <t xml:space="preserve"> 补充全国社会保障基金</t>
  </si>
  <si>
    <t>用一般公共预算补充基金</t>
  </si>
  <si>
    <t xml:space="preserve"> 行政事业单位养老支出</t>
  </si>
  <si>
    <t>行政单位离退休</t>
  </si>
  <si>
    <t>事业单位离退休</t>
  </si>
  <si>
    <t>教育事业单位离退休</t>
  </si>
  <si>
    <t>其他事业单位离退休</t>
  </si>
  <si>
    <t>离退休人员管理机构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</si>
  <si>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</si>
  <si>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</si>
  <si>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</si>
  <si>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</si>
  <si>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</si>
  <si>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</si>
  <si>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</si>
  <si>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</si>
  <si>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</si>
  <si>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</si>
  <si>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</si>
  <si>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其他行政事业单位养老支出</t>
  </si>
  <si>
    <t xml:space="preserve"> 企业改革补助</t>
  </si>
  <si>
    <t>企业关闭破产补助</t>
  </si>
  <si>
    <t>厂办大集体改革补助</t>
  </si>
  <si>
    <t>其他企业改革发展补助</t>
  </si>
  <si>
    <t xml:space="preserve">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</si>
  <si>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</si>
  <si>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</si>
  <si>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</si>
  <si>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</si>
  <si>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</si>
  <si>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</si>
  <si>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</si>
  <si>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</si>
  <si>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</si>
  <si>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</si>
  <si>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</si>
  <si>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</si>
  <si>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</si>
  <si>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</si>
  <si>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</si>
  <si>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</si>
  <si>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</si>
  <si>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</si>
  <si>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</si>
  <si>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</si>
  <si>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</si>
  <si>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</si>
  <si>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</si>
  <si>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</si>
  <si>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</si>
  <si>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</si>
  <si>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</si>
  <si>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康复辅具</t>
  </si>
  <si>
    <t>殡葬</t>
  </si>
  <si>
    <t>社会福利事业单位</t>
  </si>
  <si>
    <t>养老服务</t>
  </si>
  <si>
    <t>其他社会福利支出</t>
  </si>
  <si>
    <t xml:space="preserve">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</si>
  <si>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</si>
  <si>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</si>
  <si>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</si>
  <si>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</si>
  <si>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</si>
  <si>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</si>
  <si>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</si>
  <si>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</si>
  <si>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</si>
  <si>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</si>
  <si>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</si>
  <si>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</si>
  <si>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</si>
  <si>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</si>
  <si>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</si>
  <si>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</si>
  <si>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补充道路交通事故社会救助基金</t>
  </si>
  <si>
    <t>交强险增值税补助基金支出</t>
  </si>
  <si>
    <t>交强险罚款收入补助基金支出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</si>
  <si>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</si>
  <si>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</si>
  <si>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</si>
  <si>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</si>
  <si>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</si>
  <si>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</si>
  <si>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</si>
  <si>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</si>
  <si>
    <t>财政对失业保险基金的补助</t>
  </si>
  <si>
    <t>财政对工伤保险基金的补助</t>
  </si>
  <si>
    <t>财政对生育保险基金的补助</t>
  </si>
  <si>
    <t>其他财政对社会保险基金的补助</t>
  </si>
  <si>
    <t xml:space="preserve"> 退役军人管理事务</t>
  </si>
  <si>
    <t>拥军优属</t>
  </si>
  <si>
    <t>部队供应</t>
  </si>
  <si>
    <t>其他退役军人事务管理支出</t>
  </si>
  <si>
    <t xml:space="preserve"> 财政代缴社会保险费支出</t>
  </si>
  <si>
    <t>财政代缴城乡居民基本养老保险费支出</t>
  </si>
  <si>
    <t>财政代缴其他社会保险费支出</t>
  </si>
  <si>
    <t xml:space="preserve"> 其他社会保障和就业支出</t>
  </si>
  <si>
    <t>其他社会保障和就业支出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</si>
  <si>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</si>
  <si>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</si>
  <si>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</si>
  <si>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</si>
  <si>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</si>
  <si>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</si>
  <si>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传染病医院</t>
  </si>
  <si>
    <t>职业病防治医院</t>
  </si>
  <si>
    <t>精神病医院</t>
  </si>
  <si>
    <t>妇幼保健医院</t>
  </si>
  <si>
    <t>儿童医院</t>
  </si>
  <si>
    <t>其他专科医院</t>
  </si>
  <si>
    <t>福利医院</t>
  </si>
  <si>
    <t>行业医院</t>
  </si>
  <si>
    <t>处理医疗欠费</t>
  </si>
  <si>
    <t>康复医院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</si>
  <si>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</si>
  <si>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</si>
  <si>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</si>
  <si>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</si>
  <si>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</si>
  <si>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</si>
  <si>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</si>
  <si>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</si>
  <si>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</si>
  <si>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</si>
  <si>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</si>
  <si>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</si>
  <si>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</si>
  <si>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</si>
  <si>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</si>
  <si>
    <t>突发公共卫生事件应急处理</t>
  </si>
  <si>
    <t>其他公共卫生支出</t>
  </si>
  <si>
    <t xml:space="preserve"> 中医药</t>
  </si>
  <si>
    <t>中医（民族医）药专项</t>
  </si>
  <si>
    <t>其他中医药支出</t>
  </si>
  <si>
    <t xml:space="preserve"> 计划生育事务</t>
  </si>
  <si>
    <t>计划生育机构</t>
  </si>
  <si>
    <t>计划生育服务</t>
  </si>
  <si>
    <t>其他计划生育事务支出</t>
  </si>
  <si>
    <t xml:space="preserve"> 行政事业单位医疗</t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</si>
  <si>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</si>
  <si>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</si>
  <si>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</si>
  <si>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</si>
  <si>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</si>
  <si>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</si>
  <si>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</si>
  <si>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</si>
  <si>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</si>
  <si>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</si>
  <si>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</si>
  <si>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</si>
  <si>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</si>
  <si>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</si>
  <si>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</si>
  <si>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</si>
  <si>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>其他优抚对象医疗支出</t>
  </si>
  <si>
    <t xml:space="preserve"> 医疗保障管理事务</t>
  </si>
  <si>
    <t>医疗保障政策管理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</si>
  <si>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</si>
  <si>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</si>
  <si>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</si>
  <si>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</si>
  <si>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</si>
  <si>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</si>
  <si>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>节能环保支出</t>
  </si>
  <si>
    <t xml:space="preserve"> 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</si>
  <si>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</si>
  <si>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</si>
  <si>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</si>
  <si>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</si>
  <si>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应对气候变化管理事务</t>
  </si>
  <si>
    <t>其他环境保护管理事务支出</t>
  </si>
  <si>
    <t xml:space="preserve"> 环境监测与监察</t>
  </si>
  <si>
    <t>建设项目环评审查与监督</t>
  </si>
  <si>
    <t>核与辐射安全监督</t>
  </si>
  <si>
    <t>其他环境监测与监察支出</t>
  </si>
  <si>
    <t xml:space="preserve">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</si>
  <si>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</si>
  <si>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</si>
  <si>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</si>
  <si>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</si>
  <si>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</si>
  <si>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</si>
  <si>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</si>
  <si>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 xml:space="preserve"> 自然生态保护</t>
  </si>
  <si>
    <t>生态保护</t>
  </si>
  <si>
    <t>农村环境保护</t>
  </si>
  <si>
    <t>生物及物种资源保护</t>
  </si>
  <si>
    <t>其他自然生态保护支出</t>
  </si>
  <si>
    <t xml:space="preserve"> 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</si>
  <si>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</si>
  <si>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</si>
  <si>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</si>
  <si>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</si>
  <si>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</si>
  <si>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</si>
  <si>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退耕还林还草</t>
  </si>
  <si>
    <t>退耕现金</t>
  </si>
  <si>
    <t>退耕还林粮食折现补贴</t>
  </si>
  <si>
    <t>退耕还林粮食费用补贴</t>
  </si>
  <si>
    <t>退耕还林工程建设</t>
  </si>
  <si>
    <t>其他退耕还林还草支出</t>
  </si>
  <si>
    <t xml:space="preserve"> 风沙荒漠治理</t>
  </si>
  <si>
    <t>京津风沙源治理工程建设</t>
  </si>
  <si>
    <t>其他风沙荒漠治理支出</t>
  </si>
  <si>
    <t xml:space="preserve"> 退牧还草</t>
  </si>
  <si>
    <t>退牧还草工程建设</t>
  </si>
  <si>
    <t>其他退牧还草支出</t>
  </si>
  <si>
    <t xml:space="preserve"> 已垦草原退耕还草</t>
  </si>
  <si>
    <t>已垦草原退耕还草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</si>
  <si>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</si>
  <si>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</si>
  <si>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</si>
  <si>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</si>
  <si>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</si>
  <si>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</si>
  <si>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</si>
  <si>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</si>
  <si>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</si>
  <si>
    <t>可再生能源</t>
  </si>
  <si>
    <t xml:space="preserve"> 循环经济</t>
  </si>
  <si>
    <t>循环经济</t>
  </si>
  <si>
    <t xml:space="preserve"> 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</si>
  <si>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</si>
  <si>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</si>
  <si>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</si>
  <si>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</si>
  <si>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</si>
  <si>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</si>
  <si>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</si>
  <si>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</si>
  <si>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</si>
  <si>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</si>
  <si>
    <t>其他节能环保支出</t>
  </si>
  <si>
    <t>城乡社区支出</t>
  </si>
  <si>
    <t xml:space="preserve"> 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</si>
  <si>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</si>
  <si>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</si>
  <si>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</si>
  <si>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</si>
  <si>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</si>
  <si>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</si>
  <si>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</si>
  <si>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</si>
  <si>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</si>
  <si>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</si>
  <si>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小城镇基础设施建设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</si>
  <si>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</si>
  <si>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</si>
  <si>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</si>
  <si>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</si>
  <si>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</si>
  <si>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</si>
  <si>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</si>
  <si>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>农林水支出</t>
  </si>
  <si>
    <t xml:space="preserve"> 农业农村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</si>
  <si>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</si>
  <si>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</si>
  <si>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</si>
  <si>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</si>
  <si>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</si>
  <si>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</si>
  <si>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</si>
  <si>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对外交流与合作</t>
  </si>
  <si>
    <t>防灾救灾</t>
  </si>
  <si>
    <t>稳定农民收入补贴</t>
  </si>
  <si>
    <t>农业结构调整补贴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</si>
  <si>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</si>
  <si>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</si>
  <si>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</si>
  <si>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</si>
  <si>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</si>
  <si>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</si>
  <si>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成品油价格改革对渔业的补贴</t>
  </si>
  <si>
    <t>对高校毕业生到基层任职补助</t>
  </si>
  <si>
    <t>农田建设</t>
  </si>
  <si>
    <t>其他农业农村支出</t>
  </si>
  <si>
    <t xml:space="preserve"> 林业和草原</t>
  </si>
  <si>
    <t>事业机构</t>
  </si>
  <si>
    <t>森林资源培育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</si>
  <si>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</si>
  <si>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</si>
  <si>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</si>
  <si>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</si>
  <si>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</si>
  <si>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</si>
  <si>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</si>
  <si>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</si>
  <si>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</si>
  <si>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</si>
  <si>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</si>
  <si>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</si>
  <si>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</si>
  <si>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</si>
  <si>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林业草原防灾减灾</t>
  </si>
  <si>
    <t>国家公园</t>
  </si>
  <si>
    <t>草原管理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</si>
  <si>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</si>
  <si>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</si>
  <si>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</si>
  <si>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</si>
  <si>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</si>
  <si>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</si>
  <si>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</si>
  <si>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</si>
  <si>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</si>
  <si>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</si>
  <si>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</si>
  <si>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</si>
  <si>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</si>
  <si>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</si>
  <si>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</si>
  <si>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</si>
  <si>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</si>
  <si>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</si>
  <si>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</si>
  <si>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</si>
  <si>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</si>
  <si>
    <t>农村人蓄饮水</t>
  </si>
  <si>
    <t>南水北调工程建设</t>
  </si>
  <si>
    <t>南水北调工程管理</t>
  </si>
  <si>
    <t>其他水利支出</t>
  </si>
  <si>
    <t xml:space="preserve">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</si>
  <si>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</si>
  <si>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</si>
  <si>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</si>
  <si>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</si>
  <si>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</si>
  <si>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</si>
  <si>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</si>
  <si>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农村综合改革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</si>
  <si>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</si>
  <si>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</si>
  <si>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</si>
  <si>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</si>
  <si>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</si>
  <si>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</si>
  <si>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</si>
  <si>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</si>
  <si>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</si>
  <si>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</si>
  <si>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</si>
  <si>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</si>
  <si>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其他惠普金融发展支出</t>
  </si>
  <si>
    <t xml:space="preserve"> 目标价格补贴</t>
  </si>
  <si>
    <t>棉花目标价格补贴</t>
  </si>
  <si>
    <t>其他目标价格补贴</t>
  </si>
  <si>
    <t xml:space="preserve"> 其他农林水支出</t>
  </si>
  <si>
    <t>化解其他公益性乡村债务支出</t>
  </si>
  <si>
    <t>其他农林水支出</t>
  </si>
  <si>
    <t>交通运输支出</t>
  </si>
  <si>
    <t xml:space="preserve">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</si>
  <si>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</si>
  <si>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</si>
  <si>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</si>
  <si>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</si>
  <si>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</si>
  <si>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</si>
  <si>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</si>
  <si>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</si>
  <si>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</si>
  <si>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</si>
  <si>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</si>
  <si>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</si>
  <si>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</si>
  <si>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</si>
  <si>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</si>
  <si>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</si>
  <si>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</si>
  <si>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</si>
  <si>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</si>
  <si>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</si>
  <si>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</si>
  <si>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</si>
  <si>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</si>
  <si>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</si>
  <si>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</si>
  <si>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</si>
  <si>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</si>
  <si>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</si>
  <si>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</si>
  <si>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</si>
  <si>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</si>
  <si>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</si>
  <si>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</si>
  <si>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</si>
  <si>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</si>
  <si>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</si>
  <si>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</si>
  <si>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</si>
  <si>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</si>
  <si>
    <t>邮政普遍服务与特殊服务</t>
  </si>
  <si>
    <t>其他邮政业支出</t>
  </si>
  <si>
    <t xml:space="preserve">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</si>
  <si>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</si>
  <si>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</si>
  <si>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</si>
  <si>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</si>
  <si>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</si>
  <si>
    <t>公共交通运营补助</t>
  </si>
  <si>
    <t>其他交通运输支出</t>
  </si>
  <si>
    <t>资源勘探工业信息等支出</t>
  </si>
  <si>
    <t xml:space="preserve"> 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</si>
  <si>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</si>
  <si>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</si>
  <si>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</si>
  <si>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</si>
  <si>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</si>
  <si>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</si>
  <si>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</si>
  <si>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</si>
  <si>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</si>
  <si>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</si>
  <si>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</si>
  <si>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</si>
  <si>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</si>
  <si>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</si>
  <si>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</si>
  <si>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</si>
  <si>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</si>
  <si>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</si>
  <si>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</si>
  <si>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</si>
  <si>
    <t>其他建筑业支出</t>
  </si>
  <si>
    <t xml:space="preserve"> 工业和信息产业监管</t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</si>
  <si>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</si>
  <si>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</si>
  <si>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</si>
  <si>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</si>
  <si>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</si>
  <si>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</si>
  <si>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</si>
  <si>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</si>
  <si>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</si>
  <si>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 xml:space="preserve"> 国有资产监管</t>
  </si>
  <si>
    <t>国有企业监事会专项</t>
  </si>
  <si>
    <t>中央企业专项管理</t>
  </si>
  <si>
    <t>其他国有资产监管支出</t>
  </si>
  <si>
    <t xml:space="preserve"> 支持中小企业发展和管理支出</t>
  </si>
  <si>
    <t>科技型中小企业技术创新基金</t>
  </si>
  <si>
    <t>中小企业发展专项</t>
  </si>
  <si>
    <t>其他支持中小企业发展和管理支出</t>
  </si>
  <si>
    <t xml:space="preserve"> 其他资源勘探工业信息等支出</t>
  </si>
  <si>
    <t>黄金事务</t>
  </si>
  <si>
    <t>技术改造支出</t>
  </si>
  <si>
    <t>中药材扶持资金支出</t>
  </si>
  <si>
    <t>重点产业振兴和技术改造项目贷款贴息</t>
  </si>
  <si>
    <t>其他资源勘探工业信息等支出</t>
  </si>
  <si>
    <t>商业服务业等支出</t>
  </si>
  <si>
    <t xml:space="preserve">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</si>
  <si>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</si>
  <si>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</si>
  <si>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</si>
  <si>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</si>
  <si>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</si>
  <si>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</si>
  <si>
    <t>外商投资环境建设补助资金</t>
  </si>
  <si>
    <t>其他涉外发展服务支出</t>
  </si>
  <si>
    <t xml:space="preserve"> 其他商业服务业等支出</t>
  </si>
  <si>
    <t>服务业基础设施建设</t>
  </si>
  <si>
    <t>其他商业服务业等支出</t>
  </si>
  <si>
    <t>金融支出</t>
  </si>
  <si>
    <t xml:space="preserve"> 金融部门行政支出</t>
  </si>
  <si>
    <t>安全防卫</t>
  </si>
  <si>
    <t>金融部门其他行政支出</t>
  </si>
  <si>
    <t xml:space="preserve"> 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</si>
  <si>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</si>
  <si>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</si>
  <si>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</si>
  <si>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</si>
  <si>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</si>
  <si>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</si>
  <si>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</si>
  <si>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</si>
  <si>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</si>
  <si>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</si>
  <si>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</si>
  <si>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</si>
  <si>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</si>
  <si>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</si>
  <si>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</si>
  <si>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</si>
  <si>
    <t>中央银行亏损补贴</t>
  </si>
  <si>
    <t>其他金融调控支出</t>
  </si>
  <si>
    <t xml:space="preserve"> 其他金融支出</t>
  </si>
  <si>
    <t>其他金融支出</t>
  </si>
  <si>
    <t>援助其他地区支出</t>
  </si>
  <si>
    <t xml:space="preserve"> 一般公共服务</t>
  </si>
  <si>
    <t xml:space="preserve"> 教育</t>
  </si>
  <si>
    <t xml:space="preserve"> 文化体育与传媒</t>
  </si>
  <si>
    <t xml:space="preserve"> 医疗卫生</t>
  </si>
  <si>
    <t xml:space="preserve"> 节能环保</t>
  </si>
  <si>
    <t xml:space="preserve"> 农业</t>
  </si>
  <si>
    <t xml:space="preserve"> 交通运输</t>
  </si>
  <si>
    <t xml:space="preserve"> 住房保障</t>
  </si>
  <si>
    <t xml:space="preserve"> 其他支出</t>
  </si>
  <si>
    <t>自然资源海洋气象等支出</t>
  </si>
  <si>
    <t xml:space="preserve"> 自然资源事务</t>
  </si>
  <si>
    <t>自然资源规划及管理</t>
  </si>
  <si>
    <t>自然资源利用与保护</t>
  </si>
  <si>
    <t>自然资源社会公益服务</t>
  </si>
  <si>
    <t>自然资源行业业务管理</t>
  </si>
  <si>
    <t>自然资源调查与确权登记</t>
  </si>
  <si>
    <t>土地资源储备支出</t>
  </si>
  <si>
    <t>地质矿产资源与环境调查</t>
  </si>
  <si>
    <t>地质勘查与矿产资源管理</t>
  </si>
  <si>
    <t>地质转产项目财政贴息</t>
  </si>
  <si>
    <t>国外风险勘查</t>
  </si>
  <si>
    <t>地质勘查基金（周转金）支出</t>
  </si>
  <si>
    <t>海域与海岛管理</t>
  </si>
  <si>
    <t>自然资源国际合作与海洋权益维护</t>
  </si>
  <si>
    <t>自然资源卫星</t>
  </si>
  <si>
    <t>极地考察</t>
  </si>
  <si>
    <t>深海调查与资源开发</t>
  </si>
  <si>
    <t>海港航标维护</t>
  </si>
  <si>
    <t>海水淡化</t>
  </si>
  <si>
    <t>无居民海岛使用金支出</t>
  </si>
  <si>
    <t>海洋战略规划与预警监测</t>
  </si>
  <si>
    <t>基础测绘与地理信息管理</t>
  </si>
  <si>
    <t>其他自然资源事务支出</t>
  </si>
  <si>
    <t xml:space="preserve">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</si>
  <si>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</si>
  <si>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</si>
  <si>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</si>
  <si>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</si>
  <si>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</si>
  <si>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</si>
  <si>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</si>
  <si>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</si>
  <si>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</si>
  <si>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</si>
  <si>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</si>
  <si>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</si>
  <si>
    <t>其他自然资源海洋气象等支出</t>
  </si>
  <si>
    <t>住房保障支出</t>
  </si>
  <si>
    <t xml:space="preserve">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</si>
  <si>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</si>
  <si>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</si>
  <si>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</si>
  <si>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</si>
  <si>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</si>
  <si>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</si>
  <si>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</si>
  <si>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老旧小区改造</t>
  </si>
  <si>
    <t>住房租赁市场发展</t>
  </si>
  <si>
    <t>其他保障性安居工程支出</t>
  </si>
  <si>
    <t xml:space="preserve"> 住房改革支出</t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</si>
  <si>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</si>
  <si>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</si>
  <si>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</si>
  <si>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</si>
  <si>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</si>
  <si>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</si>
  <si>
    <t>公有住房建设和维修改造支出</t>
  </si>
  <si>
    <t>住房公积金管理</t>
  </si>
  <si>
    <t>其他城乡社区住宅支出</t>
  </si>
  <si>
    <t>粮油物资储备支出</t>
  </si>
  <si>
    <t xml:space="preserve"> 粮油事务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</si>
  <si>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</si>
  <si>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</si>
  <si>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</si>
  <si>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</si>
  <si>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</si>
  <si>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</si>
  <si>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</si>
  <si>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</si>
  <si>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</si>
  <si>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</si>
  <si>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 xml:space="preserve"> 物资事务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</si>
  <si>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</si>
  <si>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</si>
  <si>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</si>
  <si>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</si>
  <si>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</si>
  <si>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</si>
  <si>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</si>
  <si>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</si>
  <si>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</si>
  <si>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 xml:space="preserve"> 能源储备</t>
  </si>
  <si>
    <t>石油储备</t>
  </si>
  <si>
    <t>天然铀能源储备</t>
  </si>
  <si>
    <t>煤炭储备</t>
  </si>
  <si>
    <t>其他能源储备支出</t>
  </si>
  <si>
    <t xml:space="preserve">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</si>
  <si>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</si>
  <si>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</si>
  <si>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</si>
  <si>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</si>
  <si>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</si>
  <si>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</si>
  <si>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</si>
  <si>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</si>
  <si>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</si>
  <si>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</si>
  <si>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</si>
  <si>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</si>
  <si>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</si>
  <si>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</si>
  <si>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</si>
  <si>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</si>
  <si>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</si>
  <si>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 xml:space="preserve"> 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</si>
  <si>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</si>
  <si>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</si>
  <si>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</si>
  <si>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</si>
  <si>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</si>
  <si>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</si>
  <si>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</si>
  <si>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</si>
  <si>
    <t>消防应急救援</t>
  </si>
  <si>
    <t>其他消防事务支出</t>
  </si>
  <si>
    <t xml:space="preserve"> 森林消防事务</t>
  </si>
  <si>
    <t>森林消防应急救援</t>
  </si>
  <si>
    <t>其他森林消防事务支出</t>
  </si>
  <si>
    <t xml:space="preserve"> 煤矿安全</t>
  </si>
  <si>
    <t>煤矿安全监察事务</t>
  </si>
  <si>
    <t>煤矿应急救援事务</t>
  </si>
  <si>
    <t>其他煤矿安全支出</t>
  </si>
  <si>
    <t xml:space="preserve"> 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</si>
  <si>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</si>
  <si>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</si>
  <si>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</si>
  <si>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</si>
  <si>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</si>
  <si>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</si>
  <si>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</si>
  <si>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</si>
  <si>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</si>
  <si>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</si>
  <si>
    <t>地质灾害防治</t>
  </si>
  <si>
    <t>森林草原防灾减灾</t>
  </si>
  <si>
    <t>其他自然灾害防治支出</t>
  </si>
  <si>
    <t xml:space="preserve"> 自然灾害救灾及恢复重建支出</t>
  </si>
  <si>
    <t>中央自然灾害生活补助</t>
  </si>
  <si>
    <t>地方自然灾害生活补助</t>
  </si>
  <si>
    <t>自然灾害救灾补助</t>
  </si>
  <si>
    <t>自然灾害灾后重建补助</t>
  </si>
  <si>
    <t>其他自然灾害救灾及恢复重建支出</t>
  </si>
  <si>
    <t xml:space="preserve"> 其他灾害防治及应急管理支出</t>
  </si>
  <si>
    <t>预备费</t>
  </si>
  <si>
    <t xml:space="preserve"> 年初预留</t>
  </si>
  <si>
    <t>债务付息支出</t>
  </si>
  <si>
    <t xml:space="preserve"> 中央政府国内债务付息支出</t>
  </si>
  <si>
    <t xml:space="preserve"> 中央政府国外债务付息支出</t>
  </si>
  <si>
    <t xml:space="preserve"> 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</si>
  <si>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</si>
  <si>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</si>
  <si>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</si>
  <si>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</si>
  <si>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债务发行费用支出</t>
  </si>
  <si>
    <t xml:space="preserve"> 中央政府国内债务发行费用支出</t>
  </si>
  <si>
    <t xml:space="preserve"> 中央政府国外债务发行费用支出</t>
  </si>
  <si>
    <t xml:space="preserve"> 地方政府一般债务发行费用支出</t>
  </si>
  <si>
    <t>体制上解支出</t>
  </si>
  <si>
    <t>专项上解支出</t>
  </si>
  <si>
    <t xml:space="preserve">  其中：出口退税上解</t>
  </si>
  <si>
    <t xml:space="preserve">       上解江门统筹发展资金</t>
  </si>
  <si>
    <t xml:space="preserve">       其他专项上解</t>
  </si>
  <si>
    <t>地方政府一般债务还本支出</t>
  </si>
  <si>
    <t>地方政府一般债券还本支出</t>
  </si>
  <si>
    <t>年终结余</t>
  </si>
  <si>
    <t>附件8-4：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</si>
  <si>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</si>
  <si>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</si>
  <si>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</si>
  <si>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</si>
  <si>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</si>
  <si>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</si>
  <si>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</si>
  <si>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</si>
  <si>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</si>
  <si>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</si>
  <si>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</si>
  <si>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</si>
  <si>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</si>
  <si>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</si>
  <si>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</si>
  <si>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</si>
  <si>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</si>
  <si>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</si>
  <si>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</si>
  <si>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</si>
  <si>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</si>
  <si>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</si>
  <si>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</si>
  <si>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</si>
  <si>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</si>
  <si>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</si>
  <si>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</si>
  <si>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</si>
  <si>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</si>
  <si>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</si>
  <si>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</si>
  <si>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</si>
  <si>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</si>
  <si>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</si>
  <si>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</si>
  <si>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</si>
  <si>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</si>
  <si>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</si>
  <si>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</si>
  <si>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</si>
  <si>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</si>
  <si>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</si>
  <si>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</si>
  <si>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</si>
  <si>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</si>
  <si>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</si>
  <si>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</si>
  <si>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</si>
  <si>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</si>
  <si>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</si>
  <si>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</si>
  <si>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</si>
  <si>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</si>
  <si>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</si>
  <si>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</si>
  <si>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</si>
  <si>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</si>
  <si>
    <t>2019年预算</t>
  </si>
  <si>
    <t>2019年预算</t>
  </si>
  <si>
    <t>其他一般性转移支付收入</t>
  </si>
  <si>
    <t>鹤山市2019年古劳镇一般公共预算收支预算执行表</t>
  </si>
  <si>
    <t>鹤山市2019年古劳镇一般公共预算收入预算执行表</t>
  </si>
  <si>
    <t>鹤山市2019年古劳镇一般公共预算支出预算执行表</t>
  </si>
  <si>
    <t>鹤山市2019年古劳镇一般公共预算支出预算执行表</t>
  </si>
  <si>
    <t>预算完成数%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</si>
</sst>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;&quot; &quot;\-#,##0"/>
    <numFmt numFmtId="177" formatCode="&quot; &quot;#,##0;[Red]&quot; &quot;\-#,##0"/>
    <numFmt numFmtId="178" formatCode="&quot; &quot;#,##0.00;&quot; &quot;\-#,##0.00"/>
    <numFmt numFmtId="179" formatCode="&quot; &quot;#,##0.00;[Red]&quot; &quot;\-#,##0.00"/>
    <numFmt numFmtId="180" formatCode="_ &quot; &quot;* #,##0_ ;_ &quot; &quot;* \-#,##0_ ;_ &quot; &quot;* &quot;-&quot;_ ;_ @_ "/>
    <numFmt numFmtId="181" formatCode="_ &quot; &quot;* #,##0.00_ ;_ &quot; &quot;* \-#,##0.00_ ;_ &quot; &quot;* &quot;-&quot;??_ ;_ @_ "/>
    <numFmt numFmtId="182" formatCode="#,##0.00_ "/>
    <numFmt numFmtId="183" formatCode="#,##0_ "/>
    <numFmt numFmtId="184" formatCode="0;[Red]0"/>
    <numFmt numFmtId="185" formatCode="0.00_ "/>
    <numFmt numFmtId="186" formatCode="#,##0_);[Red]\(#,##0\)"/>
    <numFmt numFmtId="187" formatCode="#,##0.00000000_);[Red]\(#,##0.00000000\)"/>
    <numFmt numFmtId="188" formatCode="0_ "/>
    <numFmt numFmtId="189" formatCode="0_);[Red]\(0\)"/>
  </numFmts>
  <fonts count="43">
    <font>
      <sz val="12"/>
      <name val="宋体"/>
      <family val="0"/>
    </font>
    <font>
      <sz val="11"/>
      <color indexed="8"/>
      <name val="等线"/>
      <family val="0"/>
    </font>
    <font>
      <b/>
      <sz val="11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1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sz val="12"/>
      <name val="Times New Roman"/>
      <family val="1"/>
    </font>
    <font>
      <b/>
      <sz val="28"/>
      <name val="黑体"/>
      <family val="3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b/>
      <sz val="11.5"/>
      <color indexed="8"/>
      <name val="等线"/>
      <family val="0"/>
    </font>
    <font>
      <sz val="11.5"/>
      <color indexed="8"/>
      <name val="等线"/>
      <family val="0"/>
    </font>
    <font>
      <b/>
      <sz val="11.5"/>
      <color indexed="8"/>
      <name val="宋体"/>
      <family val="0"/>
    </font>
    <font>
      <sz val="11.5"/>
      <color indexed="8"/>
      <name val="宋体"/>
      <family val="0"/>
    </font>
    <font>
      <sz val="11.5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9" borderId="5" applyNumberFormat="0" applyAlignment="0" applyProtection="0"/>
    <xf numFmtId="0" fontId="27" fillId="14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32" fillId="9" borderId="8" applyNumberFormat="0" applyAlignment="0" applyProtection="0"/>
    <xf numFmtId="0" fontId="33" fillId="3" borderId="5" applyNumberFormat="0" applyAlignment="0" applyProtection="0"/>
    <xf numFmtId="0" fontId="34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9" applyNumberFormat="0" applyFon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183" fontId="3" fillId="0" borderId="10" xfId="52" applyNumberFormat="1" applyFont="1" applyFill="1" applyBorder="1" applyAlignment="1">
      <alignment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 indent="1"/>
    </xf>
    <xf numFmtId="183" fontId="4" fillId="0" borderId="10" xfId="52" applyNumberFormat="1" applyFont="1" applyFill="1" applyBorder="1" applyAlignment="1">
      <alignment vertical="center"/>
    </xf>
    <xf numFmtId="41" fontId="3" fillId="0" borderId="10" xfId="52" applyNumberFormat="1" applyFont="1" applyFill="1" applyBorder="1" applyAlignment="1">
      <alignment vertical="center"/>
    </xf>
    <xf numFmtId="49" fontId="37" fillId="0" borderId="10" xfId="0" applyNumberFormat="1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 inden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 indent="1"/>
    </xf>
    <xf numFmtId="0" fontId="37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84" fontId="8" fillId="0" borderId="0" xfId="0" applyNumberFormat="1" applyFont="1" applyFill="1" applyAlignment="1">
      <alignment vertical="center"/>
    </xf>
    <xf numFmtId="185" fontId="8" fillId="0" borderId="0" xfId="52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84" fontId="2" fillId="0" borderId="0" xfId="0" applyNumberFormat="1" applyFont="1" applyFill="1" applyAlignment="1">
      <alignment vertical="center"/>
    </xf>
    <xf numFmtId="185" fontId="2" fillId="0" borderId="0" xfId="52" applyNumberFormat="1" applyFont="1" applyFill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185" fontId="2" fillId="0" borderId="0" xfId="0" applyNumberFormat="1" applyFont="1" applyFill="1" applyAlignment="1">
      <alignment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1" fontId="3" fillId="0" borderId="10" xfId="52" applyNumberFormat="1" applyFont="1" applyFill="1" applyBorder="1" applyAlignment="1" applyProtection="1">
      <alignment horizontal="center" vertical="center"/>
      <protection/>
    </xf>
    <xf numFmtId="183" fontId="3" fillId="0" borderId="10" xfId="52" applyNumberFormat="1" applyFont="1" applyFill="1" applyBorder="1" applyAlignment="1" applyProtection="1">
      <alignment horizontal="center" vertical="center"/>
      <protection/>
    </xf>
    <xf numFmtId="183" fontId="2" fillId="0" borderId="10" xfId="0" applyNumberFormat="1" applyFont="1" applyFill="1" applyBorder="1" applyAlignment="1">
      <alignment vertical="center"/>
    </xf>
    <xf numFmtId="183" fontId="8" fillId="0" borderId="10" xfId="0" applyNumberFormat="1" applyFont="1" applyFill="1" applyBorder="1" applyAlignment="1">
      <alignment vertical="center"/>
    </xf>
    <xf numFmtId="184" fontId="8" fillId="0" borderId="1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83" fontId="5" fillId="0" borderId="0" xfId="0" applyNumberFormat="1" applyFont="1" applyFill="1" applyAlignment="1">
      <alignment horizontal="right" vertical="center"/>
    </xf>
    <xf numFmtId="10" fontId="5" fillId="0" borderId="0" xfId="0" applyNumberFormat="1" applyFont="1" applyFill="1" applyAlignment="1">
      <alignment vertical="center"/>
    </xf>
    <xf numFmtId="10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83" fontId="3" fillId="0" borderId="10" xfId="52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indent="1"/>
    </xf>
    <xf numFmtId="183" fontId="4" fillId="0" borderId="10" xfId="53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 indent="1"/>
      <protection locked="0"/>
    </xf>
    <xf numFmtId="1" fontId="4" fillId="0" borderId="10" xfId="0" applyNumberFormat="1" applyFont="1" applyFill="1" applyBorder="1" applyAlignment="1" applyProtection="1">
      <alignment horizontal="left" vertical="center" indent="1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183" fontId="4" fillId="0" borderId="10" xfId="52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 applyProtection="1">
      <alignment horizontal="left" vertical="center" indent="1"/>
      <protection locked="0"/>
    </xf>
    <xf numFmtId="1" fontId="4" fillId="0" borderId="10" xfId="0" applyNumberFormat="1" applyFont="1" applyFill="1" applyBorder="1" applyAlignment="1" applyProtection="1">
      <alignment horizontal="left" vertical="center" indent="2"/>
      <protection locked="0"/>
    </xf>
    <xf numFmtId="1" fontId="3" fillId="0" borderId="10" xfId="0" applyNumberFormat="1" applyFont="1" applyFill="1" applyBorder="1" applyAlignment="1" applyProtection="1">
      <alignment horizontal="left" vertical="center" indent="2"/>
      <protection locked="0"/>
    </xf>
    <xf numFmtId="1" fontId="3" fillId="0" borderId="10" xfId="0" applyNumberFormat="1" applyFont="1" applyFill="1" applyBorder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183" fontId="3" fillId="0" borderId="10" xfId="5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182" fontId="3" fillId="0" borderId="0" xfId="52" applyNumberFormat="1" applyFont="1" applyFill="1" applyBorder="1" applyAlignment="1">
      <alignment vertical="center" wrapText="1"/>
    </xf>
    <xf numFmtId="182" fontId="4" fillId="0" borderId="0" xfId="52" applyNumberFormat="1" applyFont="1" applyFill="1" applyBorder="1" applyAlignment="1">
      <alignment vertical="center" wrapText="1"/>
    </xf>
    <xf numFmtId="41" fontId="4" fillId="0" borderId="0" xfId="52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vertical="center"/>
    </xf>
    <xf numFmtId="183" fontId="3" fillId="4" borderId="10" xfId="52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186" fontId="2" fillId="0" borderId="10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 indent="1"/>
    </xf>
    <xf numFmtId="183" fontId="40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183" fontId="41" fillId="0" borderId="10" xfId="0" applyNumberFormat="1" applyFont="1" applyFill="1" applyBorder="1" applyAlignment="1">
      <alignment vertical="center"/>
    </xf>
    <xf numFmtId="10" fontId="3" fillId="0" borderId="10" xfId="52" applyNumberFormat="1" applyFont="1" applyFill="1" applyBorder="1" applyAlignment="1">
      <alignment horizontal="right" vertical="center"/>
    </xf>
    <xf numFmtId="183" fontId="4" fillId="18" borderId="10" xfId="52" applyNumberFormat="1" applyFont="1" applyFill="1" applyBorder="1" applyAlignment="1">
      <alignment horizontal="right" vertical="center"/>
    </xf>
    <xf numFmtId="183" fontId="4" fillId="18" borderId="10" xfId="53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3" fillId="0" borderId="10" xfId="52" applyNumberFormat="1" applyFont="1" applyFill="1" applyBorder="1" applyAlignment="1" applyProtection="1">
      <alignment vertical="center"/>
      <protection/>
    </xf>
    <xf numFmtId="10" fontId="3" fillId="0" borderId="10" xfId="52" applyNumberFormat="1" applyFont="1" applyFill="1" applyBorder="1" applyAlignment="1">
      <alignment vertical="center" wrapText="1"/>
    </xf>
    <xf numFmtId="189" fontId="0" fillId="0" borderId="10" xfId="0" applyNumberFormat="1" applyBorder="1" applyAlignment="1">
      <alignment/>
    </xf>
    <xf numFmtId="189" fontId="3" fillId="0" borderId="10" xfId="0" applyNumberFormat="1" applyFont="1" applyFill="1" applyBorder="1" applyAlignment="1">
      <alignment horizontal="center" vertical="center"/>
    </xf>
    <xf numFmtId="189" fontId="3" fillId="4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 applyProtection="1">
      <alignment horizontal="center" vertical="center"/>
      <protection locked="0"/>
    </xf>
    <xf numFmtId="189" fontId="3" fillId="0" borderId="10" xfId="0" applyNumberFormat="1" applyFont="1" applyFill="1" applyBorder="1" applyAlignment="1" applyProtection="1">
      <alignment horizontal="center" vertical="center"/>
      <protection locked="0"/>
    </xf>
    <xf numFmtId="189" fontId="3" fillId="0" borderId="12" xfId="0" applyNumberFormat="1" applyFont="1" applyFill="1" applyBorder="1" applyAlignment="1">
      <alignment horizontal="center" vertical="center"/>
    </xf>
    <xf numFmtId="1" fontId="4" fillId="0" borderId="10" xfId="41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/>
    </xf>
    <xf numFmtId="183" fontId="6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3" fontId="2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A13" sqref="A13:J13"/>
    </sheetView>
  </sheetViews>
  <sheetFormatPr defaultColWidth="9.00390625" defaultRowHeight="14.25"/>
  <cols>
    <col min="1" max="1" width="9.00390625" style="73" customWidth="1"/>
    <col min="2" max="2" width="10.375" style="73" customWidth="1"/>
    <col min="3" max="3" width="8.375" style="73" customWidth="1"/>
    <col min="4" max="8" width="9.00390625" style="73" customWidth="1"/>
    <col min="9" max="9" width="9.75390625" style="73" customWidth="1"/>
    <col min="10" max="10" width="12.875" style="73" customWidth="1"/>
    <col min="11" max="11" width="12.625" style="73" customWidth="1"/>
    <col min="12" max="16384" width="9.00390625" style="73" customWidth="1"/>
  </cols>
  <sheetData>
    <row r="1" spans="1:6" ht="21.75" customHeight="1">
      <c r="A1" s="115" t="s">
        <v>0</v>
      </c>
      <c r="B1" s="115"/>
      <c r="C1" s="115"/>
      <c r="D1" s="75"/>
      <c r="E1" s="76"/>
      <c r="F1" s="76"/>
    </row>
    <row r="2" spans="1:4" ht="15.75" customHeight="1">
      <c r="A2" s="115"/>
      <c r="B2" s="115"/>
      <c r="C2" s="115"/>
      <c r="D2" s="75"/>
    </row>
    <row r="3" spans="1:4" ht="15.75" customHeight="1">
      <c r="A3" s="74"/>
      <c r="B3" s="74"/>
      <c r="C3" s="74"/>
      <c r="D3" s="75"/>
    </row>
    <row r="4" spans="1:4" ht="15.75" customHeight="1">
      <c r="A4" s="74"/>
      <c r="B4" s="74"/>
      <c r="C4" s="74"/>
      <c r="D4" s="75"/>
    </row>
    <row r="5" spans="1:4" ht="15.75" customHeight="1">
      <c r="A5" s="74"/>
      <c r="B5" s="74"/>
      <c r="C5" s="74"/>
      <c r="D5" s="75"/>
    </row>
    <row r="6" spans="1:4" ht="15.75" customHeight="1">
      <c r="A6" s="74"/>
      <c r="B6" s="74"/>
      <c r="C6" s="74"/>
      <c r="D6" s="75"/>
    </row>
    <row r="7" spans="1:4" ht="15.75" customHeight="1">
      <c r="A7" s="74"/>
      <c r="B7" s="74"/>
      <c r="C7" s="74"/>
      <c r="D7" s="75"/>
    </row>
    <row r="8" spans="1:4" ht="15.75" customHeight="1">
      <c r="A8" s="74"/>
      <c r="B8" s="74"/>
      <c r="C8" s="74"/>
      <c r="D8" s="75"/>
    </row>
    <row r="9" spans="1:4" ht="15.75" customHeight="1">
      <c r="A9" s="74"/>
      <c r="B9" s="74"/>
      <c r="C9" s="74"/>
      <c r="D9" s="75"/>
    </row>
    <row r="10" spans="1:3" ht="15.75" customHeight="1">
      <c r="A10" s="77"/>
      <c r="B10" s="77"/>
      <c r="C10" s="77"/>
    </row>
    <row r="11" spans="1:3" ht="15.75" customHeight="1">
      <c r="A11" s="77"/>
      <c r="B11" s="77"/>
      <c r="C11" s="77"/>
    </row>
    <row r="12" spans="1:3" ht="15.75" customHeight="1">
      <c r="A12" s="77"/>
      <c r="B12" s="77"/>
      <c r="C12" s="77"/>
    </row>
    <row r="13" spans="1:11" ht="72" customHeight="1">
      <c r="A13" s="114" t="s">
        <v>1200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82"/>
    </row>
    <row r="15" spans="1:11" ht="25.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18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18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18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24.75" customHeight="1">
      <c r="A19" s="79"/>
      <c r="B19" s="79"/>
      <c r="C19" s="80"/>
      <c r="D19" s="79"/>
      <c r="F19" s="79"/>
      <c r="G19" s="81"/>
      <c r="H19" s="81"/>
      <c r="I19" s="81"/>
      <c r="J19" s="81"/>
      <c r="K19" s="79"/>
    </row>
    <row r="20" spans="1:11" ht="24.75" customHeight="1">
      <c r="A20" s="79"/>
      <c r="B20" s="79"/>
      <c r="C20" s="80"/>
      <c r="D20" s="79"/>
      <c r="F20" s="79"/>
      <c r="G20" s="81"/>
      <c r="H20" s="81"/>
      <c r="I20" s="81"/>
      <c r="J20" s="81"/>
      <c r="K20" s="79"/>
    </row>
    <row r="21" spans="1:11" ht="24.75" customHeight="1">
      <c r="A21" s="79"/>
      <c r="B21" s="79"/>
      <c r="C21" s="80"/>
      <c r="D21" s="79"/>
      <c r="F21" s="79"/>
      <c r="G21" s="81"/>
      <c r="H21" s="81"/>
      <c r="I21" s="81"/>
      <c r="J21" s="81"/>
      <c r="K21" s="79"/>
    </row>
    <row r="22" spans="1:11" ht="24.75" customHeight="1">
      <c r="A22" s="79"/>
      <c r="B22" s="79"/>
      <c r="C22" s="80"/>
      <c r="D22" s="79"/>
      <c r="F22" s="79"/>
      <c r="G22" s="81"/>
      <c r="H22" s="81"/>
      <c r="I22" s="81"/>
      <c r="J22" s="81"/>
      <c r="K22" s="79"/>
    </row>
    <row r="23" spans="1:11" ht="18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18.7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18.7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8.7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0" ht="18.75">
      <c r="B27" s="80"/>
      <c r="C27" s="79"/>
      <c r="E27" s="79"/>
      <c r="F27" s="79"/>
      <c r="G27" s="79"/>
      <c r="H27" s="79"/>
      <c r="I27" s="83"/>
      <c r="J27" s="83"/>
    </row>
  </sheetData>
  <sheetProtection/>
  <mergeCells count="2">
    <mergeCell ref="A13:J13"/>
    <mergeCell ref="A1:C2"/>
  </mergeCells>
  <printOptions horizontalCentered="1"/>
  <pageMargins left="0" right="0" top="0.393055555555556" bottom="0.393055555555556" header="0.314583333333333" footer="0.31458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1">
      <pane xSplit="2" ySplit="5" topLeftCell="C5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:E69"/>
    </sheetView>
  </sheetViews>
  <sheetFormatPr defaultColWidth="9.00390625" defaultRowHeight="15" customHeight="1"/>
  <cols>
    <col min="1" max="1" width="11.25390625" style="5" customWidth="1"/>
    <col min="2" max="2" width="42.625" style="5" customWidth="1"/>
    <col min="3" max="3" width="14.125" style="5" customWidth="1"/>
    <col min="4" max="4" width="12.50390625" style="6" customWidth="1"/>
    <col min="5" max="5" width="14.00390625" style="50" customWidth="1"/>
    <col min="6" max="6" width="5.50390625" style="5" hidden="1" customWidth="1"/>
    <col min="7" max="16384" width="9.00390625" style="5" customWidth="1"/>
  </cols>
  <sheetData>
    <row r="1" spans="1:6" ht="15" customHeight="1">
      <c r="A1" s="4" t="s">
        <v>25</v>
      </c>
      <c r="D1" s="49"/>
      <c r="E1" s="51"/>
      <c r="F1" s="48" t="s">
        <v>26</v>
      </c>
    </row>
    <row r="2" spans="1:6" ht="27" customHeight="1">
      <c r="A2" s="116" t="s">
        <v>1201</v>
      </c>
      <c r="B2" s="116"/>
      <c r="C2" s="116"/>
      <c r="D2" s="116"/>
      <c r="E2" s="116"/>
      <c r="F2" s="48" t="s">
        <v>26</v>
      </c>
    </row>
    <row r="3" spans="4:6" ht="21.75" customHeight="1">
      <c r="D3" s="49"/>
      <c r="E3" s="52" t="s">
        <v>27</v>
      </c>
      <c r="F3" s="48" t="s">
        <v>26</v>
      </c>
    </row>
    <row r="4" spans="1:6" s="48" customFormat="1" ht="36" customHeight="1">
      <c r="A4" s="25" t="s">
        <v>1</v>
      </c>
      <c r="B4" s="25" t="s">
        <v>2</v>
      </c>
      <c r="C4" s="25" t="s">
        <v>1197</v>
      </c>
      <c r="D4" s="37" t="s">
        <v>3</v>
      </c>
      <c r="E4" s="53" t="s">
        <v>1204</v>
      </c>
      <c r="F4" s="48" t="s">
        <v>26</v>
      </c>
    </row>
    <row r="5" spans="1:6" s="48" customFormat="1" ht="19.5" customHeight="1">
      <c r="A5" s="54" t="s">
        <v>4</v>
      </c>
      <c r="B5" s="54"/>
      <c r="C5" s="107">
        <f>C6+C21</f>
        <v>14367.84</v>
      </c>
      <c r="D5" s="55">
        <f>D6+D21</f>
        <v>12747.3</v>
      </c>
      <c r="E5" s="100">
        <f>D5/C5</f>
        <v>0.8872106036815555</v>
      </c>
      <c r="F5" s="48" t="s">
        <v>26</v>
      </c>
    </row>
    <row r="6" spans="1:6" s="93" customFormat="1" ht="19.5" customHeight="1">
      <c r="A6" s="90">
        <v>101</v>
      </c>
      <c r="B6" s="91" t="s">
        <v>6</v>
      </c>
      <c r="C6" s="108">
        <f>SUBTOTAL(9,C7:C20)</f>
        <v>11026.84</v>
      </c>
      <c r="D6" s="92">
        <f>SUBTOTAL(9,D7:D20)</f>
        <v>10906.3</v>
      </c>
      <c r="E6" s="100">
        <f aca="true" t="shared" si="0" ref="E6:E69">D6/C6</f>
        <v>0.9890684910636228</v>
      </c>
      <c r="F6" s="48" t="s">
        <v>26</v>
      </c>
    </row>
    <row r="7" spans="1:6" s="30" customFormat="1" ht="20.25" customHeight="1">
      <c r="A7" s="56">
        <v>10101</v>
      </c>
      <c r="B7" s="57" t="s">
        <v>28</v>
      </c>
      <c r="C7" s="109">
        <v>6380.05</v>
      </c>
      <c r="D7" s="58">
        <v>5681</v>
      </c>
      <c r="E7" s="100">
        <f t="shared" si="0"/>
        <v>0.8904318931669815</v>
      </c>
      <c r="F7" s="48" t="s">
        <v>26</v>
      </c>
    </row>
    <row r="8" spans="1:5" s="30" customFormat="1" ht="20.25" customHeight="1">
      <c r="A8" s="56">
        <v>10103</v>
      </c>
      <c r="B8" s="57" t="s">
        <v>29</v>
      </c>
      <c r="C8" s="109"/>
      <c r="D8" s="58"/>
      <c r="E8" s="100" t="e">
        <f t="shared" si="0"/>
        <v>#DIV/0!</v>
      </c>
    </row>
    <row r="9" spans="1:6" s="30" customFormat="1" ht="20.25" customHeight="1">
      <c r="A9" s="56">
        <v>10104</v>
      </c>
      <c r="B9" s="57" t="s">
        <v>30</v>
      </c>
      <c r="C9" s="109">
        <v>819.35</v>
      </c>
      <c r="D9" s="58">
        <v>893</v>
      </c>
      <c r="E9" s="100">
        <f t="shared" si="0"/>
        <v>1.0898883261121621</v>
      </c>
      <c r="F9" s="48" t="s">
        <v>26</v>
      </c>
    </row>
    <row r="10" spans="1:6" s="30" customFormat="1" ht="20.25" customHeight="1">
      <c r="A10" s="56">
        <v>10106</v>
      </c>
      <c r="B10" s="57" t="s">
        <v>31</v>
      </c>
      <c r="C10" s="109">
        <v>467.2</v>
      </c>
      <c r="D10" s="58">
        <v>254</v>
      </c>
      <c r="E10" s="100">
        <f t="shared" si="0"/>
        <v>0.5436643835616438</v>
      </c>
      <c r="F10" s="48" t="s">
        <v>26</v>
      </c>
    </row>
    <row r="11" spans="1:5" s="30" customFormat="1" ht="20.25" customHeight="1">
      <c r="A11" s="56">
        <v>10107</v>
      </c>
      <c r="B11" s="57" t="s">
        <v>32</v>
      </c>
      <c r="C11" s="109"/>
      <c r="D11" s="58"/>
      <c r="E11" s="100" t="e">
        <f t="shared" si="0"/>
        <v>#DIV/0!</v>
      </c>
    </row>
    <row r="12" spans="1:6" s="30" customFormat="1" ht="20.25" customHeight="1">
      <c r="A12" s="56">
        <v>10109</v>
      </c>
      <c r="B12" s="57" t="s">
        <v>33</v>
      </c>
      <c r="C12" s="109">
        <v>714.42</v>
      </c>
      <c r="D12" s="58">
        <v>1107</v>
      </c>
      <c r="E12" s="100">
        <f t="shared" si="0"/>
        <v>1.5495086923658352</v>
      </c>
      <c r="F12" s="48" t="s">
        <v>26</v>
      </c>
    </row>
    <row r="13" spans="1:6" s="30" customFormat="1" ht="20.25" customHeight="1">
      <c r="A13" s="56">
        <v>10110</v>
      </c>
      <c r="B13" s="57" t="s">
        <v>34</v>
      </c>
      <c r="C13" s="109">
        <v>457.02</v>
      </c>
      <c r="D13" s="58">
        <v>1061</v>
      </c>
      <c r="E13" s="100">
        <f t="shared" si="0"/>
        <v>2.321561419631526</v>
      </c>
      <c r="F13" s="48" t="s">
        <v>26</v>
      </c>
    </row>
    <row r="14" spans="1:6" s="30" customFormat="1" ht="20.25" customHeight="1">
      <c r="A14" s="56">
        <v>10111</v>
      </c>
      <c r="B14" s="57" t="s">
        <v>35</v>
      </c>
      <c r="C14" s="109">
        <v>386.46</v>
      </c>
      <c r="D14" s="58">
        <v>337</v>
      </c>
      <c r="E14" s="100">
        <f t="shared" si="0"/>
        <v>0.872017802618641</v>
      </c>
      <c r="F14" s="48" t="s">
        <v>26</v>
      </c>
    </row>
    <row r="15" spans="1:6" s="30" customFormat="1" ht="20.25" customHeight="1">
      <c r="A15" s="56">
        <v>10112</v>
      </c>
      <c r="B15" s="57" t="s">
        <v>36</v>
      </c>
      <c r="C15" s="109">
        <v>535.82</v>
      </c>
      <c r="D15" s="58">
        <v>332</v>
      </c>
      <c r="E15" s="100">
        <f t="shared" si="0"/>
        <v>0.619611063416819</v>
      </c>
      <c r="F15" s="48" t="s">
        <v>26</v>
      </c>
    </row>
    <row r="16" spans="1:6" s="30" customFormat="1" ht="20.25" customHeight="1">
      <c r="A16" s="56">
        <v>10113</v>
      </c>
      <c r="B16" s="57" t="s">
        <v>37</v>
      </c>
      <c r="C16" s="109">
        <v>1033.68</v>
      </c>
      <c r="D16" s="58">
        <v>607</v>
      </c>
      <c r="E16" s="100">
        <f t="shared" si="0"/>
        <v>0.5872223512112065</v>
      </c>
      <c r="F16" s="48" t="s">
        <v>26</v>
      </c>
    </row>
    <row r="17" spans="1:6" s="30" customFormat="1" ht="20.25" customHeight="1">
      <c r="A17" s="56">
        <v>10114</v>
      </c>
      <c r="B17" s="57" t="s">
        <v>38</v>
      </c>
      <c r="C17" s="109">
        <v>0.41</v>
      </c>
      <c r="D17" s="58">
        <v>0.3</v>
      </c>
      <c r="E17" s="100">
        <f t="shared" si="0"/>
        <v>0.7317073170731707</v>
      </c>
      <c r="F17" s="48" t="s">
        <v>26</v>
      </c>
    </row>
    <row r="18" spans="1:6" s="30" customFormat="1" ht="20.25" customHeight="1">
      <c r="A18" s="56">
        <v>10118</v>
      </c>
      <c r="B18" s="57" t="s">
        <v>39</v>
      </c>
      <c r="C18" s="109">
        <v>222.94</v>
      </c>
      <c r="D18" s="58">
        <v>616</v>
      </c>
      <c r="E18" s="100">
        <f t="shared" si="0"/>
        <v>2.763075266887952</v>
      </c>
      <c r="F18" s="48" t="s">
        <v>26</v>
      </c>
    </row>
    <row r="19" spans="1:6" s="30" customFormat="1" ht="20.25" customHeight="1">
      <c r="A19" s="56">
        <v>10119</v>
      </c>
      <c r="B19" s="57" t="s">
        <v>40</v>
      </c>
      <c r="C19" s="109"/>
      <c r="D19" s="58"/>
      <c r="E19" s="100" t="e">
        <f t="shared" si="0"/>
        <v>#DIV/0!</v>
      </c>
      <c r="F19" s="48" t="s">
        <v>26</v>
      </c>
    </row>
    <row r="20" spans="1:5" s="30" customFormat="1" ht="20.25" customHeight="1">
      <c r="A20" s="56">
        <v>10121</v>
      </c>
      <c r="B20" s="57" t="s">
        <v>41</v>
      </c>
      <c r="C20" s="109">
        <v>9.49</v>
      </c>
      <c r="D20" s="58">
        <v>18</v>
      </c>
      <c r="E20" s="100">
        <f t="shared" si="0"/>
        <v>1.8967334035827186</v>
      </c>
    </row>
    <row r="21" spans="1:6" s="93" customFormat="1" ht="20.25" customHeight="1">
      <c r="A21" s="90">
        <v>103</v>
      </c>
      <c r="B21" s="91" t="s">
        <v>7</v>
      </c>
      <c r="C21" s="108">
        <f>C22+C25+C26+C27+C28+C29+C30</f>
        <v>3341</v>
      </c>
      <c r="D21" s="92">
        <f>D22+D25+D26+D27+D28+D29+D30</f>
        <v>1841</v>
      </c>
      <c r="E21" s="100">
        <f t="shared" si="0"/>
        <v>0.5510326249625861</v>
      </c>
      <c r="F21" s="30"/>
    </row>
    <row r="22" spans="1:5" s="30" customFormat="1" ht="20.25" customHeight="1">
      <c r="A22" s="56">
        <v>10302</v>
      </c>
      <c r="B22" s="57" t="s">
        <v>42</v>
      </c>
      <c r="C22" s="109">
        <v>420</v>
      </c>
      <c r="D22" s="102">
        <v>443</v>
      </c>
      <c r="E22" s="100">
        <f t="shared" si="0"/>
        <v>1.0547619047619048</v>
      </c>
    </row>
    <row r="23" spans="1:6" s="30" customFormat="1" ht="20.25" customHeight="1">
      <c r="A23" s="56">
        <v>1030203</v>
      </c>
      <c r="B23" s="57" t="s">
        <v>43</v>
      </c>
      <c r="C23" s="109">
        <v>420</v>
      </c>
      <c r="D23" s="102">
        <v>443</v>
      </c>
      <c r="E23" s="100">
        <f t="shared" si="0"/>
        <v>1.0547619047619048</v>
      </c>
      <c r="F23" s="48" t="s">
        <v>26</v>
      </c>
    </row>
    <row r="24" spans="1:6" s="30" customFormat="1" ht="20.25" customHeight="1">
      <c r="A24" s="56">
        <v>1030218</v>
      </c>
      <c r="B24" s="57" t="s">
        <v>44</v>
      </c>
      <c r="C24" s="109"/>
      <c r="D24" s="58"/>
      <c r="E24" s="100" t="e">
        <f t="shared" si="0"/>
        <v>#DIV/0!</v>
      </c>
      <c r="F24" s="48" t="s">
        <v>26</v>
      </c>
    </row>
    <row r="25" spans="1:5" s="30" customFormat="1" ht="20.25" customHeight="1">
      <c r="A25" s="56">
        <v>10304</v>
      </c>
      <c r="B25" s="57" t="s">
        <v>45</v>
      </c>
      <c r="C25" s="109">
        <v>60</v>
      </c>
      <c r="D25" s="58">
        <v>119</v>
      </c>
      <c r="E25" s="100">
        <f t="shared" si="0"/>
        <v>1.9833333333333334</v>
      </c>
    </row>
    <row r="26" spans="1:6" s="30" customFormat="1" ht="20.25" customHeight="1">
      <c r="A26" s="56">
        <v>10305</v>
      </c>
      <c r="B26" s="57" t="s">
        <v>46</v>
      </c>
      <c r="C26" s="109"/>
      <c r="D26" s="58"/>
      <c r="E26" s="100" t="e">
        <f t="shared" si="0"/>
        <v>#DIV/0!</v>
      </c>
      <c r="F26" s="48" t="s">
        <v>26</v>
      </c>
    </row>
    <row r="27" spans="1:5" s="30" customFormat="1" ht="20.25" customHeight="1">
      <c r="A27" s="56">
        <v>10306</v>
      </c>
      <c r="B27" s="57" t="s">
        <v>47</v>
      </c>
      <c r="C27" s="109"/>
      <c r="D27" s="58"/>
      <c r="E27" s="100" t="e">
        <f t="shared" si="0"/>
        <v>#DIV/0!</v>
      </c>
    </row>
    <row r="28" spans="1:6" s="1" customFormat="1" ht="20.25" customHeight="1">
      <c r="A28" s="56">
        <v>10307</v>
      </c>
      <c r="B28" s="57" t="s">
        <v>48</v>
      </c>
      <c r="C28" s="109">
        <v>2861</v>
      </c>
      <c r="D28" s="58">
        <v>1279</v>
      </c>
      <c r="E28" s="100">
        <f t="shared" si="0"/>
        <v>0.447046487242223</v>
      </c>
      <c r="F28" s="48" t="s">
        <v>26</v>
      </c>
    </row>
    <row r="29" spans="1:6" s="30" customFormat="1" ht="20.25" customHeight="1">
      <c r="A29" s="56">
        <v>10308</v>
      </c>
      <c r="B29" s="57" t="s">
        <v>49</v>
      </c>
      <c r="C29" s="109"/>
      <c r="D29" s="58"/>
      <c r="E29" s="100" t="e">
        <f t="shared" si="0"/>
        <v>#DIV/0!</v>
      </c>
      <c r="F29" s="48" t="s">
        <v>26</v>
      </c>
    </row>
    <row r="30" spans="1:6" s="30" customFormat="1" ht="20.25" customHeight="1">
      <c r="A30" s="56">
        <v>10309</v>
      </c>
      <c r="B30" s="57" t="s">
        <v>50</v>
      </c>
      <c r="C30" s="109"/>
      <c r="D30" s="58"/>
      <c r="E30" s="100" t="e">
        <f t="shared" si="0"/>
        <v>#DIV/0!</v>
      </c>
      <c r="F30" s="48" t="s">
        <v>26</v>
      </c>
    </row>
    <row r="31" spans="1:6" s="30" customFormat="1" ht="19.5" customHeight="1">
      <c r="A31" s="38" t="s">
        <v>9</v>
      </c>
      <c r="B31" s="54"/>
      <c r="C31" s="107">
        <f>C32+C34+C47+C48</f>
        <v>7409.7</v>
      </c>
      <c r="D31" s="55">
        <f>D32+D34+D47+D48</f>
        <v>6647</v>
      </c>
      <c r="E31" s="100">
        <f t="shared" si="0"/>
        <v>0.8970673576528064</v>
      </c>
      <c r="F31" s="48" t="s">
        <v>26</v>
      </c>
    </row>
    <row r="32" spans="1:6" s="30" customFormat="1" ht="19.5" customHeight="1">
      <c r="A32" s="38">
        <v>11001</v>
      </c>
      <c r="B32" s="54" t="s">
        <v>10</v>
      </c>
      <c r="C32" s="107">
        <f>C33</f>
        <v>275</v>
      </c>
      <c r="D32" s="55">
        <f>D33</f>
        <v>275</v>
      </c>
      <c r="E32" s="100">
        <f t="shared" si="0"/>
        <v>1</v>
      </c>
      <c r="F32" s="48" t="s">
        <v>26</v>
      </c>
    </row>
    <row r="33" spans="1:6" s="1" customFormat="1" ht="19.5" customHeight="1">
      <c r="A33" s="59">
        <v>1100199</v>
      </c>
      <c r="B33" s="59" t="s">
        <v>51</v>
      </c>
      <c r="C33" s="110">
        <v>275</v>
      </c>
      <c r="D33" s="58">
        <v>275</v>
      </c>
      <c r="E33" s="100">
        <f t="shared" si="0"/>
        <v>1</v>
      </c>
      <c r="F33" s="48" t="s">
        <v>26</v>
      </c>
    </row>
    <row r="34" spans="1:6" s="1" customFormat="1" ht="19.5" customHeight="1">
      <c r="A34" s="38">
        <v>11002</v>
      </c>
      <c r="B34" s="54" t="s">
        <v>11</v>
      </c>
      <c r="C34" s="107">
        <f>SUM(C35:C46)</f>
        <v>121</v>
      </c>
      <c r="D34" s="94">
        <f>SUM(D35:D46)</f>
        <v>120</v>
      </c>
      <c r="E34" s="100">
        <f t="shared" si="0"/>
        <v>0.9917355371900827</v>
      </c>
      <c r="F34" s="48" t="s">
        <v>26</v>
      </c>
    </row>
    <row r="35" spans="1:6" s="30" customFormat="1" ht="19.5" customHeight="1">
      <c r="A35" s="56">
        <v>1100202</v>
      </c>
      <c r="B35" s="60" t="s">
        <v>52</v>
      </c>
      <c r="C35" s="109"/>
      <c r="D35" s="58"/>
      <c r="E35" s="100" t="e">
        <f t="shared" si="0"/>
        <v>#DIV/0!</v>
      </c>
      <c r="F35" s="48" t="s">
        <v>26</v>
      </c>
    </row>
    <row r="36" spans="1:6" s="30" customFormat="1" ht="19.5" customHeight="1">
      <c r="A36" s="61">
        <v>1100208</v>
      </c>
      <c r="B36" s="62" t="s">
        <v>53</v>
      </c>
      <c r="C36" s="110"/>
      <c r="D36" s="58"/>
      <c r="E36" s="100" t="e">
        <f t="shared" si="0"/>
        <v>#DIV/0!</v>
      </c>
      <c r="F36" s="48" t="s">
        <v>26</v>
      </c>
    </row>
    <row r="37" spans="1:6" s="30" customFormat="1" ht="19.5" customHeight="1">
      <c r="A37" s="59">
        <v>1100214</v>
      </c>
      <c r="B37" s="63" t="s">
        <v>54</v>
      </c>
      <c r="C37" s="110"/>
      <c r="D37" s="58"/>
      <c r="E37" s="100" t="e">
        <f t="shared" si="0"/>
        <v>#DIV/0!</v>
      </c>
      <c r="F37" s="48" t="s">
        <v>26</v>
      </c>
    </row>
    <row r="38" spans="1:6" s="30" customFormat="1" ht="19.5" customHeight="1">
      <c r="A38" s="59">
        <v>1100227</v>
      </c>
      <c r="B38" s="63" t="s">
        <v>55</v>
      </c>
      <c r="C38" s="110">
        <v>121</v>
      </c>
      <c r="D38" s="58">
        <v>120</v>
      </c>
      <c r="E38" s="100">
        <f t="shared" si="0"/>
        <v>0.9917355371900827</v>
      </c>
      <c r="F38" s="48" t="s">
        <v>26</v>
      </c>
    </row>
    <row r="39" spans="1:6" s="30" customFormat="1" ht="19.5" customHeight="1">
      <c r="A39" s="59">
        <v>1100244</v>
      </c>
      <c r="B39" s="63" t="s">
        <v>56</v>
      </c>
      <c r="C39" s="110"/>
      <c r="D39" s="58"/>
      <c r="E39" s="100" t="e">
        <f t="shared" si="0"/>
        <v>#DIV/0!</v>
      </c>
      <c r="F39" s="48" t="s">
        <v>26</v>
      </c>
    </row>
    <row r="40" spans="1:6" s="1" customFormat="1" ht="19.5" customHeight="1">
      <c r="A40" s="59">
        <v>1100245</v>
      </c>
      <c r="B40" s="63" t="s">
        <v>57</v>
      </c>
      <c r="C40" s="110"/>
      <c r="D40" s="58"/>
      <c r="E40" s="100" t="e">
        <f t="shared" si="0"/>
        <v>#DIV/0!</v>
      </c>
      <c r="F40" s="48" t="s">
        <v>26</v>
      </c>
    </row>
    <row r="41" spans="1:6" s="30" customFormat="1" ht="19.5" customHeight="1">
      <c r="A41" s="59">
        <v>1100247</v>
      </c>
      <c r="B41" s="63" t="s">
        <v>58</v>
      </c>
      <c r="C41" s="110"/>
      <c r="D41" s="58"/>
      <c r="E41" s="100" t="e">
        <f t="shared" si="0"/>
        <v>#DIV/0!</v>
      </c>
      <c r="F41" s="48" t="s">
        <v>26</v>
      </c>
    </row>
    <row r="42" spans="1:6" s="30" customFormat="1" ht="19.5" customHeight="1">
      <c r="A42" s="59">
        <v>1100248</v>
      </c>
      <c r="B42" s="63" t="s">
        <v>59</v>
      </c>
      <c r="C42" s="110"/>
      <c r="D42" s="58"/>
      <c r="E42" s="100" t="e">
        <f t="shared" si="0"/>
        <v>#DIV/0!</v>
      </c>
      <c r="F42" s="48" t="s">
        <v>26</v>
      </c>
    </row>
    <row r="43" spans="1:6" s="30" customFormat="1" ht="19.5" customHeight="1">
      <c r="A43" s="59">
        <v>1100249</v>
      </c>
      <c r="B43" s="63" t="s">
        <v>60</v>
      </c>
      <c r="C43" s="110"/>
      <c r="D43" s="58"/>
      <c r="E43" s="100" t="e">
        <f t="shared" si="0"/>
        <v>#DIV/0!</v>
      </c>
      <c r="F43" s="48" t="s">
        <v>26</v>
      </c>
    </row>
    <row r="44" spans="1:6" s="30" customFormat="1" ht="19.5" customHeight="1">
      <c r="A44" s="59">
        <v>1100250</v>
      </c>
      <c r="B44" s="63" t="s">
        <v>61</v>
      </c>
      <c r="C44" s="110"/>
      <c r="D44" s="58"/>
      <c r="E44" s="100" t="e">
        <f t="shared" si="0"/>
        <v>#DIV/0!</v>
      </c>
      <c r="F44" s="48" t="s">
        <v>26</v>
      </c>
    </row>
    <row r="45" spans="1:6" s="30" customFormat="1" ht="19.5" customHeight="1">
      <c r="A45" s="59">
        <v>1100252</v>
      </c>
      <c r="B45" s="63" t="s">
        <v>62</v>
      </c>
      <c r="C45" s="110"/>
      <c r="D45" s="58"/>
      <c r="E45" s="100" t="e">
        <f t="shared" si="0"/>
        <v>#DIV/0!</v>
      </c>
      <c r="F45" s="48" t="s">
        <v>26</v>
      </c>
    </row>
    <row r="46" spans="1:6" s="30" customFormat="1" ht="19.5" customHeight="1">
      <c r="A46" s="59">
        <v>1100299</v>
      </c>
      <c r="B46" s="63" t="s">
        <v>63</v>
      </c>
      <c r="C46" s="110"/>
      <c r="D46" s="58"/>
      <c r="E46" s="100" t="e">
        <f t="shared" si="0"/>
        <v>#DIV/0!</v>
      </c>
      <c r="F46" s="48" t="s">
        <v>26</v>
      </c>
    </row>
    <row r="47" spans="1:6" s="30" customFormat="1" ht="28.5" customHeight="1">
      <c r="A47" s="64">
        <v>11003</v>
      </c>
      <c r="B47" s="64" t="s">
        <v>12</v>
      </c>
      <c r="C47" s="111">
        <v>3572</v>
      </c>
      <c r="D47" s="55">
        <v>1994</v>
      </c>
      <c r="E47" s="100">
        <f t="shared" si="0"/>
        <v>0.5582306830907054</v>
      </c>
      <c r="F47" s="48" t="s">
        <v>26</v>
      </c>
    </row>
    <row r="48" spans="1:6" s="30" customFormat="1" ht="19.5" customHeight="1">
      <c r="A48" s="64">
        <v>11004</v>
      </c>
      <c r="B48" s="64" t="s">
        <v>13</v>
      </c>
      <c r="C48" s="111">
        <f>SUBTOTAL(9,C49:C55)</f>
        <v>3441.7</v>
      </c>
      <c r="D48" s="55">
        <f>SUBTOTAL(9,D49:D55)</f>
        <v>4258</v>
      </c>
      <c r="E48" s="100">
        <f t="shared" si="0"/>
        <v>1.2371793009268677</v>
      </c>
      <c r="F48" s="48"/>
    </row>
    <row r="49" spans="1:6" s="30" customFormat="1" ht="19.5" customHeight="1">
      <c r="A49" s="59">
        <v>1100401</v>
      </c>
      <c r="B49" s="59" t="s">
        <v>64</v>
      </c>
      <c r="C49" s="110"/>
      <c r="D49" s="65"/>
      <c r="E49" s="100" t="e">
        <f t="shared" si="0"/>
        <v>#DIV/0!</v>
      </c>
      <c r="F49" s="48"/>
    </row>
    <row r="50" spans="1:6" s="30" customFormat="1" ht="19.5" customHeight="1">
      <c r="A50" s="59">
        <v>1100402</v>
      </c>
      <c r="B50" s="59" t="s">
        <v>65</v>
      </c>
      <c r="C50" s="110"/>
      <c r="D50" s="65"/>
      <c r="E50" s="100" t="e">
        <f t="shared" si="0"/>
        <v>#DIV/0!</v>
      </c>
      <c r="F50" s="48"/>
    </row>
    <row r="51" spans="1:6" s="30" customFormat="1" ht="19.5" customHeight="1">
      <c r="A51" s="59">
        <v>1100403</v>
      </c>
      <c r="B51" s="59" t="s">
        <v>66</v>
      </c>
      <c r="C51" s="110">
        <v>263.7</v>
      </c>
      <c r="D51" s="65">
        <v>264</v>
      </c>
      <c r="E51" s="100">
        <f t="shared" si="0"/>
        <v>1.0011376564277588</v>
      </c>
      <c r="F51" s="48"/>
    </row>
    <row r="52" spans="1:6" s="30" customFormat="1" ht="19.5" customHeight="1">
      <c r="A52" s="59">
        <v>1100404</v>
      </c>
      <c r="B52" s="59" t="s">
        <v>67</v>
      </c>
      <c r="C52" s="110">
        <v>283</v>
      </c>
      <c r="D52" s="65"/>
      <c r="E52" s="100">
        <f t="shared" si="0"/>
        <v>0</v>
      </c>
      <c r="F52" s="48"/>
    </row>
    <row r="53" spans="1:6" s="30" customFormat="1" ht="19.5" customHeight="1">
      <c r="A53" s="59">
        <v>1100405</v>
      </c>
      <c r="B53" s="59" t="s">
        <v>63</v>
      </c>
      <c r="C53" s="110">
        <v>9</v>
      </c>
      <c r="D53" s="65"/>
      <c r="E53" s="100">
        <f t="shared" si="0"/>
        <v>0</v>
      </c>
      <c r="F53" s="48"/>
    </row>
    <row r="54" spans="1:6" s="30" customFormat="1" ht="19.5" customHeight="1">
      <c r="A54" s="113">
        <v>1100406</v>
      </c>
      <c r="B54" s="113" t="s">
        <v>1199</v>
      </c>
      <c r="C54" s="110">
        <v>2</v>
      </c>
      <c r="D54" s="65">
        <v>2</v>
      </c>
      <c r="E54" s="100">
        <f t="shared" si="0"/>
        <v>1</v>
      </c>
      <c r="F54" s="48"/>
    </row>
    <row r="55" spans="1:6" s="30" customFormat="1" ht="19.5" customHeight="1">
      <c r="A55" s="59">
        <v>1100499</v>
      </c>
      <c r="B55" s="59" t="s">
        <v>68</v>
      </c>
      <c r="C55" s="110">
        <v>2884</v>
      </c>
      <c r="D55" s="101">
        <v>3992</v>
      </c>
      <c r="E55" s="100">
        <f t="shared" si="0"/>
        <v>1.3841886269070736</v>
      </c>
      <c r="F55" s="48"/>
    </row>
    <row r="56" spans="1:6" s="30" customFormat="1" ht="19.5" customHeight="1">
      <c r="A56" s="64" t="s">
        <v>14</v>
      </c>
      <c r="B56" s="64"/>
      <c r="C56" s="111"/>
      <c r="D56" s="55">
        <f>D57</f>
        <v>0</v>
      </c>
      <c r="E56" s="100" t="e">
        <f t="shared" si="0"/>
        <v>#DIV/0!</v>
      </c>
      <c r="F56" s="48" t="s">
        <v>26</v>
      </c>
    </row>
    <row r="57" spans="1:6" s="30" customFormat="1" ht="19.5" customHeight="1">
      <c r="A57" s="64">
        <v>1101101</v>
      </c>
      <c r="B57" s="66" t="s">
        <v>69</v>
      </c>
      <c r="C57" s="111">
        <f>C58</f>
        <v>0</v>
      </c>
      <c r="D57" s="55">
        <f>D58</f>
        <v>0</v>
      </c>
      <c r="E57" s="100" t="e">
        <f t="shared" si="0"/>
        <v>#DIV/0!</v>
      </c>
      <c r="F57" s="48" t="s">
        <v>26</v>
      </c>
    </row>
    <row r="58" spans="1:6" s="30" customFormat="1" ht="19.5" customHeight="1">
      <c r="A58" s="59">
        <v>110110101</v>
      </c>
      <c r="B58" s="67" t="s">
        <v>70</v>
      </c>
      <c r="C58" s="110">
        <v>0</v>
      </c>
      <c r="D58" s="58">
        <v>0</v>
      </c>
      <c r="E58" s="100" t="e">
        <f t="shared" si="0"/>
        <v>#DIV/0!</v>
      </c>
      <c r="F58" s="48" t="s">
        <v>26</v>
      </c>
    </row>
    <row r="59" spans="1:6" s="30" customFormat="1" ht="19.5" customHeight="1">
      <c r="A59" s="64" t="s">
        <v>15</v>
      </c>
      <c r="B59" s="68"/>
      <c r="C59" s="111">
        <f>C60</f>
        <v>420</v>
      </c>
      <c r="D59" s="55">
        <f>D60</f>
        <v>0</v>
      </c>
      <c r="E59" s="100">
        <f t="shared" si="0"/>
        <v>0</v>
      </c>
      <c r="F59" s="48" t="s">
        <v>26</v>
      </c>
    </row>
    <row r="60" spans="1:6" s="30" customFormat="1" ht="19.5" customHeight="1">
      <c r="A60" s="64">
        <v>11008</v>
      </c>
      <c r="B60" s="69" t="s">
        <v>71</v>
      </c>
      <c r="C60" s="111">
        <f>C61</f>
        <v>420</v>
      </c>
      <c r="D60" s="55">
        <f>D61</f>
        <v>0</v>
      </c>
      <c r="E60" s="100">
        <f t="shared" si="0"/>
        <v>0</v>
      </c>
      <c r="F60" s="48" t="s">
        <v>26</v>
      </c>
    </row>
    <row r="61" spans="1:6" s="30" customFormat="1" ht="19.5" customHeight="1">
      <c r="A61" s="59">
        <v>110080101</v>
      </c>
      <c r="B61" s="70" t="s">
        <v>72</v>
      </c>
      <c r="C61" s="110">
        <v>420</v>
      </c>
      <c r="D61" s="55">
        <v>0</v>
      </c>
      <c r="E61" s="100">
        <f t="shared" si="0"/>
        <v>0</v>
      </c>
      <c r="F61" s="48"/>
    </row>
    <row r="62" spans="1:6" s="1" customFormat="1" ht="19.5" customHeight="1">
      <c r="A62" s="38" t="s">
        <v>16</v>
      </c>
      <c r="B62" s="54"/>
      <c r="C62" s="107">
        <f>C63</f>
        <v>0</v>
      </c>
      <c r="D62" s="55">
        <f>D63</f>
        <v>0</v>
      </c>
      <c r="E62" s="100" t="e">
        <f t="shared" si="0"/>
        <v>#DIV/0!</v>
      </c>
      <c r="F62" s="48" t="s">
        <v>26</v>
      </c>
    </row>
    <row r="63" spans="1:6" s="1" customFormat="1" ht="19.5" customHeight="1">
      <c r="A63" s="38">
        <v>1100901</v>
      </c>
      <c r="B63" s="54" t="s">
        <v>73</v>
      </c>
      <c r="C63" s="107">
        <f>SUBTOTAL(9,C64:C65)</f>
        <v>0</v>
      </c>
      <c r="D63" s="55">
        <f>SUBTOTAL(9,D64:D65)</f>
        <v>0</v>
      </c>
      <c r="E63" s="100" t="e">
        <f t="shared" si="0"/>
        <v>#DIV/0!</v>
      </c>
      <c r="F63" s="48" t="s">
        <v>26</v>
      </c>
    </row>
    <row r="64" spans="1:6" s="1" customFormat="1" ht="19.5" customHeight="1">
      <c r="A64" s="56">
        <v>110090102</v>
      </c>
      <c r="B64" s="57" t="s">
        <v>74</v>
      </c>
      <c r="C64" s="109"/>
      <c r="D64" s="58"/>
      <c r="E64" s="100" t="e">
        <f t="shared" si="0"/>
        <v>#DIV/0!</v>
      </c>
      <c r="F64" s="48" t="s">
        <v>26</v>
      </c>
    </row>
    <row r="65" spans="1:6" s="30" customFormat="1" ht="19.5" customHeight="1">
      <c r="A65" s="56">
        <v>110090199</v>
      </c>
      <c r="B65" s="57" t="s">
        <v>75</v>
      </c>
      <c r="C65" s="109"/>
      <c r="D65" s="58"/>
      <c r="E65" s="100" t="e">
        <f t="shared" si="0"/>
        <v>#DIV/0!</v>
      </c>
      <c r="F65" s="48" t="s">
        <v>26</v>
      </c>
    </row>
    <row r="66" spans="1:6" s="1" customFormat="1" ht="19.5" customHeight="1">
      <c r="A66" s="117" t="s">
        <v>17</v>
      </c>
      <c r="B66" s="118"/>
      <c r="C66" s="112">
        <f>C67</f>
        <v>0</v>
      </c>
      <c r="D66" s="71">
        <f>D67</f>
        <v>0</v>
      </c>
      <c r="E66" s="100" t="e">
        <f t="shared" si="0"/>
        <v>#DIV/0!</v>
      </c>
      <c r="F66" s="48" t="s">
        <v>26</v>
      </c>
    </row>
    <row r="67" spans="1:6" s="1" customFormat="1" ht="19.5" customHeight="1">
      <c r="A67" s="56">
        <v>11015</v>
      </c>
      <c r="B67" s="57" t="s">
        <v>76</v>
      </c>
      <c r="C67" s="109"/>
      <c r="D67" s="58"/>
      <c r="E67" s="100" t="e">
        <f t="shared" si="0"/>
        <v>#DIV/0!</v>
      </c>
      <c r="F67" s="48" t="s">
        <v>26</v>
      </c>
    </row>
    <row r="68" spans="1:6" s="30" customFormat="1" ht="19.5" customHeight="1">
      <c r="A68" s="38" t="s">
        <v>18</v>
      </c>
      <c r="B68" s="57"/>
      <c r="C68" s="109"/>
      <c r="D68" s="71"/>
      <c r="E68" s="100" t="e">
        <f t="shared" si="0"/>
        <v>#DIV/0!</v>
      </c>
      <c r="F68" s="48" t="s">
        <v>26</v>
      </c>
    </row>
    <row r="69" spans="1:6" s="1" customFormat="1" ht="19.5" customHeight="1">
      <c r="A69" s="119" t="s">
        <v>77</v>
      </c>
      <c r="B69" s="119"/>
      <c r="C69" s="107">
        <f>C5+C31+C62+C66+C68+C59+C56</f>
        <v>22197.54</v>
      </c>
      <c r="D69" s="13">
        <f>D5+D31+D62+D66+D68+D59+D56</f>
        <v>19394.3</v>
      </c>
      <c r="E69" s="100">
        <f t="shared" si="0"/>
        <v>0.8737139340665677</v>
      </c>
      <c r="F69" s="48" t="s">
        <v>26</v>
      </c>
    </row>
    <row r="70" spans="1:5" s="1" customFormat="1" ht="36" customHeight="1">
      <c r="A70" s="120"/>
      <c r="B70" s="120"/>
      <c r="C70" s="120"/>
      <c r="D70" s="120"/>
      <c r="E70" s="120"/>
    </row>
    <row r="71" ht="21.75" customHeight="1">
      <c r="A71" s="72"/>
    </row>
  </sheetData>
  <sheetProtection/>
  <mergeCells count="4">
    <mergeCell ref="A2:E2"/>
    <mergeCell ref="A66:B66"/>
    <mergeCell ref="A69:B69"/>
    <mergeCell ref="A70:E70"/>
  </mergeCells>
  <printOptions horizontalCentered="1"/>
  <pageMargins left="0.393055555555556" right="0.393055555555556" top="0.393055555555556" bottom="0.393055555555556" header="0" footer="0.196527777777778"/>
  <pageSetup fitToHeight="0" fitToWidth="1" horizontalDpi="600" verticalDpi="600" orientation="portrait" paperSize="9" scale="84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4"/>
  <sheetViews>
    <sheetView zoomScalePageLayoutView="0" workbookViewId="0" topLeftCell="A1">
      <pane xSplit="2" ySplit="5" topLeftCell="C136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76" sqref="D1376"/>
    </sheetView>
  </sheetViews>
  <sheetFormatPr defaultColWidth="9.00390625" defaultRowHeight="14.25"/>
  <cols>
    <col min="1" max="1" width="13.125" style="27" customWidth="1"/>
    <col min="2" max="2" width="43.75390625" style="27" customWidth="1"/>
    <col min="3" max="3" width="14.00390625" style="27" customWidth="1"/>
    <col min="4" max="4" width="12.50390625" style="28" customWidth="1"/>
    <col min="5" max="5" width="13.875" style="29" customWidth="1"/>
    <col min="6" max="16384" width="9.00390625" style="30" customWidth="1"/>
  </cols>
  <sheetData>
    <row r="1" spans="1:5" s="1" customFormat="1" ht="16.5" customHeight="1">
      <c r="A1" s="27" t="s">
        <v>78</v>
      </c>
      <c r="B1" s="31"/>
      <c r="C1" s="31"/>
      <c r="D1" s="32"/>
      <c r="E1" s="33"/>
    </row>
    <row r="2" spans="1:8" s="26" customFormat="1" ht="25.5">
      <c r="A2" s="116" t="s">
        <v>1202</v>
      </c>
      <c r="B2" s="121"/>
      <c r="C2" s="121"/>
      <c r="D2" s="121"/>
      <c r="E2" s="122"/>
      <c r="G2" s="89"/>
      <c r="H2" s="89"/>
    </row>
    <row r="3" spans="1:5" s="1" customFormat="1" ht="19.5" customHeight="1">
      <c r="A3" s="31"/>
      <c r="B3" s="34" t="s">
        <v>79</v>
      </c>
      <c r="C3" s="103"/>
      <c r="D3" s="32"/>
      <c r="E3" s="35" t="s">
        <v>27</v>
      </c>
    </row>
    <row r="4" spans="1:5" s="1" customFormat="1" ht="34.5" customHeight="1">
      <c r="A4" s="25" t="s">
        <v>1</v>
      </c>
      <c r="B4" s="25" t="s">
        <v>2</v>
      </c>
      <c r="C4" s="25" t="s">
        <v>1198</v>
      </c>
      <c r="D4" s="36" t="s">
        <v>3</v>
      </c>
      <c r="E4" s="53" t="s">
        <v>1204</v>
      </c>
    </row>
    <row r="5" spans="1:5" s="1" customFormat="1" ht="19.5" customHeight="1">
      <c r="A5" s="123" t="s">
        <v>5</v>
      </c>
      <c r="B5" s="123"/>
      <c r="C5" s="39">
        <f>C6+C250+C290+C309+C400+C454+C508+C565+C696+C770+C848+C871+C982+C1046+C1112+C1132+C1161+C1171+C1238+C1216+C1291++C1348+C1349+C1353+C1361</f>
        <v>19759.58</v>
      </c>
      <c r="D5" s="39">
        <f>D6+D250+D290+D309+D400+D454+D508+D565+D696+D770+D848+D871+D982+D1046+D1112+D1132+D1161+D1171+D1238+D1216+D1291++D1348+D1349+D1353+D1361</f>
        <v>17164.699999999997</v>
      </c>
      <c r="E5" s="104">
        <f>D5/C5</f>
        <v>0.8686773706728582</v>
      </c>
    </row>
    <row r="6" spans="1:5" s="1" customFormat="1" ht="19.5" customHeight="1">
      <c r="A6" s="22">
        <v>201</v>
      </c>
      <c r="B6" s="22" t="s">
        <v>80</v>
      </c>
      <c r="C6" s="40">
        <f>C7+C19+C28+C39+C50+C61+C72+C84+C93+C106+C116+C125+C136+C149+C156+C164+C170+C177+C184+C191+C198+C205+C213+C219+C225+C232+C247</f>
        <v>3018.4500000000003</v>
      </c>
      <c r="D6" s="40">
        <f>D7+D19+D28+D39+D50+D61+D72+D84+D93+D106+D116+D125+D136+D149+D156+D164+D170+D177+D184+D191+D198+D205+D213+D219+D225+D232+D247</f>
        <v>2951.8</v>
      </c>
      <c r="E6" s="104">
        <f aca="true" t="shared" si="0" ref="E6:E69">D6/C6</f>
        <v>0.9779191306796534</v>
      </c>
    </row>
    <row r="7" spans="1:5" s="1" customFormat="1" ht="19.5" customHeight="1">
      <c r="A7" s="22">
        <v>20101</v>
      </c>
      <c r="B7" s="22" t="s">
        <v>81</v>
      </c>
      <c r="C7" s="41">
        <f>SUM(C8:C18)</f>
        <v>58.46</v>
      </c>
      <c r="D7" s="41">
        <f>SUM(D8:D18)</f>
        <v>42.1</v>
      </c>
      <c r="E7" s="104">
        <f t="shared" si="0"/>
        <v>0.7201505302771126</v>
      </c>
    </row>
    <row r="8" spans="1:5" ht="19.5" customHeight="1">
      <c r="A8" s="20">
        <v>2010101</v>
      </c>
      <c r="B8" s="21" t="s">
        <v>82</v>
      </c>
      <c r="C8" s="42"/>
      <c r="D8" s="42"/>
      <c r="E8" s="104" t="e">
        <f t="shared" si="0"/>
        <v>#DIV/0!</v>
      </c>
    </row>
    <row r="9" spans="1:5" ht="19.5" customHeight="1">
      <c r="A9" s="20">
        <v>2010102</v>
      </c>
      <c r="B9" s="21" t="s">
        <v>83</v>
      </c>
      <c r="C9" s="42"/>
      <c r="D9" s="42"/>
      <c r="E9" s="104" t="e">
        <f t="shared" si="0"/>
        <v>#DIV/0!</v>
      </c>
    </row>
    <row r="10" spans="1:5" ht="19.5" customHeight="1">
      <c r="A10" s="20">
        <v>2010103</v>
      </c>
      <c r="B10" s="21" t="s">
        <v>84</v>
      </c>
      <c r="C10" s="42"/>
      <c r="D10" s="42"/>
      <c r="E10" s="104" t="e">
        <f t="shared" si="0"/>
        <v>#DIV/0!</v>
      </c>
    </row>
    <row r="11" spans="1:5" ht="19.5" customHeight="1">
      <c r="A11" s="20">
        <v>2010104</v>
      </c>
      <c r="B11" s="21" t="s">
        <v>85</v>
      </c>
      <c r="C11" s="42">
        <v>2.66</v>
      </c>
      <c r="D11" s="42">
        <v>1.2</v>
      </c>
      <c r="E11" s="104">
        <f t="shared" si="0"/>
        <v>0.45112781954887216</v>
      </c>
    </row>
    <row r="12" spans="1:5" ht="21.75" customHeight="1">
      <c r="A12" s="20">
        <v>2010105</v>
      </c>
      <c r="B12" s="21" t="s">
        <v>86</v>
      </c>
      <c r="C12" s="42"/>
      <c r="D12" s="42"/>
      <c r="E12" s="104" t="e">
        <f t="shared" si="0"/>
        <v>#DIV/0!</v>
      </c>
    </row>
    <row r="13" spans="1:5" ht="19.5" customHeight="1">
      <c r="A13" s="20">
        <v>2010106</v>
      </c>
      <c r="B13" s="21" t="s">
        <v>87</v>
      </c>
      <c r="C13" s="42"/>
      <c r="D13" s="42"/>
      <c r="E13" s="104" t="e">
        <f t="shared" si="0"/>
        <v>#DIV/0!</v>
      </c>
    </row>
    <row r="14" spans="1:5" ht="19.5" customHeight="1">
      <c r="A14" s="20">
        <v>2010107</v>
      </c>
      <c r="B14" s="21" t="s">
        <v>88</v>
      </c>
      <c r="C14" s="42">
        <v>21.3</v>
      </c>
      <c r="D14" s="42">
        <v>11.9</v>
      </c>
      <c r="E14" s="104">
        <f t="shared" si="0"/>
        <v>0.5586854460093896</v>
      </c>
    </row>
    <row r="15" spans="1:5" ht="19.5" customHeight="1">
      <c r="A15" s="20">
        <v>2010108</v>
      </c>
      <c r="B15" s="21" t="s">
        <v>89</v>
      </c>
      <c r="C15" s="42"/>
      <c r="D15" s="42"/>
      <c r="E15" s="104" t="e">
        <f t="shared" si="0"/>
        <v>#DIV/0!</v>
      </c>
    </row>
    <row r="16" spans="1:5" ht="19.5" customHeight="1">
      <c r="A16" s="20">
        <v>2010109</v>
      </c>
      <c r="B16" s="21" t="s">
        <v>90</v>
      </c>
      <c r="C16" s="42"/>
      <c r="D16" s="42"/>
      <c r="E16" s="104" t="e">
        <f t="shared" si="0"/>
        <v>#DIV/0!</v>
      </c>
    </row>
    <row r="17" spans="1:5" ht="30" customHeight="1">
      <c r="A17" s="20">
        <v>2010150</v>
      </c>
      <c r="B17" s="21" t="s">
        <v>91</v>
      </c>
      <c r="C17" s="42"/>
      <c r="D17" s="42"/>
      <c r="E17" s="104" t="e">
        <f t="shared" si="0"/>
        <v>#DIV/0!</v>
      </c>
    </row>
    <row r="18" spans="1:5" ht="19.5" customHeight="1">
      <c r="A18" s="20">
        <v>2010199</v>
      </c>
      <c r="B18" s="21" t="s">
        <v>92</v>
      </c>
      <c r="C18" s="42">
        <v>34.5</v>
      </c>
      <c r="D18" s="42">
        <v>29</v>
      </c>
      <c r="E18" s="104">
        <f t="shared" si="0"/>
        <v>0.8405797101449275</v>
      </c>
    </row>
    <row r="19" spans="1:5" s="1" customFormat="1" ht="19.5" customHeight="1">
      <c r="A19" s="22">
        <v>20102</v>
      </c>
      <c r="B19" s="22" t="s">
        <v>93</v>
      </c>
      <c r="C19" s="41">
        <f>SUM(C20:C27)</f>
        <v>0</v>
      </c>
      <c r="D19" s="41">
        <f>SUM(D20:D27)</f>
        <v>0</v>
      </c>
      <c r="E19" s="104" t="e">
        <f t="shared" si="0"/>
        <v>#DIV/0!</v>
      </c>
    </row>
    <row r="20" spans="1:5" ht="19.5" customHeight="1">
      <c r="A20" s="20">
        <v>2010201</v>
      </c>
      <c r="B20" s="21" t="s">
        <v>82</v>
      </c>
      <c r="C20" s="42"/>
      <c r="D20" s="42"/>
      <c r="E20" s="104" t="e">
        <f t="shared" si="0"/>
        <v>#DIV/0!</v>
      </c>
    </row>
    <row r="21" spans="1:5" ht="19.5" customHeight="1">
      <c r="A21" s="20">
        <v>2010202</v>
      </c>
      <c r="B21" s="21" t="s">
        <v>83</v>
      </c>
      <c r="C21" s="42"/>
      <c r="D21" s="42"/>
      <c r="E21" s="104" t="e">
        <f t="shared" si="0"/>
        <v>#DIV/0!</v>
      </c>
    </row>
    <row r="22" spans="1:5" ht="19.5" customHeight="1">
      <c r="A22" s="20">
        <v>2010203</v>
      </c>
      <c r="B22" s="21" t="s">
        <v>84</v>
      </c>
      <c r="C22" s="42"/>
      <c r="D22" s="42"/>
      <c r="E22" s="104" t="e">
        <f t="shared" si="0"/>
        <v>#DIV/0!</v>
      </c>
    </row>
    <row r="23" spans="1:5" ht="19.5" customHeight="1">
      <c r="A23" s="20">
        <v>2010204</v>
      </c>
      <c r="B23" s="21" t="s">
        <v>94</v>
      </c>
      <c r="C23" s="42"/>
      <c r="D23" s="42"/>
      <c r="E23" s="104" t="e">
        <f t="shared" si="0"/>
        <v>#DIV/0!</v>
      </c>
    </row>
    <row r="24" spans="1:5" ht="19.5" customHeight="1">
      <c r="A24" s="20">
        <v>2010205</v>
      </c>
      <c r="B24" s="21" t="s">
        <v>95</v>
      </c>
      <c r="C24" s="42"/>
      <c r="D24" s="42"/>
      <c r="E24" s="104" t="e">
        <f t="shared" si="0"/>
        <v>#DIV/0!</v>
      </c>
    </row>
    <row r="25" spans="1:5" ht="19.5" customHeight="1">
      <c r="A25" s="20">
        <v>2010206</v>
      </c>
      <c r="B25" s="21" t="s">
        <v>96</v>
      </c>
      <c r="C25" s="42"/>
      <c r="D25" s="42"/>
      <c r="E25" s="104" t="e">
        <f t="shared" si="0"/>
        <v>#DIV/0!</v>
      </c>
    </row>
    <row r="26" spans="1:5" ht="13.5">
      <c r="A26" s="20">
        <v>2010250</v>
      </c>
      <c r="B26" s="21" t="s">
        <v>91</v>
      </c>
      <c r="C26" s="42"/>
      <c r="D26" s="42"/>
      <c r="E26" s="104" t="e">
        <f t="shared" si="0"/>
        <v>#DIV/0!</v>
      </c>
    </row>
    <row r="27" spans="1:5" ht="19.5" customHeight="1">
      <c r="A27" s="20">
        <v>2010299</v>
      </c>
      <c r="B27" s="21" t="s">
        <v>97</v>
      </c>
      <c r="C27" s="42"/>
      <c r="D27" s="42"/>
      <c r="E27" s="104" t="e">
        <f t="shared" si="0"/>
        <v>#DIV/0!</v>
      </c>
    </row>
    <row r="28" spans="1:5" s="1" customFormat="1" ht="19.5" customHeight="1">
      <c r="A28" s="22">
        <v>20103</v>
      </c>
      <c r="B28" s="22" t="s">
        <v>98</v>
      </c>
      <c r="C28" s="41">
        <f>SUM(C29:C38)</f>
        <v>1882.2</v>
      </c>
      <c r="D28" s="41">
        <f>SUM(D29:D38)</f>
        <v>1849.5</v>
      </c>
      <c r="E28" s="104">
        <f t="shared" si="0"/>
        <v>0.9826267134204654</v>
      </c>
    </row>
    <row r="29" spans="1:7" ht="19.5" customHeight="1">
      <c r="A29" s="20">
        <v>2010301</v>
      </c>
      <c r="B29" s="21" t="s">
        <v>82</v>
      </c>
      <c r="C29" s="42">
        <v>1274.3</v>
      </c>
      <c r="D29" s="42">
        <v>1117.9</v>
      </c>
      <c r="E29" s="104">
        <f t="shared" si="0"/>
        <v>0.8772659499332968</v>
      </c>
      <c r="G29" s="42">
        <v>1274</v>
      </c>
    </row>
    <row r="30" spans="1:5" ht="19.5" customHeight="1">
      <c r="A30" s="20">
        <v>2010302</v>
      </c>
      <c r="B30" s="21" t="s">
        <v>83</v>
      </c>
      <c r="C30" s="42">
        <v>31.9</v>
      </c>
      <c r="D30" s="42">
        <v>30.3</v>
      </c>
      <c r="E30" s="104">
        <f t="shared" si="0"/>
        <v>0.9498432601880878</v>
      </c>
    </row>
    <row r="31" spans="1:5" ht="19.5" customHeight="1">
      <c r="A31" s="20">
        <v>2010303</v>
      </c>
      <c r="B31" s="21" t="s">
        <v>84</v>
      </c>
      <c r="C31" s="42"/>
      <c r="D31" s="42"/>
      <c r="E31" s="104" t="e">
        <f t="shared" si="0"/>
        <v>#DIV/0!</v>
      </c>
    </row>
    <row r="32" spans="1:5" ht="13.5">
      <c r="A32" s="20">
        <v>2010304</v>
      </c>
      <c r="B32" s="21" t="s">
        <v>99</v>
      </c>
      <c r="C32" s="42"/>
      <c r="D32" s="42"/>
      <c r="E32" s="104" t="e">
        <f t="shared" si="0"/>
        <v>#DIV/0!</v>
      </c>
    </row>
    <row r="33" spans="1:5" ht="19.5" customHeight="1">
      <c r="A33" s="20">
        <v>2010305</v>
      </c>
      <c r="B33" s="21" t="s">
        <v>100</v>
      </c>
      <c r="C33" s="42"/>
      <c r="D33" s="42"/>
      <c r="E33" s="104" t="e">
        <f t="shared" si="0"/>
        <v>#DIV/0!</v>
      </c>
    </row>
    <row r="34" spans="1:5" ht="19.5" customHeight="1">
      <c r="A34" s="20">
        <v>2010306</v>
      </c>
      <c r="B34" s="21" t="s">
        <v>101</v>
      </c>
      <c r="C34" s="42"/>
      <c r="D34" s="42"/>
      <c r="E34" s="104" t="e">
        <f t="shared" si="0"/>
        <v>#DIV/0!</v>
      </c>
    </row>
    <row r="35" spans="1:5" ht="19.5" customHeight="1">
      <c r="A35" s="20">
        <v>2010308</v>
      </c>
      <c r="B35" s="21" t="s">
        <v>102</v>
      </c>
      <c r="C35" s="42"/>
      <c r="D35" s="42"/>
      <c r="E35" s="104" t="e">
        <f t="shared" si="0"/>
        <v>#DIV/0!</v>
      </c>
    </row>
    <row r="36" spans="1:5" ht="13.5">
      <c r="A36" s="20">
        <v>2010309</v>
      </c>
      <c r="B36" s="21" t="s">
        <v>103</v>
      </c>
      <c r="C36" s="42"/>
      <c r="D36" s="42"/>
      <c r="E36" s="104" t="e">
        <f t="shared" si="0"/>
        <v>#DIV/0!</v>
      </c>
    </row>
    <row r="37" spans="1:5" ht="19.5" customHeight="1">
      <c r="A37" s="20">
        <v>2010350</v>
      </c>
      <c r="B37" s="21" t="s">
        <v>91</v>
      </c>
      <c r="C37" s="42">
        <v>39</v>
      </c>
      <c r="D37" s="42">
        <v>40.5</v>
      </c>
      <c r="E37" s="104">
        <f t="shared" si="0"/>
        <v>1.0384615384615385</v>
      </c>
    </row>
    <row r="38" spans="1:5" ht="19.5" customHeight="1">
      <c r="A38" s="20">
        <v>2010399</v>
      </c>
      <c r="B38" s="21" t="s">
        <v>104</v>
      </c>
      <c r="C38" s="42">
        <v>537</v>
      </c>
      <c r="D38" s="42">
        <v>660.8</v>
      </c>
      <c r="E38" s="104">
        <f t="shared" si="0"/>
        <v>1.2305400372439477</v>
      </c>
    </row>
    <row r="39" spans="1:5" s="1" customFormat="1" ht="19.5" customHeight="1">
      <c r="A39" s="22">
        <v>20104</v>
      </c>
      <c r="B39" s="22" t="s">
        <v>105</v>
      </c>
      <c r="C39" s="41">
        <f>SUM(C40:C49)</f>
        <v>0</v>
      </c>
      <c r="D39" s="41">
        <f>SUM(D40:D49)</f>
        <v>0</v>
      </c>
      <c r="E39" s="104" t="e">
        <f t="shared" si="0"/>
        <v>#DIV/0!</v>
      </c>
    </row>
    <row r="40" spans="1:5" ht="19.5" customHeight="1">
      <c r="A40" s="20">
        <v>2010401</v>
      </c>
      <c r="B40" s="21" t="s">
        <v>82</v>
      </c>
      <c r="C40" s="42"/>
      <c r="D40" s="42"/>
      <c r="E40" s="104" t="e">
        <f t="shared" si="0"/>
        <v>#DIV/0!</v>
      </c>
    </row>
    <row r="41" spans="1:5" ht="19.5" customHeight="1">
      <c r="A41" s="20">
        <v>2010402</v>
      </c>
      <c r="B41" s="21" t="s">
        <v>83</v>
      </c>
      <c r="C41" s="42"/>
      <c r="D41" s="42"/>
      <c r="E41" s="104" t="e">
        <f t="shared" si="0"/>
        <v>#DIV/0!</v>
      </c>
    </row>
    <row r="42" spans="1:5" ht="19.5" customHeight="1">
      <c r="A42" s="20">
        <v>2010403</v>
      </c>
      <c r="B42" s="21" t="s">
        <v>84</v>
      </c>
      <c r="C42" s="42"/>
      <c r="D42" s="42"/>
      <c r="E42" s="104" t="e">
        <f t="shared" si="0"/>
        <v>#DIV/0!</v>
      </c>
    </row>
    <row r="43" spans="1:5" ht="19.5" customHeight="1">
      <c r="A43" s="20">
        <v>2010404</v>
      </c>
      <c r="B43" s="21" t="s">
        <v>106</v>
      </c>
      <c r="C43" s="42"/>
      <c r="D43" s="42"/>
      <c r="E43" s="104" t="e">
        <f t="shared" si="0"/>
        <v>#DIV/0!</v>
      </c>
    </row>
    <row r="44" spans="1:5" ht="13.5">
      <c r="A44" s="20">
        <v>2010405</v>
      </c>
      <c r="B44" s="21" t="s">
        <v>107</v>
      </c>
      <c r="C44" s="42"/>
      <c r="D44" s="42"/>
      <c r="E44" s="104" t="e">
        <f t="shared" si="0"/>
        <v>#DIV/0!</v>
      </c>
    </row>
    <row r="45" spans="1:5" ht="19.5" customHeight="1">
      <c r="A45" s="20">
        <v>2010406</v>
      </c>
      <c r="B45" s="21" t="s">
        <v>108</v>
      </c>
      <c r="C45" s="42"/>
      <c r="D45" s="42"/>
      <c r="E45" s="104" t="e">
        <f t="shared" si="0"/>
        <v>#DIV/0!</v>
      </c>
    </row>
    <row r="46" spans="1:5" ht="13.5">
      <c r="A46" s="20">
        <v>2010407</v>
      </c>
      <c r="B46" s="21" t="s">
        <v>109</v>
      </c>
      <c r="C46" s="42"/>
      <c r="D46" s="42"/>
      <c r="E46" s="104" t="e">
        <f t="shared" si="0"/>
        <v>#DIV/0!</v>
      </c>
    </row>
    <row r="47" spans="1:5" ht="19.5" customHeight="1">
      <c r="A47" s="20">
        <v>2010408</v>
      </c>
      <c r="B47" s="21" t="s">
        <v>110</v>
      </c>
      <c r="C47" s="42"/>
      <c r="D47" s="42"/>
      <c r="E47" s="104" t="e">
        <f t="shared" si="0"/>
        <v>#DIV/0!</v>
      </c>
    </row>
    <row r="48" spans="1:5" ht="19.5" customHeight="1">
      <c r="A48" s="20">
        <v>2010450</v>
      </c>
      <c r="B48" s="21" t="s">
        <v>91</v>
      </c>
      <c r="C48" s="42"/>
      <c r="D48" s="42"/>
      <c r="E48" s="104" t="e">
        <f t="shared" si="0"/>
        <v>#DIV/0!</v>
      </c>
    </row>
    <row r="49" spans="1:5" ht="19.5" customHeight="1">
      <c r="A49" s="20">
        <v>2010499</v>
      </c>
      <c r="B49" s="21" t="s">
        <v>111</v>
      </c>
      <c r="C49" s="42"/>
      <c r="D49" s="42"/>
      <c r="E49" s="104" t="e">
        <f t="shared" si="0"/>
        <v>#DIV/0!</v>
      </c>
    </row>
    <row r="50" spans="1:5" s="1" customFormat="1" ht="19.5" customHeight="1">
      <c r="A50" s="22">
        <v>20105</v>
      </c>
      <c r="B50" s="22" t="s">
        <v>112</v>
      </c>
      <c r="C50" s="41">
        <f>SUM(C51:C60)</f>
        <v>2</v>
      </c>
      <c r="D50" s="41">
        <f>SUM(D51:D60)</f>
        <v>1.6</v>
      </c>
      <c r="E50" s="104">
        <f t="shared" si="0"/>
        <v>0.8</v>
      </c>
    </row>
    <row r="51" spans="1:5" ht="19.5" customHeight="1">
      <c r="A51" s="20">
        <v>2010501</v>
      </c>
      <c r="B51" s="21" t="s">
        <v>82</v>
      </c>
      <c r="C51" s="42"/>
      <c r="D51" s="42"/>
      <c r="E51" s="104" t="e">
        <f t="shared" si="0"/>
        <v>#DIV/0!</v>
      </c>
    </row>
    <row r="52" spans="1:5" ht="19.5" customHeight="1">
      <c r="A52" s="20">
        <v>2010502</v>
      </c>
      <c r="B52" s="21" t="s">
        <v>83</v>
      </c>
      <c r="C52" s="42"/>
      <c r="D52" s="42"/>
      <c r="E52" s="104" t="e">
        <f t="shared" si="0"/>
        <v>#DIV/0!</v>
      </c>
    </row>
    <row r="53" spans="1:5" ht="19.5" customHeight="1">
      <c r="A53" s="20">
        <v>2010503</v>
      </c>
      <c r="B53" s="21" t="s">
        <v>84</v>
      </c>
      <c r="C53" s="42"/>
      <c r="D53" s="42"/>
      <c r="E53" s="104" t="e">
        <f t="shared" si="0"/>
        <v>#DIV/0!</v>
      </c>
    </row>
    <row r="54" spans="1:5" ht="13.5">
      <c r="A54" s="20">
        <v>2010504</v>
      </c>
      <c r="B54" s="21" t="s">
        <v>113</v>
      </c>
      <c r="C54" s="42"/>
      <c r="D54" s="42"/>
      <c r="E54" s="104" t="e">
        <f t="shared" si="0"/>
        <v>#DIV/0!</v>
      </c>
    </row>
    <row r="55" spans="1:5" ht="19.5" customHeight="1">
      <c r="A55" s="20">
        <v>2010505</v>
      </c>
      <c r="B55" s="21" t="s">
        <v>114</v>
      </c>
      <c r="C55" s="42"/>
      <c r="D55" s="42"/>
      <c r="E55" s="104" t="e">
        <f t="shared" si="0"/>
        <v>#DIV/0!</v>
      </c>
    </row>
    <row r="56" spans="1:5" ht="19.5" customHeight="1">
      <c r="A56" s="20">
        <v>2010506</v>
      </c>
      <c r="B56" s="21" t="s">
        <v>115</v>
      </c>
      <c r="C56" s="42"/>
      <c r="D56" s="42"/>
      <c r="E56" s="104" t="e">
        <f t="shared" si="0"/>
        <v>#DIV/0!</v>
      </c>
    </row>
    <row r="57" spans="1:5" ht="19.5" customHeight="1">
      <c r="A57" s="20">
        <v>2010507</v>
      </c>
      <c r="B57" s="21" t="s">
        <v>116</v>
      </c>
      <c r="C57" s="42">
        <v>2</v>
      </c>
      <c r="D57" s="42">
        <v>1.6</v>
      </c>
      <c r="E57" s="104">
        <f t="shared" si="0"/>
        <v>0.8</v>
      </c>
    </row>
    <row r="58" spans="1:5" ht="13.5">
      <c r="A58" s="20">
        <v>2010508</v>
      </c>
      <c r="B58" s="21" t="s">
        <v>117</v>
      </c>
      <c r="C58" s="42"/>
      <c r="D58" s="42"/>
      <c r="E58" s="104" t="e">
        <f t="shared" si="0"/>
        <v>#DIV/0!</v>
      </c>
    </row>
    <row r="59" spans="1:5" ht="13.5">
      <c r="A59" s="20">
        <v>2010550</v>
      </c>
      <c r="B59" s="21" t="s">
        <v>91</v>
      </c>
      <c r="C59" s="42"/>
      <c r="D59" s="42"/>
      <c r="E59" s="104" t="e">
        <f t="shared" si="0"/>
        <v>#DIV/0!</v>
      </c>
    </row>
    <row r="60" spans="1:5" ht="19.5" customHeight="1">
      <c r="A60" s="20">
        <v>2010599</v>
      </c>
      <c r="B60" s="21" t="s">
        <v>118</v>
      </c>
      <c r="C60" s="42"/>
      <c r="D60" s="42"/>
      <c r="E60" s="104" t="e">
        <f t="shared" si="0"/>
        <v>#DIV/0!</v>
      </c>
    </row>
    <row r="61" spans="1:5" s="1" customFormat="1" ht="19.5" customHeight="1">
      <c r="A61" s="22">
        <v>20106</v>
      </c>
      <c r="B61" s="22" t="s">
        <v>119</v>
      </c>
      <c r="C61" s="41">
        <f>SUM(C62:C71)</f>
        <v>115.78999999999999</v>
      </c>
      <c r="D61" s="41">
        <f>SUM(D62:D71)</f>
        <v>108.4</v>
      </c>
      <c r="E61" s="104">
        <f t="shared" si="0"/>
        <v>0.93617756282926</v>
      </c>
    </row>
    <row r="62" spans="1:5" ht="19.5" customHeight="1">
      <c r="A62" s="20">
        <v>2010601</v>
      </c>
      <c r="B62" s="21" t="s">
        <v>82</v>
      </c>
      <c r="C62" s="42">
        <v>45</v>
      </c>
      <c r="D62" s="42">
        <v>54.4</v>
      </c>
      <c r="E62" s="104">
        <f t="shared" si="0"/>
        <v>1.208888888888889</v>
      </c>
    </row>
    <row r="63" spans="1:5" ht="19.5" customHeight="1">
      <c r="A63" s="20">
        <v>2010602</v>
      </c>
      <c r="B63" s="21" t="s">
        <v>83</v>
      </c>
      <c r="C63" s="42">
        <v>2.3</v>
      </c>
      <c r="D63" s="42">
        <v>2.7</v>
      </c>
      <c r="E63" s="104">
        <f t="shared" si="0"/>
        <v>1.173913043478261</v>
      </c>
    </row>
    <row r="64" spans="1:5" ht="19.5" customHeight="1">
      <c r="A64" s="20">
        <v>2010603</v>
      </c>
      <c r="B64" s="21" t="s">
        <v>84</v>
      </c>
      <c r="C64" s="42">
        <v>66.49</v>
      </c>
      <c r="D64" s="42">
        <v>49.6</v>
      </c>
      <c r="E64" s="104">
        <f t="shared" si="0"/>
        <v>0.7459768386223493</v>
      </c>
    </row>
    <row r="65" spans="1:5" ht="13.5">
      <c r="A65" s="20">
        <v>2010604</v>
      </c>
      <c r="B65" s="21" t="s">
        <v>120</v>
      </c>
      <c r="C65" s="42"/>
      <c r="D65" s="42"/>
      <c r="E65" s="104" t="e">
        <f t="shared" si="0"/>
        <v>#DIV/0!</v>
      </c>
    </row>
    <row r="66" spans="1:5" ht="19.5" customHeight="1">
      <c r="A66" s="20">
        <v>2010605</v>
      </c>
      <c r="B66" s="21" t="s">
        <v>121</v>
      </c>
      <c r="C66" s="42"/>
      <c r="D66" s="42"/>
      <c r="E66" s="104" t="e">
        <f t="shared" si="0"/>
        <v>#DIV/0!</v>
      </c>
    </row>
    <row r="67" spans="1:5" ht="19.5" customHeight="1">
      <c r="A67" s="20">
        <v>2010606</v>
      </c>
      <c r="B67" s="21" t="s">
        <v>122</v>
      </c>
      <c r="C67" s="42"/>
      <c r="D67" s="42"/>
      <c r="E67" s="104" t="e">
        <f t="shared" si="0"/>
        <v>#DIV/0!</v>
      </c>
    </row>
    <row r="68" spans="1:5" ht="19.5" customHeight="1">
      <c r="A68" s="20">
        <v>2010607</v>
      </c>
      <c r="B68" s="21" t="s">
        <v>123</v>
      </c>
      <c r="C68" s="42"/>
      <c r="D68" s="42"/>
      <c r="E68" s="104" t="e">
        <f t="shared" si="0"/>
        <v>#DIV/0!</v>
      </c>
    </row>
    <row r="69" spans="1:5" ht="19.5" customHeight="1">
      <c r="A69" s="20">
        <v>2010608</v>
      </c>
      <c r="B69" s="21" t="s">
        <v>124</v>
      </c>
      <c r="C69" s="42"/>
      <c r="D69" s="42"/>
      <c r="E69" s="104" t="e">
        <f t="shared" si="0"/>
        <v>#DIV/0!</v>
      </c>
    </row>
    <row r="70" spans="1:5" ht="19.5" customHeight="1">
      <c r="A70" s="20">
        <v>2010650</v>
      </c>
      <c r="B70" s="21" t="s">
        <v>91</v>
      </c>
      <c r="C70" s="42"/>
      <c r="D70" s="42"/>
      <c r="E70" s="104" t="e">
        <f aca="true" t="shared" si="1" ref="E70:E133">D70/C70</f>
        <v>#DIV/0!</v>
      </c>
    </row>
    <row r="71" spans="1:5" ht="19.5" customHeight="1">
      <c r="A71" s="20">
        <v>2010699</v>
      </c>
      <c r="B71" s="21" t="s">
        <v>125</v>
      </c>
      <c r="C71" s="42">
        <v>2</v>
      </c>
      <c r="D71" s="42">
        <v>1.7</v>
      </c>
      <c r="E71" s="104">
        <f t="shared" si="1"/>
        <v>0.85</v>
      </c>
    </row>
    <row r="72" spans="1:5" s="1" customFormat="1" ht="19.5" customHeight="1">
      <c r="A72" s="22">
        <v>20107</v>
      </c>
      <c r="B72" s="22" t="s">
        <v>126</v>
      </c>
      <c r="C72" s="41">
        <f>SUM(C73:C83)</f>
        <v>581</v>
      </c>
      <c r="D72" s="41">
        <f>SUM(D73:D83)</f>
        <v>436</v>
      </c>
      <c r="E72" s="104">
        <f t="shared" si="1"/>
        <v>0.7504302925989673</v>
      </c>
    </row>
    <row r="73" spans="1:5" ht="13.5">
      <c r="A73" s="20">
        <v>2010701</v>
      </c>
      <c r="B73" s="21" t="s">
        <v>82</v>
      </c>
      <c r="C73" s="43"/>
      <c r="D73" s="43">
        <v>0</v>
      </c>
      <c r="E73" s="104" t="e">
        <f t="shared" si="1"/>
        <v>#DIV/0!</v>
      </c>
    </row>
    <row r="74" spans="1:5" ht="19.5" customHeight="1">
      <c r="A74" s="20">
        <v>2010702</v>
      </c>
      <c r="B74" s="21" t="s">
        <v>83</v>
      </c>
      <c r="C74" s="43"/>
      <c r="D74" s="43">
        <v>0</v>
      </c>
      <c r="E74" s="104" t="e">
        <f t="shared" si="1"/>
        <v>#DIV/0!</v>
      </c>
    </row>
    <row r="75" spans="1:5" ht="13.5">
      <c r="A75" s="20">
        <v>2010703</v>
      </c>
      <c r="B75" s="21" t="s">
        <v>84</v>
      </c>
      <c r="C75" s="43"/>
      <c r="D75" s="43">
        <v>0</v>
      </c>
      <c r="E75" s="104" t="e">
        <f t="shared" si="1"/>
        <v>#DIV/0!</v>
      </c>
    </row>
    <row r="76" spans="1:5" ht="13.5">
      <c r="A76" s="20">
        <v>2010704</v>
      </c>
      <c r="B76" s="21" t="s">
        <v>127</v>
      </c>
      <c r="C76" s="43"/>
      <c r="D76" s="43">
        <v>0</v>
      </c>
      <c r="E76" s="104" t="e">
        <f t="shared" si="1"/>
        <v>#DIV/0!</v>
      </c>
    </row>
    <row r="77" spans="1:5" ht="13.5">
      <c r="A77" s="20">
        <v>2010705</v>
      </c>
      <c r="B77" s="21" t="s">
        <v>128</v>
      </c>
      <c r="C77" s="43"/>
      <c r="D77" s="43">
        <v>0</v>
      </c>
      <c r="E77" s="104" t="e">
        <f t="shared" si="1"/>
        <v>#DIV/0!</v>
      </c>
    </row>
    <row r="78" spans="1:5" ht="19.5" customHeight="1">
      <c r="A78" s="20">
        <v>2010706</v>
      </c>
      <c r="B78" s="21" t="s">
        <v>129</v>
      </c>
      <c r="C78" s="43"/>
      <c r="D78" s="43">
        <v>0</v>
      </c>
      <c r="E78" s="104" t="e">
        <f t="shared" si="1"/>
        <v>#DIV/0!</v>
      </c>
    </row>
    <row r="79" spans="1:5" ht="13.5">
      <c r="A79" s="20">
        <v>2010707</v>
      </c>
      <c r="B79" s="21" t="s">
        <v>130</v>
      </c>
      <c r="C79" s="43"/>
      <c r="D79" s="43">
        <v>0</v>
      </c>
      <c r="E79" s="104" t="e">
        <f t="shared" si="1"/>
        <v>#DIV/0!</v>
      </c>
    </row>
    <row r="80" spans="1:5" ht="13.5">
      <c r="A80" s="20">
        <v>2010708</v>
      </c>
      <c r="B80" s="21" t="s">
        <v>131</v>
      </c>
      <c r="C80" s="43"/>
      <c r="D80" s="43">
        <v>0</v>
      </c>
      <c r="E80" s="104" t="e">
        <f t="shared" si="1"/>
        <v>#DIV/0!</v>
      </c>
    </row>
    <row r="81" spans="1:5" ht="13.5">
      <c r="A81" s="20">
        <v>2010709</v>
      </c>
      <c r="B81" s="21" t="s">
        <v>123</v>
      </c>
      <c r="C81" s="43"/>
      <c r="D81" s="43">
        <v>0</v>
      </c>
      <c r="E81" s="104" t="e">
        <f t="shared" si="1"/>
        <v>#DIV/0!</v>
      </c>
    </row>
    <row r="82" spans="1:5" ht="13.5">
      <c r="A82" s="20">
        <v>2010750</v>
      </c>
      <c r="B82" s="21" t="s">
        <v>91</v>
      </c>
      <c r="C82" s="43"/>
      <c r="D82" s="43">
        <v>0</v>
      </c>
      <c r="E82" s="104" t="e">
        <f t="shared" si="1"/>
        <v>#DIV/0!</v>
      </c>
    </row>
    <row r="83" spans="1:5" ht="19.5" customHeight="1">
      <c r="A83" s="20">
        <v>2010799</v>
      </c>
      <c r="B83" s="21" t="s">
        <v>132</v>
      </c>
      <c r="C83" s="43">
        <v>581</v>
      </c>
      <c r="D83" s="43">
        <v>436</v>
      </c>
      <c r="E83" s="104">
        <f t="shared" si="1"/>
        <v>0.7504302925989673</v>
      </c>
    </row>
    <row r="84" spans="1:5" s="1" customFormat="1" ht="19.5" customHeight="1">
      <c r="A84" s="22">
        <v>20108</v>
      </c>
      <c r="B84" s="22" t="s">
        <v>133</v>
      </c>
      <c r="C84" s="41">
        <f>SUM(C85:C92)</f>
        <v>0</v>
      </c>
      <c r="D84" s="41">
        <f>SUM(D85:D92)</f>
        <v>0</v>
      </c>
      <c r="E84" s="104" t="e">
        <f t="shared" si="1"/>
        <v>#DIV/0!</v>
      </c>
    </row>
    <row r="85" spans="1:5" ht="19.5" customHeight="1">
      <c r="A85" s="20">
        <v>2010801</v>
      </c>
      <c r="B85" s="21" t="s">
        <v>82</v>
      </c>
      <c r="C85" s="42"/>
      <c r="D85" s="42"/>
      <c r="E85" s="104" t="e">
        <f t="shared" si="1"/>
        <v>#DIV/0!</v>
      </c>
    </row>
    <row r="86" spans="1:5" ht="19.5" customHeight="1">
      <c r="A86" s="20">
        <v>2010802</v>
      </c>
      <c r="B86" s="21" t="s">
        <v>83</v>
      </c>
      <c r="C86" s="42"/>
      <c r="D86" s="42"/>
      <c r="E86" s="104" t="e">
        <f t="shared" si="1"/>
        <v>#DIV/0!</v>
      </c>
    </row>
    <row r="87" spans="1:5" ht="13.5">
      <c r="A87" s="20">
        <v>2010803</v>
      </c>
      <c r="B87" s="21" t="s">
        <v>84</v>
      </c>
      <c r="C87" s="42"/>
      <c r="D87" s="42"/>
      <c r="E87" s="104" t="e">
        <f t="shared" si="1"/>
        <v>#DIV/0!</v>
      </c>
    </row>
    <row r="88" spans="1:5" ht="19.5" customHeight="1">
      <c r="A88" s="20">
        <v>2010804</v>
      </c>
      <c r="B88" s="21" t="s">
        <v>134</v>
      </c>
      <c r="C88" s="42"/>
      <c r="D88" s="42"/>
      <c r="E88" s="104" t="e">
        <f t="shared" si="1"/>
        <v>#DIV/0!</v>
      </c>
    </row>
    <row r="89" spans="1:5" ht="13.5">
      <c r="A89" s="20">
        <v>2010805</v>
      </c>
      <c r="B89" s="21" t="s">
        <v>135</v>
      </c>
      <c r="C89" s="42"/>
      <c r="D89" s="42"/>
      <c r="E89" s="104" t="e">
        <f t="shared" si="1"/>
        <v>#DIV/0!</v>
      </c>
    </row>
    <row r="90" spans="1:5" ht="19.5" customHeight="1">
      <c r="A90" s="20">
        <v>2010806</v>
      </c>
      <c r="B90" s="21" t="s">
        <v>123</v>
      </c>
      <c r="C90" s="42"/>
      <c r="D90" s="42"/>
      <c r="E90" s="104" t="e">
        <f t="shared" si="1"/>
        <v>#DIV/0!</v>
      </c>
    </row>
    <row r="91" spans="1:5" ht="13.5">
      <c r="A91" s="20">
        <v>2010850</v>
      </c>
      <c r="B91" s="21" t="s">
        <v>91</v>
      </c>
      <c r="C91" s="42"/>
      <c r="D91" s="42"/>
      <c r="E91" s="104" t="e">
        <f t="shared" si="1"/>
        <v>#DIV/0!</v>
      </c>
    </row>
    <row r="92" spans="1:5" ht="19.5" customHeight="1">
      <c r="A92" s="20">
        <v>2010899</v>
      </c>
      <c r="B92" s="21" t="s">
        <v>136</v>
      </c>
      <c r="C92" s="42"/>
      <c r="D92" s="42"/>
      <c r="E92" s="104" t="e">
        <f t="shared" si="1"/>
        <v>#DIV/0!</v>
      </c>
    </row>
    <row r="93" spans="1:5" s="1" customFormat="1" ht="19.5" customHeight="1">
      <c r="A93" s="22">
        <v>20109</v>
      </c>
      <c r="B93" s="22" t="s">
        <v>137</v>
      </c>
      <c r="C93" s="41">
        <f>SUM(C94:C105)</f>
        <v>0</v>
      </c>
      <c r="D93" s="41">
        <f>SUM(D94:D105)</f>
        <v>0</v>
      </c>
      <c r="E93" s="104" t="e">
        <f t="shared" si="1"/>
        <v>#DIV/0!</v>
      </c>
    </row>
    <row r="94" spans="1:5" ht="13.5">
      <c r="A94" s="20">
        <v>2010901</v>
      </c>
      <c r="B94" s="21" t="s">
        <v>82</v>
      </c>
      <c r="C94" s="43">
        <v>0</v>
      </c>
      <c r="D94" s="43">
        <v>0</v>
      </c>
      <c r="E94" s="104" t="e">
        <f t="shared" si="1"/>
        <v>#DIV/0!</v>
      </c>
    </row>
    <row r="95" spans="1:5" ht="13.5">
      <c r="A95" s="20">
        <v>2010902</v>
      </c>
      <c r="B95" s="21" t="s">
        <v>83</v>
      </c>
      <c r="C95" s="43">
        <v>0</v>
      </c>
      <c r="D95" s="43">
        <v>0</v>
      </c>
      <c r="E95" s="104" t="e">
        <f t="shared" si="1"/>
        <v>#DIV/0!</v>
      </c>
    </row>
    <row r="96" spans="1:5" ht="13.5">
      <c r="A96" s="20">
        <v>2010903</v>
      </c>
      <c r="B96" s="21" t="s">
        <v>84</v>
      </c>
      <c r="C96" s="43">
        <v>0</v>
      </c>
      <c r="D96" s="43">
        <v>0</v>
      </c>
      <c r="E96" s="104" t="e">
        <f t="shared" si="1"/>
        <v>#DIV/0!</v>
      </c>
    </row>
    <row r="97" spans="1:5" ht="13.5">
      <c r="A97" s="20">
        <v>2010905</v>
      </c>
      <c r="B97" s="21" t="s">
        <v>138</v>
      </c>
      <c r="C97" s="43">
        <v>0</v>
      </c>
      <c r="D97" s="43">
        <v>0</v>
      </c>
      <c r="E97" s="104" t="e">
        <f t="shared" si="1"/>
        <v>#DIV/0!</v>
      </c>
    </row>
    <row r="98" spans="1:5" ht="13.5">
      <c r="A98" s="20">
        <v>2010907</v>
      </c>
      <c r="B98" s="21" t="s">
        <v>139</v>
      </c>
      <c r="C98" s="43">
        <v>0</v>
      </c>
      <c r="D98" s="43">
        <v>0</v>
      </c>
      <c r="E98" s="104" t="e">
        <f t="shared" si="1"/>
        <v>#DIV/0!</v>
      </c>
    </row>
    <row r="99" spans="1:5" ht="13.5">
      <c r="A99" s="20">
        <v>2010908</v>
      </c>
      <c r="B99" s="21" t="s">
        <v>123</v>
      </c>
      <c r="C99" s="43">
        <v>0</v>
      </c>
      <c r="D99" s="43">
        <v>0</v>
      </c>
      <c r="E99" s="104" t="e">
        <f t="shared" si="1"/>
        <v>#DIV/0!</v>
      </c>
    </row>
    <row r="100" spans="1:5" ht="13.5">
      <c r="A100" s="20">
        <v>2010909</v>
      </c>
      <c r="B100" s="21" t="s">
        <v>140</v>
      </c>
      <c r="C100" s="43">
        <v>0</v>
      </c>
      <c r="D100" s="43">
        <v>0</v>
      </c>
      <c r="E100" s="104" t="e">
        <f t="shared" si="1"/>
        <v>#DIV/0!</v>
      </c>
    </row>
    <row r="101" spans="1:5" ht="13.5">
      <c r="A101" s="20">
        <v>2010910</v>
      </c>
      <c r="B101" s="21" t="s">
        <v>141</v>
      </c>
      <c r="C101" s="43">
        <v>0</v>
      </c>
      <c r="D101" s="43">
        <v>0</v>
      </c>
      <c r="E101" s="104" t="e">
        <f t="shared" si="1"/>
        <v>#DIV/0!</v>
      </c>
    </row>
    <row r="102" spans="1:5" ht="13.5">
      <c r="A102" s="20">
        <v>2010911</v>
      </c>
      <c r="B102" s="21" t="s">
        <v>142</v>
      </c>
      <c r="C102" s="43">
        <v>0</v>
      </c>
      <c r="D102" s="43">
        <v>0</v>
      </c>
      <c r="E102" s="104" t="e">
        <f t="shared" si="1"/>
        <v>#DIV/0!</v>
      </c>
    </row>
    <row r="103" spans="1:5" ht="13.5">
      <c r="A103" s="20">
        <v>2010912</v>
      </c>
      <c r="B103" s="21" t="s">
        <v>143</v>
      </c>
      <c r="C103" s="43">
        <v>0</v>
      </c>
      <c r="D103" s="43">
        <v>0</v>
      </c>
      <c r="E103" s="104" t="e">
        <f t="shared" si="1"/>
        <v>#DIV/0!</v>
      </c>
    </row>
    <row r="104" spans="1:5" ht="13.5">
      <c r="A104" s="20">
        <v>2010950</v>
      </c>
      <c r="B104" s="21" t="s">
        <v>91</v>
      </c>
      <c r="C104" s="43">
        <v>0</v>
      </c>
      <c r="D104" s="43">
        <v>0</v>
      </c>
      <c r="E104" s="104" t="e">
        <f t="shared" si="1"/>
        <v>#DIV/0!</v>
      </c>
    </row>
    <row r="105" spans="1:5" ht="19.5" customHeight="1">
      <c r="A105" s="20">
        <v>2010999</v>
      </c>
      <c r="B105" s="21" t="s">
        <v>144</v>
      </c>
      <c r="C105" s="42"/>
      <c r="D105" s="42"/>
      <c r="E105" s="104" t="e">
        <f t="shared" si="1"/>
        <v>#DIV/0!</v>
      </c>
    </row>
    <row r="106" spans="1:5" s="1" customFormat="1" ht="19.5" customHeight="1">
      <c r="A106" s="22">
        <v>20110</v>
      </c>
      <c r="B106" s="22" t="s">
        <v>145</v>
      </c>
      <c r="C106" s="41">
        <f>SUM(C107:C115)</f>
        <v>0</v>
      </c>
      <c r="D106" s="41">
        <f>SUM(D107:D115)</f>
        <v>0</v>
      </c>
      <c r="E106" s="104" t="e">
        <f t="shared" si="1"/>
        <v>#DIV/0!</v>
      </c>
    </row>
    <row r="107" spans="1:5" ht="13.5">
      <c r="A107" s="20">
        <v>2011001</v>
      </c>
      <c r="B107" s="21" t="s">
        <v>82</v>
      </c>
      <c r="C107" s="43">
        <v>0</v>
      </c>
      <c r="D107" s="43">
        <v>0</v>
      </c>
      <c r="E107" s="104" t="e">
        <f t="shared" si="1"/>
        <v>#DIV/0!</v>
      </c>
    </row>
    <row r="108" spans="1:5" ht="13.5">
      <c r="A108" s="20">
        <v>2011002</v>
      </c>
      <c r="B108" s="21" t="s">
        <v>83</v>
      </c>
      <c r="C108" s="43">
        <v>0</v>
      </c>
      <c r="D108" s="43">
        <v>0</v>
      </c>
      <c r="E108" s="104" t="e">
        <f t="shared" si="1"/>
        <v>#DIV/0!</v>
      </c>
    </row>
    <row r="109" spans="1:5" ht="13.5">
      <c r="A109" s="20">
        <v>2011003</v>
      </c>
      <c r="B109" s="21" t="s">
        <v>84</v>
      </c>
      <c r="C109" s="43">
        <v>0</v>
      </c>
      <c r="D109" s="43">
        <v>0</v>
      </c>
      <c r="E109" s="104" t="e">
        <f t="shared" si="1"/>
        <v>#DIV/0!</v>
      </c>
    </row>
    <row r="110" spans="1:5" ht="13.5">
      <c r="A110" s="20">
        <v>2011004</v>
      </c>
      <c r="B110" s="21" t="s">
        <v>146</v>
      </c>
      <c r="C110" s="43">
        <v>0</v>
      </c>
      <c r="D110" s="43">
        <v>0</v>
      </c>
      <c r="E110" s="104" t="e">
        <f t="shared" si="1"/>
        <v>#DIV/0!</v>
      </c>
    </row>
    <row r="111" spans="1:5" ht="13.5">
      <c r="A111" s="20">
        <v>2011005</v>
      </c>
      <c r="B111" s="21" t="s">
        <v>147</v>
      </c>
      <c r="C111" s="43">
        <v>0</v>
      </c>
      <c r="D111" s="43">
        <v>0</v>
      </c>
      <c r="E111" s="104" t="e">
        <f t="shared" si="1"/>
        <v>#DIV/0!</v>
      </c>
    </row>
    <row r="112" spans="1:5" ht="13.5">
      <c r="A112" s="20">
        <v>2011007</v>
      </c>
      <c r="B112" s="21" t="s">
        <v>148</v>
      </c>
      <c r="C112" s="43">
        <v>0</v>
      </c>
      <c r="D112" s="43">
        <v>0</v>
      </c>
      <c r="E112" s="104" t="e">
        <f t="shared" si="1"/>
        <v>#DIV/0!</v>
      </c>
    </row>
    <row r="113" spans="1:5" ht="13.5">
      <c r="A113" s="20">
        <v>2011008</v>
      </c>
      <c r="B113" s="21" t="s">
        <v>149</v>
      </c>
      <c r="C113" s="43">
        <v>0</v>
      </c>
      <c r="D113" s="43">
        <v>0</v>
      </c>
      <c r="E113" s="104" t="e">
        <f t="shared" si="1"/>
        <v>#DIV/0!</v>
      </c>
    </row>
    <row r="114" spans="1:5" ht="13.5">
      <c r="A114" s="20">
        <v>2011050</v>
      </c>
      <c r="B114" s="21" t="s">
        <v>91</v>
      </c>
      <c r="C114" s="43">
        <v>0</v>
      </c>
      <c r="D114" s="43">
        <v>0</v>
      </c>
      <c r="E114" s="104" t="e">
        <f t="shared" si="1"/>
        <v>#DIV/0!</v>
      </c>
    </row>
    <row r="115" spans="1:5" ht="19.5" customHeight="1">
      <c r="A115" s="20">
        <v>2011099</v>
      </c>
      <c r="B115" s="21" t="s">
        <v>150</v>
      </c>
      <c r="C115" s="42"/>
      <c r="D115" s="42"/>
      <c r="E115" s="104" t="e">
        <f t="shared" si="1"/>
        <v>#DIV/0!</v>
      </c>
    </row>
    <row r="116" spans="1:5" s="1" customFormat="1" ht="19.5" customHeight="1">
      <c r="A116" s="22">
        <v>20111</v>
      </c>
      <c r="B116" s="22" t="s">
        <v>151</v>
      </c>
      <c r="C116" s="41">
        <f>SUM(C117:C124)</f>
        <v>65</v>
      </c>
      <c r="D116" s="41">
        <f>SUM(D117:D124)</f>
        <v>65.4</v>
      </c>
      <c r="E116" s="104">
        <f t="shared" si="1"/>
        <v>1.0061538461538462</v>
      </c>
    </row>
    <row r="117" spans="1:5" ht="19.5" customHeight="1">
      <c r="A117" s="20">
        <v>2011101</v>
      </c>
      <c r="B117" s="21" t="s">
        <v>82</v>
      </c>
      <c r="C117" s="42"/>
      <c r="D117" s="42"/>
      <c r="E117" s="104" t="e">
        <f t="shared" si="1"/>
        <v>#DIV/0!</v>
      </c>
    </row>
    <row r="118" spans="1:5" ht="19.5" customHeight="1">
      <c r="A118" s="20">
        <v>2011102</v>
      </c>
      <c r="B118" s="21" t="s">
        <v>83</v>
      </c>
      <c r="C118" s="42"/>
      <c r="D118" s="42"/>
      <c r="E118" s="104" t="e">
        <f t="shared" si="1"/>
        <v>#DIV/0!</v>
      </c>
    </row>
    <row r="119" spans="1:5" ht="19.5" customHeight="1">
      <c r="A119" s="20">
        <v>2011103</v>
      </c>
      <c r="B119" s="21" t="s">
        <v>84</v>
      </c>
      <c r="C119" s="42"/>
      <c r="D119" s="42"/>
      <c r="E119" s="104" t="e">
        <f t="shared" si="1"/>
        <v>#DIV/0!</v>
      </c>
    </row>
    <row r="120" spans="1:5" ht="19.5" customHeight="1">
      <c r="A120" s="20">
        <v>2011104</v>
      </c>
      <c r="B120" s="21" t="s">
        <v>152</v>
      </c>
      <c r="C120" s="42"/>
      <c r="D120" s="42"/>
      <c r="E120" s="104" t="e">
        <f t="shared" si="1"/>
        <v>#DIV/0!</v>
      </c>
    </row>
    <row r="121" spans="1:5" ht="19.5" customHeight="1">
      <c r="A121" s="20">
        <v>2011105</v>
      </c>
      <c r="B121" s="21" t="s">
        <v>153</v>
      </c>
      <c r="C121" s="42"/>
      <c r="D121" s="42"/>
      <c r="E121" s="104" t="e">
        <f t="shared" si="1"/>
        <v>#DIV/0!</v>
      </c>
    </row>
    <row r="122" spans="1:5" ht="13.5">
      <c r="A122" s="20">
        <v>2011106</v>
      </c>
      <c r="B122" s="21" t="s">
        <v>154</v>
      </c>
      <c r="C122" s="42"/>
      <c r="D122" s="42"/>
      <c r="E122" s="104" t="e">
        <f t="shared" si="1"/>
        <v>#DIV/0!</v>
      </c>
    </row>
    <row r="123" spans="1:5" ht="13.5">
      <c r="A123" s="20">
        <v>2011150</v>
      </c>
      <c r="B123" s="21" t="s">
        <v>91</v>
      </c>
      <c r="C123" s="42"/>
      <c r="D123" s="42"/>
      <c r="E123" s="104" t="e">
        <f t="shared" si="1"/>
        <v>#DIV/0!</v>
      </c>
    </row>
    <row r="124" spans="1:5" ht="19.5" customHeight="1">
      <c r="A124" s="20">
        <v>2011199</v>
      </c>
      <c r="B124" s="21" t="s">
        <v>155</v>
      </c>
      <c r="C124" s="42">
        <v>65</v>
      </c>
      <c r="D124" s="42">
        <v>65.4</v>
      </c>
      <c r="E124" s="104">
        <f t="shared" si="1"/>
        <v>1.0061538461538462</v>
      </c>
    </row>
    <row r="125" spans="1:5" s="1" customFormat="1" ht="19.5" customHeight="1">
      <c r="A125" s="22">
        <v>20113</v>
      </c>
      <c r="B125" s="22" t="s">
        <v>156</v>
      </c>
      <c r="C125" s="41">
        <f>SUM(C126:C135)</f>
        <v>0</v>
      </c>
      <c r="D125" s="41">
        <f>SUM(D126:D135)</f>
        <v>0</v>
      </c>
      <c r="E125" s="104" t="e">
        <f t="shared" si="1"/>
        <v>#DIV/0!</v>
      </c>
    </row>
    <row r="126" spans="1:5" ht="13.5">
      <c r="A126" s="20">
        <v>2011301</v>
      </c>
      <c r="B126" s="21" t="s">
        <v>82</v>
      </c>
      <c r="C126" s="43"/>
      <c r="D126" s="43"/>
      <c r="E126" s="104" t="e">
        <f t="shared" si="1"/>
        <v>#DIV/0!</v>
      </c>
    </row>
    <row r="127" spans="1:5" ht="13.5">
      <c r="A127" s="20">
        <v>2011302</v>
      </c>
      <c r="B127" s="21" t="s">
        <v>83</v>
      </c>
      <c r="C127" s="43"/>
      <c r="D127" s="43"/>
      <c r="E127" s="104" t="e">
        <f t="shared" si="1"/>
        <v>#DIV/0!</v>
      </c>
    </row>
    <row r="128" spans="1:5" ht="13.5">
      <c r="A128" s="20">
        <v>2011303</v>
      </c>
      <c r="B128" s="21" t="s">
        <v>84</v>
      </c>
      <c r="C128" s="43"/>
      <c r="D128" s="43"/>
      <c r="E128" s="104" t="e">
        <f t="shared" si="1"/>
        <v>#DIV/0!</v>
      </c>
    </row>
    <row r="129" spans="1:5" ht="13.5">
      <c r="A129" s="20">
        <v>2011304</v>
      </c>
      <c r="B129" s="21" t="s">
        <v>157</v>
      </c>
      <c r="C129" s="43"/>
      <c r="D129" s="43"/>
      <c r="E129" s="104" t="e">
        <f t="shared" si="1"/>
        <v>#DIV/0!</v>
      </c>
    </row>
    <row r="130" spans="1:5" ht="13.5">
      <c r="A130" s="20">
        <v>2011305</v>
      </c>
      <c r="B130" s="21" t="s">
        <v>158</v>
      </c>
      <c r="C130" s="43"/>
      <c r="D130" s="43"/>
      <c r="E130" s="104" t="e">
        <f t="shared" si="1"/>
        <v>#DIV/0!</v>
      </c>
    </row>
    <row r="131" spans="1:5" ht="13.5">
      <c r="A131" s="20">
        <v>2011306</v>
      </c>
      <c r="B131" s="21" t="s">
        <v>159</v>
      </c>
      <c r="C131" s="43"/>
      <c r="D131" s="43"/>
      <c r="E131" s="104" t="e">
        <f t="shared" si="1"/>
        <v>#DIV/0!</v>
      </c>
    </row>
    <row r="132" spans="1:5" ht="19.5" customHeight="1">
      <c r="A132" s="20">
        <v>2011307</v>
      </c>
      <c r="B132" s="21" t="s">
        <v>160</v>
      </c>
      <c r="C132" s="43"/>
      <c r="D132" s="43"/>
      <c r="E132" s="104" t="e">
        <f t="shared" si="1"/>
        <v>#DIV/0!</v>
      </c>
    </row>
    <row r="133" spans="1:5" ht="19.5" customHeight="1">
      <c r="A133" s="20">
        <v>2011308</v>
      </c>
      <c r="B133" s="21" t="s">
        <v>161</v>
      </c>
      <c r="C133" s="43"/>
      <c r="D133" s="43"/>
      <c r="E133" s="104" t="e">
        <f t="shared" si="1"/>
        <v>#DIV/0!</v>
      </c>
    </row>
    <row r="134" spans="1:5" ht="13.5">
      <c r="A134" s="20">
        <v>2011350</v>
      </c>
      <c r="B134" s="21" t="s">
        <v>91</v>
      </c>
      <c r="C134" s="43"/>
      <c r="D134" s="43"/>
      <c r="E134" s="104" t="e">
        <f aca="true" t="shared" si="2" ref="E134:E197">D134/C134</f>
        <v>#DIV/0!</v>
      </c>
    </row>
    <row r="135" spans="1:5" ht="13.5">
      <c r="A135" s="20">
        <v>2011399</v>
      </c>
      <c r="B135" s="21" t="s">
        <v>162</v>
      </c>
      <c r="C135" s="43"/>
      <c r="D135" s="43"/>
      <c r="E135" s="104" t="e">
        <f t="shared" si="2"/>
        <v>#DIV/0!</v>
      </c>
    </row>
    <row r="136" spans="1:5" s="1" customFormat="1" ht="19.5" customHeight="1">
      <c r="A136" s="22">
        <v>20114</v>
      </c>
      <c r="B136" s="22" t="s">
        <v>163</v>
      </c>
      <c r="C136" s="41">
        <f>SUM(C137:C148)</f>
        <v>0</v>
      </c>
      <c r="D136" s="41">
        <f>SUM(D137:D148)</f>
        <v>0</v>
      </c>
      <c r="E136" s="104" t="e">
        <f t="shared" si="2"/>
        <v>#DIV/0!</v>
      </c>
    </row>
    <row r="137" spans="1:5" ht="13.5">
      <c r="A137" s="20">
        <v>2011401</v>
      </c>
      <c r="B137" s="21" t="s">
        <v>82</v>
      </c>
      <c r="C137" s="43">
        <v>0</v>
      </c>
      <c r="D137" s="43">
        <v>0</v>
      </c>
      <c r="E137" s="104" t="e">
        <f t="shared" si="2"/>
        <v>#DIV/0!</v>
      </c>
    </row>
    <row r="138" spans="1:5" ht="13.5">
      <c r="A138" s="20">
        <v>2011402</v>
      </c>
      <c r="B138" s="21" t="s">
        <v>83</v>
      </c>
      <c r="C138" s="43">
        <v>0</v>
      </c>
      <c r="D138" s="43">
        <v>0</v>
      </c>
      <c r="E138" s="104" t="e">
        <f t="shared" si="2"/>
        <v>#DIV/0!</v>
      </c>
    </row>
    <row r="139" spans="1:5" ht="13.5">
      <c r="A139" s="20">
        <v>2011403</v>
      </c>
      <c r="B139" s="21" t="s">
        <v>84</v>
      </c>
      <c r="C139" s="43">
        <v>0</v>
      </c>
      <c r="D139" s="43">
        <v>0</v>
      </c>
      <c r="E139" s="104" t="e">
        <f t="shared" si="2"/>
        <v>#DIV/0!</v>
      </c>
    </row>
    <row r="140" spans="1:5" ht="13.5">
      <c r="A140" s="20">
        <v>2011404</v>
      </c>
      <c r="B140" s="21" t="s">
        <v>164</v>
      </c>
      <c r="C140" s="43">
        <v>0</v>
      </c>
      <c r="D140" s="43">
        <v>0</v>
      </c>
      <c r="E140" s="104" t="e">
        <f t="shared" si="2"/>
        <v>#DIV/0!</v>
      </c>
    </row>
    <row r="141" spans="1:5" ht="13.5">
      <c r="A141" s="20">
        <v>2011405</v>
      </c>
      <c r="B141" s="21" t="s">
        <v>165</v>
      </c>
      <c r="C141" s="43">
        <v>0</v>
      </c>
      <c r="D141" s="43">
        <v>0</v>
      </c>
      <c r="E141" s="104" t="e">
        <f t="shared" si="2"/>
        <v>#DIV/0!</v>
      </c>
    </row>
    <row r="142" spans="1:5" ht="13.5">
      <c r="A142" s="20">
        <v>2011406</v>
      </c>
      <c r="B142" s="21" t="s">
        <v>166</v>
      </c>
      <c r="C142" s="43">
        <v>0</v>
      </c>
      <c r="D142" s="43">
        <v>0</v>
      </c>
      <c r="E142" s="104" t="e">
        <f t="shared" si="2"/>
        <v>#DIV/0!</v>
      </c>
    </row>
    <row r="143" spans="1:5" ht="13.5">
      <c r="A143" s="20">
        <v>2011408</v>
      </c>
      <c r="B143" s="21" t="s">
        <v>167</v>
      </c>
      <c r="C143" s="43">
        <v>0</v>
      </c>
      <c r="D143" s="43">
        <v>0</v>
      </c>
      <c r="E143" s="104" t="e">
        <f t="shared" si="2"/>
        <v>#DIV/0!</v>
      </c>
    </row>
    <row r="144" spans="1:5" ht="19.5" customHeight="1">
      <c r="A144" s="20">
        <v>2011409</v>
      </c>
      <c r="B144" s="21" t="s">
        <v>168</v>
      </c>
      <c r="C144" s="42">
        <v>0</v>
      </c>
      <c r="D144" s="42">
        <v>0</v>
      </c>
      <c r="E144" s="104" t="e">
        <f t="shared" si="2"/>
        <v>#DIV/0!</v>
      </c>
    </row>
    <row r="145" spans="1:5" ht="13.5">
      <c r="A145" s="20">
        <v>2011410</v>
      </c>
      <c r="B145" s="21" t="s">
        <v>169</v>
      </c>
      <c r="C145" s="43">
        <v>0</v>
      </c>
      <c r="D145" s="43">
        <v>0</v>
      </c>
      <c r="E145" s="104" t="e">
        <f t="shared" si="2"/>
        <v>#DIV/0!</v>
      </c>
    </row>
    <row r="146" spans="1:5" ht="13.5">
      <c r="A146" s="20">
        <v>2011411</v>
      </c>
      <c r="B146" s="21" t="s">
        <v>170</v>
      </c>
      <c r="C146" s="43">
        <v>0</v>
      </c>
      <c r="D146" s="43">
        <v>0</v>
      </c>
      <c r="E146" s="104" t="e">
        <f t="shared" si="2"/>
        <v>#DIV/0!</v>
      </c>
    </row>
    <row r="147" spans="1:5" ht="13.5">
      <c r="A147" s="20">
        <v>2011450</v>
      </c>
      <c r="B147" s="21" t="s">
        <v>91</v>
      </c>
      <c r="C147" s="43">
        <v>0</v>
      </c>
      <c r="D147" s="43">
        <v>0</v>
      </c>
      <c r="E147" s="104" t="e">
        <f t="shared" si="2"/>
        <v>#DIV/0!</v>
      </c>
    </row>
    <row r="148" spans="1:5" ht="19.5" customHeight="1">
      <c r="A148" s="20">
        <v>2011499</v>
      </c>
      <c r="B148" s="21" t="s">
        <v>171</v>
      </c>
      <c r="C148" s="42">
        <v>0</v>
      </c>
      <c r="D148" s="42">
        <v>0</v>
      </c>
      <c r="E148" s="104" t="e">
        <f t="shared" si="2"/>
        <v>#DIV/0!</v>
      </c>
    </row>
    <row r="149" spans="1:5" ht="13.5">
      <c r="A149" s="20">
        <v>20123</v>
      </c>
      <c r="B149" s="22" t="s">
        <v>172</v>
      </c>
      <c r="C149" s="43">
        <f>SUM(C150:C155)</f>
        <v>0</v>
      </c>
      <c r="D149" s="43">
        <f>SUM(D150:D155)</f>
        <v>0</v>
      </c>
      <c r="E149" s="104" t="e">
        <f t="shared" si="2"/>
        <v>#DIV/0!</v>
      </c>
    </row>
    <row r="150" spans="1:5" ht="13.5">
      <c r="A150" s="20">
        <v>2012301</v>
      </c>
      <c r="B150" s="21" t="s">
        <v>82</v>
      </c>
      <c r="C150" s="43">
        <v>0</v>
      </c>
      <c r="D150" s="43">
        <v>0</v>
      </c>
      <c r="E150" s="104" t="e">
        <f t="shared" si="2"/>
        <v>#DIV/0!</v>
      </c>
    </row>
    <row r="151" spans="1:5" ht="13.5">
      <c r="A151" s="20">
        <v>2012302</v>
      </c>
      <c r="B151" s="21" t="s">
        <v>83</v>
      </c>
      <c r="C151" s="43">
        <v>0</v>
      </c>
      <c r="D151" s="43">
        <v>0</v>
      </c>
      <c r="E151" s="104" t="e">
        <f t="shared" si="2"/>
        <v>#DIV/0!</v>
      </c>
    </row>
    <row r="152" spans="1:5" ht="13.5">
      <c r="A152" s="20">
        <v>2012303</v>
      </c>
      <c r="B152" s="21" t="s">
        <v>84</v>
      </c>
      <c r="C152" s="43">
        <v>0</v>
      </c>
      <c r="D152" s="43">
        <v>0</v>
      </c>
      <c r="E152" s="104" t="e">
        <f t="shared" si="2"/>
        <v>#DIV/0!</v>
      </c>
    </row>
    <row r="153" spans="1:5" ht="13.5">
      <c r="A153" s="20">
        <v>2012304</v>
      </c>
      <c r="B153" s="21" t="s">
        <v>173</v>
      </c>
      <c r="C153" s="43">
        <v>0</v>
      </c>
      <c r="D153" s="43">
        <v>0</v>
      </c>
      <c r="E153" s="104" t="e">
        <f t="shared" si="2"/>
        <v>#DIV/0!</v>
      </c>
    </row>
    <row r="154" spans="1:5" ht="13.5">
      <c r="A154" s="20">
        <v>2012350</v>
      </c>
      <c r="B154" s="21" t="s">
        <v>91</v>
      </c>
      <c r="C154" s="43">
        <v>0</v>
      </c>
      <c r="D154" s="43">
        <v>0</v>
      </c>
      <c r="E154" s="104" t="e">
        <f t="shared" si="2"/>
        <v>#DIV/0!</v>
      </c>
    </row>
    <row r="155" spans="1:5" ht="13.5">
      <c r="A155" s="20">
        <v>2012399</v>
      </c>
      <c r="B155" s="21" t="s">
        <v>174</v>
      </c>
      <c r="C155" s="43">
        <v>0</v>
      </c>
      <c r="D155" s="43">
        <v>0</v>
      </c>
      <c r="E155" s="104" t="e">
        <f t="shared" si="2"/>
        <v>#DIV/0!</v>
      </c>
    </row>
    <row r="156" spans="1:5" ht="13.5">
      <c r="A156" s="20">
        <v>20125</v>
      </c>
      <c r="B156" s="22" t="s">
        <v>175</v>
      </c>
      <c r="C156" s="43">
        <f>SUM(C157:C163)</f>
        <v>0</v>
      </c>
      <c r="D156" s="43">
        <f>SUM(D157:D163)</f>
        <v>0</v>
      </c>
      <c r="E156" s="104" t="e">
        <f t="shared" si="2"/>
        <v>#DIV/0!</v>
      </c>
    </row>
    <row r="157" spans="1:5" ht="13.5">
      <c r="A157" s="20">
        <v>2012501</v>
      </c>
      <c r="B157" s="21" t="s">
        <v>82</v>
      </c>
      <c r="C157" s="43">
        <v>0</v>
      </c>
      <c r="D157" s="43">
        <v>0</v>
      </c>
      <c r="E157" s="104" t="e">
        <f t="shared" si="2"/>
        <v>#DIV/0!</v>
      </c>
    </row>
    <row r="158" spans="1:5" ht="13.5">
      <c r="A158" s="20">
        <v>2012502</v>
      </c>
      <c r="B158" s="21" t="s">
        <v>83</v>
      </c>
      <c r="C158" s="43">
        <v>0</v>
      </c>
      <c r="D158" s="43">
        <v>0</v>
      </c>
      <c r="E158" s="104" t="e">
        <f t="shared" si="2"/>
        <v>#DIV/0!</v>
      </c>
    </row>
    <row r="159" spans="1:5" ht="13.5">
      <c r="A159" s="20">
        <v>2012503</v>
      </c>
      <c r="B159" s="21" t="s">
        <v>84</v>
      </c>
      <c r="C159" s="43">
        <v>0</v>
      </c>
      <c r="D159" s="43">
        <v>0</v>
      </c>
      <c r="E159" s="104" t="e">
        <f t="shared" si="2"/>
        <v>#DIV/0!</v>
      </c>
    </row>
    <row r="160" spans="1:5" ht="13.5">
      <c r="A160" s="20">
        <v>2012504</v>
      </c>
      <c r="B160" s="21" t="s">
        <v>176</v>
      </c>
      <c r="C160" s="43">
        <v>0</v>
      </c>
      <c r="D160" s="43">
        <v>0</v>
      </c>
      <c r="E160" s="104" t="e">
        <f t="shared" si="2"/>
        <v>#DIV/0!</v>
      </c>
    </row>
    <row r="161" spans="1:5" ht="13.5">
      <c r="A161" s="20">
        <v>2012505</v>
      </c>
      <c r="B161" s="21" t="s">
        <v>177</v>
      </c>
      <c r="C161" s="43">
        <v>0</v>
      </c>
      <c r="D161" s="43">
        <v>0</v>
      </c>
      <c r="E161" s="104" t="e">
        <f t="shared" si="2"/>
        <v>#DIV/0!</v>
      </c>
    </row>
    <row r="162" spans="1:5" ht="13.5">
      <c r="A162" s="20">
        <v>2012550</v>
      </c>
      <c r="B162" s="21" t="s">
        <v>91</v>
      </c>
      <c r="C162" s="43">
        <v>0</v>
      </c>
      <c r="D162" s="43">
        <v>0</v>
      </c>
      <c r="E162" s="104" t="e">
        <f t="shared" si="2"/>
        <v>#DIV/0!</v>
      </c>
    </row>
    <row r="163" spans="1:5" ht="13.5">
      <c r="A163" s="20">
        <v>2012599</v>
      </c>
      <c r="B163" s="21" t="s">
        <v>178</v>
      </c>
      <c r="C163" s="43">
        <v>0</v>
      </c>
      <c r="D163" s="43">
        <v>0</v>
      </c>
      <c r="E163" s="104" t="e">
        <f t="shared" si="2"/>
        <v>#DIV/0!</v>
      </c>
    </row>
    <row r="164" spans="1:5" s="1" customFormat="1" ht="19.5" customHeight="1">
      <c r="A164" s="22">
        <v>20126</v>
      </c>
      <c r="B164" s="22" t="s">
        <v>179</v>
      </c>
      <c r="C164" s="41">
        <f>SUM(C165:C169)</f>
        <v>0</v>
      </c>
      <c r="D164" s="41">
        <f>SUM(D165:D169)</f>
        <v>0</v>
      </c>
      <c r="E164" s="104" t="e">
        <f t="shared" si="2"/>
        <v>#DIV/0!</v>
      </c>
    </row>
    <row r="165" spans="1:5" ht="19.5" customHeight="1">
      <c r="A165" s="20">
        <v>2012601</v>
      </c>
      <c r="B165" s="21" t="s">
        <v>82</v>
      </c>
      <c r="C165" s="42"/>
      <c r="D165" s="42"/>
      <c r="E165" s="104" t="e">
        <f t="shared" si="2"/>
        <v>#DIV/0!</v>
      </c>
    </row>
    <row r="166" spans="1:5" ht="19.5" customHeight="1">
      <c r="A166" s="20">
        <v>2012602</v>
      </c>
      <c r="B166" s="21" t="s">
        <v>83</v>
      </c>
      <c r="C166" s="42"/>
      <c r="D166" s="42"/>
      <c r="E166" s="104" t="e">
        <f t="shared" si="2"/>
        <v>#DIV/0!</v>
      </c>
    </row>
    <row r="167" spans="1:5" ht="19.5" customHeight="1">
      <c r="A167" s="20">
        <v>2012603</v>
      </c>
      <c r="B167" s="21" t="s">
        <v>84</v>
      </c>
      <c r="C167" s="42"/>
      <c r="D167" s="42"/>
      <c r="E167" s="104" t="e">
        <f t="shared" si="2"/>
        <v>#DIV/0!</v>
      </c>
    </row>
    <row r="168" spans="1:5" ht="19.5" customHeight="1">
      <c r="A168" s="20">
        <v>2012604</v>
      </c>
      <c r="B168" s="21" t="s">
        <v>180</v>
      </c>
      <c r="C168" s="42"/>
      <c r="D168" s="42"/>
      <c r="E168" s="104" t="e">
        <f t="shared" si="2"/>
        <v>#DIV/0!</v>
      </c>
    </row>
    <row r="169" spans="1:5" ht="19.5" customHeight="1">
      <c r="A169" s="20">
        <v>2012699</v>
      </c>
      <c r="B169" s="21" t="s">
        <v>181</v>
      </c>
      <c r="C169" s="42"/>
      <c r="D169" s="42"/>
      <c r="E169" s="104" t="e">
        <f t="shared" si="2"/>
        <v>#DIV/0!</v>
      </c>
    </row>
    <row r="170" spans="1:5" s="1" customFormat="1" ht="19.5" customHeight="1">
      <c r="A170" s="22">
        <v>20128</v>
      </c>
      <c r="B170" s="22" t="s">
        <v>182</v>
      </c>
      <c r="C170" s="41">
        <f>SUM(C171:C176)</f>
        <v>0</v>
      </c>
      <c r="D170" s="41">
        <f>SUM(D171:D176)</f>
        <v>0</v>
      </c>
      <c r="E170" s="104" t="e">
        <f t="shared" si="2"/>
        <v>#DIV/0!</v>
      </c>
    </row>
    <row r="171" spans="1:5" ht="19.5" customHeight="1">
      <c r="A171" s="20">
        <v>2012801</v>
      </c>
      <c r="B171" s="21" t="s">
        <v>82</v>
      </c>
      <c r="C171" s="42"/>
      <c r="D171" s="42"/>
      <c r="E171" s="104" t="e">
        <f t="shared" si="2"/>
        <v>#DIV/0!</v>
      </c>
    </row>
    <row r="172" spans="1:5" ht="19.5" customHeight="1">
      <c r="A172" s="20">
        <v>2012802</v>
      </c>
      <c r="B172" s="21" t="s">
        <v>83</v>
      </c>
      <c r="C172" s="42"/>
      <c r="D172" s="42"/>
      <c r="E172" s="104" t="e">
        <f t="shared" si="2"/>
        <v>#DIV/0!</v>
      </c>
    </row>
    <row r="173" spans="1:5" ht="13.5">
      <c r="A173" s="20">
        <v>2012803</v>
      </c>
      <c r="B173" s="21" t="s">
        <v>84</v>
      </c>
      <c r="C173" s="42"/>
      <c r="D173" s="42"/>
      <c r="E173" s="104" t="e">
        <f t="shared" si="2"/>
        <v>#DIV/0!</v>
      </c>
    </row>
    <row r="174" spans="1:5" ht="13.5">
      <c r="A174" s="20">
        <v>2012804</v>
      </c>
      <c r="B174" s="21" t="s">
        <v>96</v>
      </c>
      <c r="C174" s="42"/>
      <c r="D174" s="42"/>
      <c r="E174" s="104" t="e">
        <f t="shared" si="2"/>
        <v>#DIV/0!</v>
      </c>
    </row>
    <row r="175" spans="1:5" ht="13.5">
      <c r="A175" s="20">
        <v>2012850</v>
      </c>
      <c r="B175" s="21" t="s">
        <v>91</v>
      </c>
      <c r="C175" s="42"/>
      <c r="D175" s="42"/>
      <c r="E175" s="104" t="e">
        <f t="shared" si="2"/>
        <v>#DIV/0!</v>
      </c>
    </row>
    <row r="176" spans="1:5" ht="19.5" customHeight="1">
      <c r="A176" s="20">
        <v>2012899</v>
      </c>
      <c r="B176" s="21" t="s">
        <v>183</v>
      </c>
      <c r="C176" s="42"/>
      <c r="D176" s="42"/>
      <c r="E176" s="104" t="e">
        <f t="shared" si="2"/>
        <v>#DIV/0!</v>
      </c>
    </row>
    <row r="177" spans="1:5" s="1" customFormat="1" ht="19.5" customHeight="1">
      <c r="A177" s="22">
        <v>20129</v>
      </c>
      <c r="B177" s="22" t="s">
        <v>184</v>
      </c>
      <c r="C177" s="41">
        <f>SUM(C178:C183)</f>
        <v>3</v>
      </c>
      <c r="D177" s="41">
        <f>SUM(D178:D183)</f>
        <v>3.4</v>
      </c>
      <c r="E177" s="104">
        <f t="shared" si="2"/>
        <v>1.1333333333333333</v>
      </c>
    </row>
    <row r="178" spans="1:5" ht="19.5" customHeight="1">
      <c r="A178" s="20">
        <v>2012901</v>
      </c>
      <c r="B178" s="21" t="s">
        <v>82</v>
      </c>
      <c r="C178" s="42"/>
      <c r="D178" s="42"/>
      <c r="E178" s="104" t="e">
        <f t="shared" si="2"/>
        <v>#DIV/0!</v>
      </c>
    </row>
    <row r="179" spans="1:5" ht="19.5" customHeight="1">
      <c r="A179" s="20">
        <v>2012902</v>
      </c>
      <c r="B179" s="21" t="s">
        <v>83</v>
      </c>
      <c r="C179" s="42"/>
      <c r="D179" s="42"/>
      <c r="E179" s="104" t="e">
        <f t="shared" si="2"/>
        <v>#DIV/0!</v>
      </c>
    </row>
    <row r="180" spans="1:5" ht="13.5">
      <c r="A180" s="20">
        <v>2012903</v>
      </c>
      <c r="B180" s="21" t="s">
        <v>84</v>
      </c>
      <c r="C180" s="42"/>
      <c r="D180" s="42"/>
      <c r="E180" s="104" t="e">
        <f t="shared" si="2"/>
        <v>#DIV/0!</v>
      </c>
    </row>
    <row r="181" spans="1:5" ht="13.5">
      <c r="A181" s="20">
        <v>2012906</v>
      </c>
      <c r="B181" s="21" t="s">
        <v>185</v>
      </c>
      <c r="C181" s="42"/>
      <c r="D181" s="42"/>
      <c r="E181" s="104" t="e">
        <f t="shared" si="2"/>
        <v>#DIV/0!</v>
      </c>
    </row>
    <row r="182" spans="1:5" ht="19.5" customHeight="1">
      <c r="A182" s="20">
        <v>2012950</v>
      </c>
      <c r="B182" s="21" t="s">
        <v>91</v>
      </c>
      <c r="C182" s="42"/>
      <c r="D182" s="42"/>
      <c r="E182" s="104" t="e">
        <f t="shared" si="2"/>
        <v>#DIV/0!</v>
      </c>
    </row>
    <row r="183" spans="1:5" ht="19.5" customHeight="1">
      <c r="A183" s="20">
        <v>2012999</v>
      </c>
      <c r="B183" s="21" t="s">
        <v>186</v>
      </c>
      <c r="C183" s="42">
        <v>3</v>
      </c>
      <c r="D183" s="42">
        <v>3.4</v>
      </c>
      <c r="E183" s="104">
        <f t="shared" si="2"/>
        <v>1.1333333333333333</v>
      </c>
    </row>
    <row r="184" spans="1:5" s="1" customFormat="1" ht="19.5" customHeight="1">
      <c r="A184" s="22">
        <v>20131</v>
      </c>
      <c r="B184" s="22" t="s">
        <v>187</v>
      </c>
      <c r="C184" s="41">
        <f>SUM(C185:C190)</f>
        <v>0</v>
      </c>
      <c r="D184" s="41">
        <f>SUM(D185:D190)</f>
        <v>0</v>
      </c>
      <c r="E184" s="104" t="e">
        <f t="shared" si="2"/>
        <v>#DIV/0!</v>
      </c>
    </row>
    <row r="185" spans="1:5" ht="19.5" customHeight="1">
      <c r="A185" s="20">
        <v>2013101</v>
      </c>
      <c r="B185" s="21" t="s">
        <v>82</v>
      </c>
      <c r="C185" s="42"/>
      <c r="D185" s="42"/>
      <c r="E185" s="104" t="e">
        <f t="shared" si="2"/>
        <v>#DIV/0!</v>
      </c>
    </row>
    <row r="186" spans="1:5" ht="19.5" customHeight="1">
      <c r="A186" s="20">
        <v>2013102</v>
      </c>
      <c r="B186" s="21" t="s">
        <v>83</v>
      </c>
      <c r="C186" s="42"/>
      <c r="D186" s="42"/>
      <c r="E186" s="104" t="e">
        <f t="shared" si="2"/>
        <v>#DIV/0!</v>
      </c>
    </row>
    <row r="187" spans="1:5" ht="19.5" customHeight="1">
      <c r="A187" s="20">
        <v>2013103</v>
      </c>
      <c r="B187" s="21" t="s">
        <v>84</v>
      </c>
      <c r="C187" s="42"/>
      <c r="D187" s="42"/>
      <c r="E187" s="104" t="e">
        <f t="shared" si="2"/>
        <v>#DIV/0!</v>
      </c>
    </row>
    <row r="188" spans="1:5" ht="19.5" customHeight="1">
      <c r="A188" s="20">
        <v>2013105</v>
      </c>
      <c r="B188" s="21" t="s">
        <v>188</v>
      </c>
      <c r="C188" s="42"/>
      <c r="D188" s="42"/>
      <c r="E188" s="104" t="e">
        <f t="shared" si="2"/>
        <v>#DIV/0!</v>
      </c>
    </row>
    <row r="189" spans="1:5" ht="13.5">
      <c r="A189" s="20">
        <v>2013150</v>
      </c>
      <c r="B189" s="21" t="s">
        <v>91</v>
      </c>
      <c r="C189" s="42"/>
      <c r="D189" s="42"/>
      <c r="E189" s="104" t="e">
        <f t="shared" si="2"/>
        <v>#DIV/0!</v>
      </c>
    </row>
    <row r="190" spans="1:5" ht="19.5" customHeight="1">
      <c r="A190" s="20">
        <v>2013199</v>
      </c>
      <c r="B190" s="21" t="s">
        <v>189</v>
      </c>
      <c r="C190" s="42"/>
      <c r="D190" s="42"/>
      <c r="E190" s="104" t="e">
        <f t="shared" si="2"/>
        <v>#DIV/0!</v>
      </c>
    </row>
    <row r="191" spans="1:5" s="1" customFormat="1" ht="19.5" customHeight="1">
      <c r="A191" s="22">
        <v>20132</v>
      </c>
      <c r="B191" s="22" t="s">
        <v>190</v>
      </c>
      <c r="C191" s="41">
        <f>SUM(C192:C197)</f>
        <v>308</v>
      </c>
      <c r="D191" s="41">
        <f>SUM(D192:D197)</f>
        <v>424.4</v>
      </c>
      <c r="E191" s="104">
        <f t="shared" si="2"/>
        <v>1.3779220779220778</v>
      </c>
    </row>
    <row r="192" spans="1:5" ht="19.5" customHeight="1">
      <c r="A192" s="20">
        <v>2013201</v>
      </c>
      <c r="B192" s="21" t="s">
        <v>82</v>
      </c>
      <c r="C192" s="42"/>
      <c r="D192" s="42">
        <v>3.6</v>
      </c>
      <c r="E192" s="104" t="e">
        <f t="shared" si="2"/>
        <v>#DIV/0!</v>
      </c>
    </row>
    <row r="193" spans="1:5" ht="19.5" customHeight="1">
      <c r="A193" s="20">
        <v>2013202</v>
      </c>
      <c r="B193" s="21" t="s">
        <v>83</v>
      </c>
      <c r="C193" s="42"/>
      <c r="D193" s="42"/>
      <c r="E193" s="104" t="e">
        <f t="shared" si="2"/>
        <v>#DIV/0!</v>
      </c>
    </row>
    <row r="194" spans="1:5" ht="13.5">
      <c r="A194" s="20">
        <v>2013203</v>
      </c>
      <c r="B194" s="21" t="s">
        <v>84</v>
      </c>
      <c r="C194" s="42"/>
      <c r="D194" s="42"/>
      <c r="E194" s="104" t="e">
        <f t="shared" si="2"/>
        <v>#DIV/0!</v>
      </c>
    </row>
    <row r="195" spans="1:5" ht="13.5">
      <c r="A195" s="20">
        <v>2013204</v>
      </c>
      <c r="B195" s="21" t="s">
        <v>191</v>
      </c>
      <c r="C195" s="42">
        <v>2</v>
      </c>
      <c r="D195" s="42">
        <v>2.1</v>
      </c>
      <c r="E195" s="104">
        <f t="shared" si="2"/>
        <v>1.05</v>
      </c>
    </row>
    <row r="196" spans="1:5" ht="19.5" customHeight="1">
      <c r="A196" s="20">
        <v>2013250</v>
      </c>
      <c r="B196" s="21" t="s">
        <v>91</v>
      </c>
      <c r="C196" s="42"/>
      <c r="D196" s="42"/>
      <c r="E196" s="104" t="e">
        <f t="shared" si="2"/>
        <v>#DIV/0!</v>
      </c>
    </row>
    <row r="197" spans="1:6" ht="19.5" customHeight="1">
      <c r="A197" s="95">
        <v>2013299</v>
      </c>
      <c r="B197" s="96" t="s">
        <v>192</v>
      </c>
      <c r="C197" s="97">
        <v>306</v>
      </c>
      <c r="D197" s="97">
        <v>418.7</v>
      </c>
      <c r="E197" s="104">
        <f t="shared" si="2"/>
        <v>1.3683006535947713</v>
      </c>
      <c r="F197" s="98"/>
    </row>
    <row r="198" spans="1:5" s="1" customFormat="1" ht="19.5" customHeight="1">
      <c r="A198" s="22">
        <v>20133</v>
      </c>
      <c r="B198" s="22" t="s">
        <v>193</v>
      </c>
      <c r="C198" s="42">
        <f>SUM(C199:C204)</f>
        <v>1</v>
      </c>
      <c r="D198" s="42">
        <f>SUM(D199:D204)</f>
        <v>0</v>
      </c>
      <c r="E198" s="104">
        <f aca="true" t="shared" si="3" ref="E198:E261">D198/C198</f>
        <v>0</v>
      </c>
    </row>
    <row r="199" spans="1:5" ht="19.5" customHeight="1">
      <c r="A199" s="20">
        <v>2013301</v>
      </c>
      <c r="B199" s="21" t="s">
        <v>82</v>
      </c>
      <c r="C199" s="42"/>
      <c r="D199" s="42"/>
      <c r="E199" s="104" t="e">
        <f t="shared" si="3"/>
        <v>#DIV/0!</v>
      </c>
    </row>
    <row r="200" spans="1:5" ht="19.5" customHeight="1">
      <c r="A200" s="20">
        <v>2013302</v>
      </c>
      <c r="B200" s="21" t="s">
        <v>83</v>
      </c>
      <c r="C200" s="42"/>
      <c r="D200" s="42"/>
      <c r="E200" s="104" t="e">
        <f t="shared" si="3"/>
        <v>#DIV/0!</v>
      </c>
    </row>
    <row r="201" spans="1:5" ht="13.5">
      <c r="A201" s="20">
        <v>2013303</v>
      </c>
      <c r="B201" s="21" t="s">
        <v>84</v>
      </c>
      <c r="C201" s="42"/>
      <c r="D201" s="42"/>
      <c r="E201" s="104" t="e">
        <f t="shared" si="3"/>
        <v>#DIV/0!</v>
      </c>
    </row>
    <row r="202" spans="1:5" ht="13.5">
      <c r="A202" s="20">
        <v>2013304</v>
      </c>
      <c r="B202" s="21" t="s">
        <v>194</v>
      </c>
      <c r="C202" s="42"/>
      <c r="D202" s="42"/>
      <c r="E202" s="104" t="e">
        <f t="shared" si="3"/>
        <v>#DIV/0!</v>
      </c>
    </row>
    <row r="203" spans="1:5" ht="13.5">
      <c r="A203" s="20">
        <v>2013350</v>
      </c>
      <c r="B203" s="21" t="s">
        <v>91</v>
      </c>
      <c r="C203" s="42"/>
      <c r="D203" s="42"/>
      <c r="E203" s="104" t="e">
        <f t="shared" si="3"/>
        <v>#DIV/0!</v>
      </c>
    </row>
    <row r="204" spans="1:5" ht="19.5" customHeight="1">
      <c r="A204" s="20">
        <v>2013399</v>
      </c>
      <c r="B204" s="21" t="s">
        <v>195</v>
      </c>
      <c r="C204" s="42">
        <v>1</v>
      </c>
      <c r="D204" s="42"/>
      <c r="E204" s="104">
        <f t="shared" si="3"/>
        <v>0</v>
      </c>
    </row>
    <row r="205" spans="1:5" s="1" customFormat="1" ht="19.5" customHeight="1">
      <c r="A205" s="22">
        <v>20134</v>
      </c>
      <c r="B205" s="22" t="s">
        <v>196</v>
      </c>
      <c r="C205" s="41">
        <f>SUM(C206:C212)</f>
        <v>0</v>
      </c>
      <c r="D205" s="41">
        <f>SUM(D206:D212)</f>
        <v>19</v>
      </c>
      <c r="E205" s="104" t="e">
        <f t="shared" si="3"/>
        <v>#DIV/0!</v>
      </c>
    </row>
    <row r="206" spans="1:5" ht="19.5" customHeight="1">
      <c r="A206" s="20">
        <v>2013401</v>
      </c>
      <c r="B206" s="21" t="s">
        <v>82</v>
      </c>
      <c r="C206" s="42"/>
      <c r="D206" s="42"/>
      <c r="E206" s="104" t="e">
        <f t="shared" si="3"/>
        <v>#DIV/0!</v>
      </c>
    </row>
    <row r="207" spans="1:5" ht="19.5" customHeight="1">
      <c r="A207" s="20">
        <v>2013402</v>
      </c>
      <c r="B207" s="21" t="s">
        <v>83</v>
      </c>
      <c r="C207" s="42"/>
      <c r="D207" s="42"/>
      <c r="E207" s="104" t="e">
        <f t="shared" si="3"/>
        <v>#DIV/0!</v>
      </c>
    </row>
    <row r="208" spans="1:5" ht="13.5">
      <c r="A208" s="20">
        <v>2013403</v>
      </c>
      <c r="B208" s="21" t="s">
        <v>84</v>
      </c>
      <c r="C208" s="42"/>
      <c r="D208" s="42"/>
      <c r="E208" s="104" t="e">
        <f t="shared" si="3"/>
        <v>#DIV/0!</v>
      </c>
    </row>
    <row r="209" spans="1:5" ht="13.5">
      <c r="A209" s="20">
        <v>2013404</v>
      </c>
      <c r="B209" s="21" t="s">
        <v>197</v>
      </c>
      <c r="C209" s="42"/>
      <c r="D209" s="42"/>
      <c r="E209" s="104" t="e">
        <f t="shared" si="3"/>
        <v>#DIV/0!</v>
      </c>
    </row>
    <row r="210" spans="1:5" ht="19.5" customHeight="1">
      <c r="A210" s="20">
        <v>2013405</v>
      </c>
      <c r="B210" s="21" t="s">
        <v>198</v>
      </c>
      <c r="C210" s="42"/>
      <c r="D210" s="42">
        <v>19</v>
      </c>
      <c r="E210" s="104" t="e">
        <f t="shared" si="3"/>
        <v>#DIV/0!</v>
      </c>
    </row>
    <row r="211" spans="1:5" ht="13.5">
      <c r="A211" s="20">
        <v>2013450</v>
      </c>
      <c r="B211" s="21" t="s">
        <v>91</v>
      </c>
      <c r="C211" s="42"/>
      <c r="D211" s="42"/>
      <c r="E211" s="104" t="e">
        <f t="shared" si="3"/>
        <v>#DIV/0!</v>
      </c>
    </row>
    <row r="212" spans="1:5" ht="19.5" customHeight="1">
      <c r="A212" s="20">
        <v>2013499</v>
      </c>
      <c r="B212" s="21" t="s">
        <v>199</v>
      </c>
      <c r="C212" s="42"/>
      <c r="D212" s="42"/>
      <c r="E212" s="104" t="e">
        <f t="shared" si="3"/>
        <v>#DIV/0!</v>
      </c>
    </row>
    <row r="213" spans="1:5" ht="13.5">
      <c r="A213" s="20">
        <v>20135</v>
      </c>
      <c r="B213" s="22" t="s">
        <v>200</v>
      </c>
      <c r="C213" s="43">
        <f>SUM(C214:C218)</f>
        <v>0</v>
      </c>
      <c r="D213" s="43">
        <f>SUM(D214:D218)</f>
        <v>0</v>
      </c>
      <c r="E213" s="104" t="e">
        <f t="shared" si="3"/>
        <v>#DIV/0!</v>
      </c>
    </row>
    <row r="214" spans="1:5" ht="13.5">
      <c r="A214" s="20">
        <v>2013501</v>
      </c>
      <c r="B214" s="21" t="s">
        <v>82</v>
      </c>
      <c r="C214" s="43">
        <v>0</v>
      </c>
      <c r="D214" s="43">
        <v>0</v>
      </c>
      <c r="E214" s="104" t="e">
        <f t="shared" si="3"/>
        <v>#DIV/0!</v>
      </c>
    </row>
    <row r="215" spans="1:5" ht="13.5">
      <c r="A215" s="20">
        <v>2013502</v>
      </c>
      <c r="B215" s="21" t="s">
        <v>83</v>
      </c>
      <c r="C215" s="43">
        <v>0</v>
      </c>
      <c r="D215" s="43">
        <v>0</v>
      </c>
      <c r="E215" s="104" t="e">
        <f t="shared" si="3"/>
        <v>#DIV/0!</v>
      </c>
    </row>
    <row r="216" spans="1:5" ht="13.5">
      <c r="A216" s="20">
        <v>2013503</v>
      </c>
      <c r="B216" s="21" t="s">
        <v>84</v>
      </c>
      <c r="C216" s="43">
        <v>0</v>
      </c>
      <c r="D216" s="43">
        <v>0</v>
      </c>
      <c r="E216" s="104" t="e">
        <f t="shared" si="3"/>
        <v>#DIV/0!</v>
      </c>
    </row>
    <row r="217" spans="1:5" ht="13.5">
      <c r="A217" s="20">
        <v>2013550</v>
      </c>
      <c r="B217" s="21" t="s">
        <v>91</v>
      </c>
      <c r="C217" s="43">
        <v>0</v>
      </c>
      <c r="D217" s="43">
        <v>0</v>
      </c>
      <c r="E217" s="104" t="e">
        <f t="shared" si="3"/>
        <v>#DIV/0!</v>
      </c>
    </row>
    <row r="218" spans="1:5" ht="13.5">
      <c r="A218" s="20">
        <v>2013599</v>
      </c>
      <c r="B218" s="21" t="s">
        <v>201</v>
      </c>
      <c r="C218" s="43">
        <v>0</v>
      </c>
      <c r="D218" s="43">
        <v>0</v>
      </c>
      <c r="E218" s="104" t="e">
        <f t="shared" si="3"/>
        <v>#DIV/0!</v>
      </c>
    </row>
    <row r="219" spans="1:5" ht="13.5">
      <c r="A219" s="20">
        <v>20136</v>
      </c>
      <c r="B219" s="22" t="s">
        <v>202</v>
      </c>
      <c r="C219" s="43">
        <f>SUM(C220:C224)</f>
        <v>0</v>
      </c>
      <c r="D219" s="43">
        <f>SUM(D220:D224)</f>
        <v>0</v>
      </c>
      <c r="E219" s="104" t="e">
        <f t="shared" si="3"/>
        <v>#DIV/0!</v>
      </c>
    </row>
    <row r="220" spans="1:5" ht="13.5">
      <c r="A220" s="20">
        <v>2013601</v>
      </c>
      <c r="B220" s="21" t="s">
        <v>82</v>
      </c>
      <c r="C220" s="43">
        <v>0</v>
      </c>
      <c r="D220" s="43">
        <v>0</v>
      </c>
      <c r="E220" s="104" t="e">
        <f t="shared" si="3"/>
        <v>#DIV/0!</v>
      </c>
    </row>
    <row r="221" spans="1:5" ht="13.5">
      <c r="A221" s="20">
        <v>2013602</v>
      </c>
      <c r="B221" s="21" t="s">
        <v>83</v>
      </c>
      <c r="C221" s="43">
        <v>0</v>
      </c>
      <c r="D221" s="43">
        <v>0</v>
      </c>
      <c r="E221" s="104" t="e">
        <f t="shared" si="3"/>
        <v>#DIV/0!</v>
      </c>
    </row>
    <row r="222" spans="1:5" ht="13.5">
      <c r="A222" s="20">
        <v>2013603</v>
      </c>
      <c r="B222" s="21" t="s">
        <v>84</v>
      </c>
      <c r="C222" s="43">
        <v>0</v>
      </c>
      <c r="D222" s="43">
        <v>0</v>
      </c>
      <c r="E222" s="104" t="e">
        <f t="shared" si="3"/>
        <v>#DIV/0!</v>
      </c>
    </row>
    <row r="223" spans="1:5" ht="13.5">
      <c r="A223" s="20">
        <v>2013650</v>
      </c>
      <c r="B223" s="21" t="s">
        <v>91</v>
      </c>
      <c r="C223" s="43">
        <v>0</v>
      </c>
      <c r="D223" s="43">
        <v>0</v>
      </c>
      <c r="E223" s="104" t="e">
        <f t="shared" si="3"/>
        <v>#DIV/0!</v>
      </c>
    </row>
    <row r="224" spans="1:5" ht="13.5">
      <c r="A224" s="20">
        <v>2013699</v>
      </c>
      <c r="B224" s="21" t="s">
        <v>203</v>
      </c>
      <c r="C224" s="43">
        <v>0</v>
      </c>
      <c r="D224" s="43">
        <v>0</v>
      </c>
      <c r="E224" s="104" t="e">
        <f t="shared" si="3"/>
        <v>#DIV/0!</v>
      </c>
    </row>
    <row r="225" spans="1:5" ht="13.5">
      <c r="A225" s="20">
        <v>20137</v>
      </c>
      <c r="B225" s="22" t="s">
        <v>204</v>
      </c>
      <c r="C225" s="43">
        <f>SUM(C226:C231)</f>
        <v>0</v>
      </c>
      <c r="D225" s="43">
        <f>SUM(D226:D231)</f>
        <v>0</v>
      </c>
      <c r="E225" s="104" t="e">
        <f t="shared" si="3"/>
        <v>#DIV/0!</v>
      </c>
    </row>
    <row r="226" spans="1:5" ht="13.5">
      <c r="A226" s="20">
        <v>2013701</v>
      </c>
      <c r="B226" s="21" t="s">
        <v>82</v>
      </c>
      <c r="C226" s="43">
        <v>0</v>
      </c>
      <c r="D226" s="43">
        <v>0</v>
      </c>
      <c r="E226" s="104" t="e">
        <f t="shared" si="3"/>
        <v>#DIV/0!</v>
      </c>
    </row>
    <row r="227" spans="1:5" ht="13.5">
      <c r="A227" s="20">
        <v>2013702</v>
      </c>
      <c r="B227" s="21" t="s">
        <v>83</v>
      </c>
      <c r="C227" s="43">
        <v>0</v>
      </c>
      <c r="D227" s="43">
        <v>0</v>
      </c>
      <c r="E227" s="104" t="e">
        <f t="shared" si="3"/>
        <v>#DIV/0!</v>
      </c>
    </row>
    <row r="228" spans="1:5" ht="13.5">
      <c r="A228" s="20">
        <v>2013703</v>
      </c>
      <c r="B228" s="21" t="s">
        <v>84</v>
      </c>
      <c r="C228" s="43">
        <v>0</v>
      </c>
      <c r="D228" s="43">
        <v>0</v>
      </c>
      <c r="E228" s="104" t="e">
        <f t="shared" si="3"/>
        <v>#DIV/0!</v>
      </c>
    </row>
    <row r="229" spans="1:5" ht="13.5">
      <c r="A229" s="20">
        <v>2013704</v>
      </c>
      <c r="B229" s="21" t="s">
        <v>205</v>
      </c>
      <c r="C229" s="43"/>
      <c r="D229" s="43"/>
      <c r="E229" s="104" t="e">
        <f t="shared" si="3"/>
        <v>#DIV/0!</v>
      </c>
    </row>
    <row r="230" spans="1:5" ht="13.5">
      <c r="A230" s="20">
        <v>2013750</v>
      </c>
      <c r="B230" s="21" t="s">
        <v>91</v>
      </c>
      <c r="C230" s="43">
        <v>0</v>
      </c>
      <c r="D230" s="43">
        <v>0</v>
      </c>
      <c r="E230" s="104" t="e">
        <f t="shared" si="3"/>
        <v>#DIV/0!</v>
      </c>
    </row>
    <row r="231" spans="1:5" ht="13.5">
      <c r="A231" s="20">
        <v>2013799</v>
      </c>
      <c r="B231" s="21" t="s">
        <v>206</v>
      </c>
      <c r="C231" s="43">
        <v>0</v>
      </c>
      <c r="D231" s="43">
        <v>0</v>
      </c>
      <c r="E231" s="104" t="e">
        <f t="shared" si="3"/>
        <v>#DIV/0!</v>
      </c>
    </row>
    <row r="232" spans="1:5" s="1" customFormat="1" ht="19.5" customHeight="1">
      <c r="A232" s="22">
        <v>20138</v>
      </c>
      <c r="B232" s="22" t="s">
        <v>207</v>
      </c>
      <c r="C232" s="41">
        <f>SUM(C233:C246)</f>
        <v>0</v>
      </c>
      <c r="D232" s="41">
        <f>SUM(D233:D246)</f>
        <v>0</v>
      </c>
      <c r="E232" s="104" t="e">
        <f t="shared" si="3"/>
        <v>#DIV/0!</v>
      </c>
    </row>
    <row r="233" spans="1:5" ht="19.5" customHeight="1">
      <c r="A233" s="20">
        <v>2013801</v>
      </c>
      <c r="B233" s="21" t="s">
        <v>82</v>
      </c>
      <c r="C233" s="42"/>
      <c r="D233" s="42"/>
      <c r="E233" s="104" t="e">
        <f t="shared" si="3"/>
        <v>#DIV/0!</v>
      </c>
    </row>
    <row r="234" spans="1:5" ht="19.5" customHeight="1">
      <c r="A234" s="20">
        <v>2013802</v>
      </c>
      <c r="B234" s="21" t="s">
        <v>83</v>
      </c>
      <c r="C234" s="42"/>
      <c r="D234" s="42"/>
      <c r="E234" s="104" t="e">
        <f t="shared" si="3"/>
        <v>#DIV/0!</v>
      </c>
    </row>
    <row r="235" spans="1:5" ht="19.5" customHeight="1">
      <c r="A235" s="20">
        <v>2013803</v>
      </c>
      <c r="B235" s="21" t="s">
        <v>84</v>
      </c>
      <c r="C235" s="42"/>
      <c r="D235" s="42"/>
      <c r="E235" s="104" t="e">
        <f t="shared" si="3"/>
        <v>#DIV/0!</v>
      </c>
    </row>
    <row r="236" spans="1:5" ht="19.5" customHeight="1">
      <c r="A236" s="20">
        <v>2013804</v>
      </c>
      <c r="B236" s="21" t="s">
        <v>208</v>
      </c>
      <c r="C236" s="42"/>
      <c r="D236" s="42"/>
      <c r="E236" s="104" t="e">
        <f t="shared" si="3"/>
        <v>#DIV/0!</v>
      </c>
    </row>
    <row r="237" spans="1:5" ht="19.5" customHeight="1">
      <c r="A237" s="20">
        <v>2013805</v>
      </c>
      <c r="B237" s="21" t="s">
        <v>209</v>
      </c>
      <c r="C237" s="42"/>
      <c r="D237" s="42"/>
      <c r="E237" s="104" t="e">
        <f t="shared" si="3"/>
        <v>#DIV/0!</v>
      </c>
    </row>
    <row r="238" spans="1:5" ht="13.5">
      <c r="A238" s="20">
        <v>2013808</v>
      </c>
      <c r="B238" s="21" t="s">
        <v>123</v>
      </c>
      <c r="C238" s="42"/>
      <c r="D238" s="42"/>
      <c r="E238" s="104" t="e">
        <f t="shared" si="3"/>
        <v>#DIV/0!</v>
      </c>
    </row>
    <row r="239" spans="1:5" ht="13.5">
      <c r="A239" s="20">
        <v>2013810</v>
      </c>
      <c r="B239" s="21" t="s">
        <v>210</v>
      </c>
      <c r="C239" s="42"/>
      <c r="D239" s="42"/>
      <c r="E239" s="104" t="e">
        <f t="shared" si="3"/>
        <v>#DIV/0!</v>
      </c>
    </row>
    <row r="240" spans="1:5" ht="19.5" customHeight="1">
      <c r="A240" s="20">
        <v>2013812</v>
      </c>
      <c r="B240" s="21" t="s">
        <v>211</v>
      </c>
      <c r="C240" s="42"/>
      <c r="D240" s="42"/>
      <c r="E240" s="104" t="e">
        <f t="shared" si="3"/>
        <v>#DIV/0!</v>
      </c>
    </row>
    <row r="241" spans="1:5" ht="19.5" customHeight="1">
      <c r="A241" s="20">
        <v>2013813</v>
      </c>
      <c r="B241" s="21" t="s">
        <v>212</v>
      </c>
      <c r="C241" s="42"/>
      <c r="D241" s="42"/>
      <c r="E241" s="104" t="e">
        <f t="shared" si="3"/>
        <v>#DIV/0!</v>
      </c>
    </row>
    <row r="242" spans="1:5" ht="19.5" customHeight="1">
      <c r="A242" s="20">
        <v>2013814</v>
      </c>
      <c r="B242" s="21" t="s">
        <v>213</v>
      </c>
      <c r="C242" s="42"/>
      <c r="D242" s="42"/>
      <c r="E242" s="104" t="e">
        <f t="shared" si="3"/>
        <v>#DIV/0!</v>
      </c>
    </row>
    <row r="243" spans="1:5" ht="19.5" customHeight="1">
      <c r="A243" s="20">
        <v>2013815</v>
      </c>
      <c r="B243" s="21" t="s">
        <v>214</v>
      </c>
      <c r="C243" s="42"/>
      <c r="D243" s="42"/>
      <c r="E243" s="104" t="e">
        <f t="shared" si="3"/>
        <v>#DIV/0!</v>
      </c>
    </row>
    <row r="244" spans="1:5" ht="19.5" customHeight="1">
      <c r="A244" s="20">
        <v>2013816</v>
      </c>
      <c r="B244" s="21" t="s">
        <v>215</v>
      </c>
      <c r="C244" s="42"/>
      <c r="D244" s="42"/>
      <c r="E244" s="104" t="e">
        <f t="shared" si="3"/>
        <v>#DIV/0!</v>
      </c>
    </row>
    <row r="245" spans="1:5" ht="19.5" customHeight="1">
      <c r="A245" s="20">
        <v>2013850</v>
      </c>
      <c r="B245" s="21" t="s">
        <v>91</v>
      </c>
      <c r="C245" s="42"/>
      <c r="D245" s="42"/>
      <c r="E245" s="104" t="e">
        <f t="shared" si="3"/>
        <v>#DIV/0!</v>
      </c>
    </row>
    <row r="246" spans="1:5" ht="19.5" customHeight="1">
      <c r="A246" s="20">
        <v>2013899</v>
      </c>
      <c r="B246" s="21" t="s">
        <v>216</v>
      </c>
      <c r="C246" s="42"/>
      <c r="D246" s="42"/>
      <c r="E246" s="104" t="e">
        <f t="shared" si="3"/>
        <v>#DIV/0!</v>
      </c>
    </row>
    <row r="247" spans="1:5" ht="19.5" customHeight="1">
      <c r="A247" s="20">
        <v>20199</v>
      </c>
      <c r="B247" s="22" t="s">
        <v>217</v>
      </c>
      <c r="C247" s="42">
        <f>SUM(C248:C249)</f>
        <v>2</v>
      </c>
      <c r="D247" s="42">
        <f>SUM(D248:D249)</f>
        <v>2</v>
      </c>
      <c r="E247" s="104">
        <f t="shared" si="3"/>
        <v>1</v>
      </c>
    </row>
    <row r="248" spans="1:5" ht="13.5">
      <c r="A248" s="20">
        <v>2019901</v>
      </c>
      <c r="B248" s="21" t="s">
        <v>218</v>
      </c>
      <c r="C248" s="43">
        <v>0</v>
      </c>
      <c r="D248" s="43">
        <v>0</v>
      </c>
      <c r="E248" s="104" t="e">
        <f t="shared" si="3"/>
        <v>#DIV/0!</v>
      </c>
    </row>
    <row r="249" spans="1:5" ht="19.5" customHeight="1">
      <c r="A249" s="20">
        <v>2019999</v>
      </c>
      <c r="B249" s="21" t="s">
        <v>219</v>
      </c>
      <c r="C249" s="42">
        <v>2</v>
      </c>
      <c r="D249" s="42">
        <v>2</v>
      </c>
      <c r="E249" s="104">
        <f t="shared" si="3"/>
        <v>1</v>
      </c>
    </row>
    <row r="250" spans="1:5" ht="13.5">
      <c r="A250" s="22">
        <v>202</v>
      </c>
      <c r="B250" s="22" t="s">
        <v>220</v>
      </c>
      <c r="C250" s="43">
        <f>C251+C258+C261+C264+C270+C275+C277+C282+C288</f>
        <v>0</v>
      </c>
      <c r="D250" s="43">
        <f>D251+D258+D261+D264+D270+D275+D277+D282+D288</f>
        <v>0</v>
      </c>
      <c r="E250" s="104" t="e">
        <f t="shared" si="3"/>
        <v>#DIV/0!</v>
      </c>
    </row>
    <row r="251" spans="1:5" ht="13.5">
      <c r="A251" s="20">
        <v>20201</v>
      </c>
      <c r="B251" s="22" t="s">
        <v>221</v>
      </c>
      <c r="C251" s="43">
        <f>SUM(C252:C257)</f>
        <v>0</v>
      </c>
      <c r="D251" s="43">
        <f>SUM(D252:D257)</f>
        <v>0</v>
      </c>
      <c r="E251" s="104" t="e">
        <f t="shared" si="3"/>
        <v>#DIV/0!</v>
      </c>
    </row>
    <row r="252" spans="1:5" ht="13.5">
      <c r="A252" s="20">
        <v>2020101</v>
      </c>
      <c r="B252" s="21" t="s">
        <v>82</v>
      </c>
      <c r="C252" s="43">
        <v>0</v>
      </c>
      <c r="D252" s="43">
        <v>0</v>
      </c>
      <c r="E252" s="104" t="e">
        <f t="shared" si="3"/>
        <v>#DIV/0!</v>
      </c>
    </row>
    <row r="253" spans="1:5" ht="13.5">
      <c r="A253" s="20">
        <v>2020102</v>
      </c>
      <c r="B253" s="21" t="s">
        <v>83</v>
      </c>
      <c r="C253" s="43">
        <v>0</v>
      </c>
      <c r="D253" s="43">
        <v>0</v>
      </c>
      <c r="E253" s="104" t="e">
        <f t="shared" si="3"/>
        <v>#DIV/0!</v>
      </c>
    </row>
    <row r="254" spans="1:5" ht="13.5">
      <c r="A254" s="20">
        <v>2020103</v>
      </c>
      <c r="B254" s="21" t="s">
        <v>84</v>
      </c>
      <c r="C254" s="43">
        <v>0</v>
      </c>
      <c r="D254" s="43">
        <v>0</v>
      </c>
      <c r="E254" s="104" t="e">
        <f t="shared" si="3"/>
        <v>#DIV/0!</v>
      </c>
    </row>
    <row r="255" spans="1:5" ht="13.5">
      <c r="A255" s="20">
        <v>2020104</v>
      </c>
      <c r="B255" s="21" t="s">
        <v>188</v>
      </c>
      <c r="C255" s="43">
        <v>0</v>
      </c>
      <c r="D255" s="43">
        <v>0</v>
      </c>
      <c r="E255" s="104" t="e">
        <f t="shared" si="3"/>
        <v>#DIV/0!</v>
      </c>
    </row>
    <row r="256" spans="1:5" ht="13.5">
      <c r="A256" s="20">
        <v>2020150</v>
      </c>
      <c r="B256" s="21" t="s">
        <v>91</v>
      </c>
      <c r="C256" s="43">
        <v>0</v>
      </c>
      <c r="D256" s="43">
        <v>0</v>
      </c>
      <c r="E256" s="104" t="e">
        <f t="shared" si="3"/>
        <v>#DIV/0!</v>
      </c>
    </row>
    <row r="257" spans="1:5" ht="13.5">
      <c r="A257" s="20">
        <v>2020199</v>
      </c>
      <c r="B257" s="21" t="s">
        <v>222</v>
      </c>
      <c r="C257" s="43">
        <v>0</v>
      </c>
      <c r="D257" s="43">
        <v>0</v>
      </c>
      <c r="E257" s="104" t="e">
        <f t="shared" si="3"/>
        <v>#DIV/0!</v>
      </c>
    </row>
    <row r="258" spans="1:5" ht="13.5">
      <c r="A258" s="20">
        <v>20202</v>
      </c>
      <c r="B258" s="22" t="s">
        <v>223</v>
      </c>
      <c r="C258" s="43">
        <f>SUM(C259:C260)</f>
        <v>0</v>
      </c>
      <c r="D258" s="43">
        <f>SUM(D259:D260)</f>
        <v>0</v>
      </c>
      <c r="E258" s="104" t="e">
        <f t="shared" si="3"/>
        <v>#DIV/0!</v>
      </c>
    </row>
    <row r="259" spans="1:5" ht="13.5">
      <c r="A259" s="20">
        <v>2020201</v>
      </c>
      <c r="B259" s="21" t="s">
        <v>224</v>
      </c>
      <c r="C259" s="43">
        <v>0</v>
      </c>
      <c r="D259" s="43">
        <v>0</v>
      </c>
      <c r="E259" s="104" t="e">
        <f t="shared" si="3"/>
        <v>#DIV/0!</v>
      </c>
    </row>
    <row r="260" spans="1:5" ht="13.5">
      <c r="A260" s="20">
        <v>2020202</v>
      </c>
      <c r="B260" s="21" t="s">
        <v>225</v>
      </c>
      <c r="C260" s="43">
        <v>0</v>
      </c>
      <c r="D260" s="43">
        <v>0</v>
      </c>
      <c r="E260" s="104" t="e">
        <f t="shared" si="3"/>
        <v>#DIV/0!</v>
      </c>
    </row>
    <row r="261" spans="1:5" ht="13.5">
      <c r="A261" s="20">
        <v>20203</v>
      </c>
      <c r="B261" s="22" t="s">
        <v>226</v>
      </c>
      <c r="C261" s="43">
        <f>SUM(C262:C263)</f>
        <v>0</v>
      </c>
      <c r="D261" s="43">
        <f>SUM(D262:D263)</f>
        <v>0</v>
      </c>
      <c r="E261" s="104" t="e">
        <f t="shared" si="3"/>
        <v>#DIV/0!</v>
      </c>
    </row>
    <row r="262" spans="1:5" ht="13.5">
      <c r="A262" s="20">
        <v>2020304</v>
      </c>
      <c r="B262" s="21" t="s">
        <v>227</v>
      </c>
      <c r="C262" s="43">
        <v>0</v>
      </c>
      <c r="D262" s="43">
        <v>0</v>
      </c>
      <c r="E262" s="104" t="e">
        <f aca="true" t="shared" si="4" ref="E262:E325">D262/C262</f>
        <v>#DIV/0!</v>
      </c>
    </row>
    <row r="263" spans="1:5" ht="13.5">
      <c r="A263" s="20">
        <v>2020306</v>
      </c>
      <c r="B263" s="21" t="s">
        <v>228</v>
      </c>
      <c r="C263" s="43">
        <v>0</v>
      </c>
      <c r="D263" s="43">
        <v>0</v>
      </c>
      <c r="E263" s="104" t="e">
        <f t="shared" si="4"/>
        <v>#DIV/0!</v>
      </c>
    </row>
    <row r="264" spans="1:5" ht="13.5">
      <c r="A264" s="20">
        <v>20204</v>
      </c>
      <c r="B264" s="22" t="s">
        <v>229</v>
      </c>
      <c r="C264" s="43">
        <f>SUM(C265:C269)</f>
        <v>0</v>
      </c>
      <c r="D264" s="43">
        <f>SUM(D265:D269)</f>
        <v>0</v>
      </c>
      <c r="E264" s="104" t="e">
        <f t="shared" si="4"/>
        <v>#DIV/0!</v>
      </c>
    </row>
    <row r="265" spans="1:5" ht="13.5">
      <c r="A265" s="20">
        <v>2020401</v>
      </c>
      <c r="B265" s="21" t="s">
        <v>230</v>
      </c>
      <c r="C265" s="43">
        <v>0</v>
      </c>
      <c r="D265" s="43">
        <v>0</v>
      </c>
      <c r="E265" s="104" t="e">
        <f t="shared" si="4"/>
        <v>#DIV/0!</v>
      </c>
    </row>
    <row r="266" spans="1:5" ht="13.5">
      <c r="A266" s="20">
        <v>2020402</v>
      </c>
      <c r="B266" s="21" t="s">
        <v>231</v>
      </c>
      <c r="C266" s="43">
        <v>0</v>
      </c>
      <c r="D266" s="43">
        <v>0</v>
      </c>
      <c r="E266" s="104" t="e">
        <f t="shared" si="4"/>
        <v>#DIV/0!</v>
      </c>
    </row>
    <row r="267" spans="1:5" ht="13.5">
      <c r="A267" s="20">
        <v>2020403</v>
      </c>
      <c r="B267" s="21" t="s">
        <v>232</v>
      </c>
      <c r="C267" s="43">
        <v>0</v>
      </c>
      <c r="D267" s="43">
        <v>0</v>
      </c>
      <c r="E267" s="104" t="e">
        <f t="shared" si="4"/>
        <v>#DIV/0!</v>
      </c>
    </row>
    <row r="268" spans="1:5" ht="13.5">
      <c r="A268" s="20">
        <v>2020404</v>
      </c>
      <c r="B268" s="21" t="s">
        <v>233</v>
      </c>
      <c r="C268" s="43">
        <v>0</v>
      </c>
      <c r="D268" s="43">
        <v>0</v>
      </c>
      <c r="E268" s="104" t="e">
        <f t="shared" si="4"/>
        <v>#DIV/0!</v>
      </c>
    </row>
    <row r="269" spans="1:5" ht="13.5">
      <c r="A269" s="20">
        <v>2020499</v>
      </c>
      <c r="B269" s="21" t="s">
        <v>234</v>
      </c>
      <c r="C269" s="43">
        <v>0</v>
      </c>
      <c r="D269" s="43">
        <v>0</v>
      </c>
      <c r="E269" s="104" t="e">
        <f t="shared" si="4"/>
        <v>#DIV/0!</v>
      </c>
    </row>
    <row r="270" spans="1:5" ht="13.5">
      <c r="A270" s="20">
        <v>20205</v>
      </c>
      <c r="B270" s="22" t="s">
        <v>235</v>
      </c>
      <c r="C270" s="43">
        <f>SUM(C271:C274)</f>
        <v>0</v>
      </c>
      <c r="D270" s="43">
        <f>SUM(D271:D274)</f>
        <v>0</v>
      </c>
      <c r="E270" s="104" t="e">
        <f t="shared" si="4"/>
        <v>#DIV/0!</v>
      </c>
    </row>
    <row r="271" spans="1:5" ht="13.5">
      <c r="A271" s="20">
        <v>2020503</v>
      </c>
      <c r="B271" s="21" t="s">
        <v>236</v>
      </c>
      <c r="C271" s="43">
        <v>0</v>
      </c>
      <c r="D271" s="43">
        <v>0</v>
      </c>
      <c r="E271" s="104" t="e">
        <f t="shared" si="4"/>
        <v>#DIV/0!</v>
      </c>
    </row>
    <row r="272" spans="1:5" ht="13.5">
      <c r="A272" s="20">
        <v>2020504</v>
      </c>
      <c r="B272" s="21" t="s">
        <v>237</v>
      </c>
      <c r="C272" s="43">
        <v>0</v>
      </c>
      <c r="D272" s="43">
        <v>0</v>
      </c>
      <c r="E272" s="104" t="e">
        <f t="shared" si="4"/>
        <v>#DIV/0!</v>
      </c>
    </row>
    <row r="273" spans="1:5" ht="13.5">
      <c r="A273" s="20">
        <v>2020505</v>
      </c>
      <c r="B273" s="21" t="s">
        <v>238</v>
      </c>
      <c r="C273" s="43"/>
      <c r="D273" s="43"/>
      <c r="E273" s="104" t="e">
        <f t="shared" si="4"/>
        <v>#DIV/0!</v>
      </c>
    </row>
    <row r="274" spans="1:5" ht="13.5">
      <c r="A274" s="20">
        <v>2020599</v>
      </c>
      <c r="B274" s="21" t="s">
        <v>239</v>
      </c>
      <c r="C274" s="43">
        <v>0</v>
      </c>
      <c r="D274" s="43">
        <v>0</v>
      </c>
      <c r="E274" s="104" t="e">
        <f t="shared" si="4"/>
        <v>#DIV/0!</v>
      </c>
    </row>
    <row r="275" spans="1:5" ht="13.5">
      <c r="A275" s="20">
        <v>20206</v>
      </c>
      <c r="B275" s="22" t="s">
        <v>240</v>
      </c>
      <c r="C275" s="43">
        <f>SUM(C276)</f>
        <v>0</v>
      </c>
      <c r="D275" s="43">
        <f>SUM(D276)</f>
        <v>0</v>
      </c>
      <c r="E275" s="104" t="e">
        <f t="shared" si="4"/>
        <v>#DIV/0!</v>
      </c>
    </row>
    <row r="276" spans="1:5" ht="13.5">
      <c r="A276" s="20">
        <v>2020601</v>
      </c>
      <c r="B276" s="21" t="s">
        <v>241</v>
      </c>
      <c r="C276" s="43">
        <v>0</v>
      </c>
      <c r="D276" s="43">
        <v>0</v>
      </c>
      <c r="E276" s="104" t="e">
        <f t="shared" si="4"/>
        <v>#DIV/0!</v>
      </c>
    </row>
    <row r="277" spans="1:5" ht="13.5">
      <c r="A277" s="20">
        <v>20207</v>
      </c>
      <c r="B277" s="22" t="s">
        <v>242</v>
      </c>
      <c r="C277" s="43">
        <f>SUM(C278:C281)</f>
        <v>0</v>
      </c>
      <c r="D277" s="43">
        <f>SUM(D278:D281)</f>
        <v>0</v>
      </c>
      <c r="E277" s="104" t="e">
        <f t="shared" si="4"/>
        <v>#DIV/0!</v>
      </c>
    </row>
    <row r="278" spans="1:5" ht="13.5">
      <c r="A278" s="20">
        <v>2020701</v>
      </c>
      <c r="B278" s="21" t="s">
        <v>243</v>
      </c>
      <c r="C278" s="43">
        <v>0</v>
      </c>
      <c r="D278" s="43">
        <v>0</v>
      </c>
      <c r="E278" s="104" t="e">
        <f t="shared" si="4"/>
        <v>#DIV/0!</v>
      </c>
    </row>
    <row r="279" spans="1:5" ht="13.5">
      <c r="A279" s="20">
        <v>2020702</v>
      </c>
      <c r="B279" s="21" t="s">
        <v>244</v>
      </c>
      <c r="C279" s="43">
        <v>0</v>
      </c>
      <c r="D279" s="43">
        <v>0</v>
      </c>
      <c r="E279" s="104" t="e">
        <f t="shared" si="4"/>
        <v>#DIV/0!</v>
      </c>
    </row>
    <row r="280" spans="1:5" ht="13.5">
      <c r="A280" s="20">
        <v>2020703</v>
      </c>
      <c r="B280" s="21" t="s">
        <v>245</v>
      </c>
      <c r="C280" s="43">
        <v>0</v>
      </c>
      <c r="D280" s="43">
        <v>0</v>
      </c>
      <c r="E280" s="104" t="e">
        <f t="shared" si="4"/>
        <v>#DIV/0!</v>
      </c>
    </row>
    <row r="281" spans="1:5" ht="13.5">
      <c r="A281" s="20">
        <v>2020799</v>
      </c>
      <c r="B281" s="21" t="s">
        <v>246</v>
      </c>
      <c r="C281" s="43">
        <v>0</v>
      </c>
      <c r="D281" s="43">
        <v>0</v>
      </c>
      <c r="E281" s="104" t="e">
        <f t="shared" si="4"/>
        <v>#DIV/0!</v>
      </c>
    </row>
    <row r="282" spans="1:5" ht="13.5">
      <c r="A282" s="20">
        <v>20208</v>
      </c>
      <c r="B282" s="22" t="s">
        <v>247</v>
      </c>
      <c r="C282" s="43">
        <f>SUM(C283:C287)</f>
        <v>0</v>
      </c>
      <c r="D282" s="43">
        <f>SUM(D283:D287)</f>
        <v>0</v>
      </c>
      <c r="E282" s="104" t="e">
        <f t="shared" si="4"/>
        <v>#DIV/0!</v>
      </c>
    </row>
    <row r="283" spans="1:5" ht="13.5">
      <c r="A283" s="20">
        <v>2020801</v>
      </c>
      <c r="B283" s="21" t="s">
        <v>82</v>
      </c>
      <c r="C283" s="43">
        <v>0</v>
      </c>
      <c r="D283" s="43">
        <v>0</v>
      </c>
      <c r="E283" s="104" t="e">
        <f t="shared" si="4"/>
        <v>#DIV/0!</v>
      </c>
    </row>
    <row r="284" spans="1:5" ht="13.5">
      <c r="A284" s="20">
        <v>2020802</v>
      </c>
      <c r="B284" s="21" t="s">
        <v>83</v>
      </c>
      <c r="C284" s="43">
        <v>0</v>
      </c>
      <c r="D284" s="43">
        <v>0</v>
      </c>
      <c r="E284" s="104" t="e">
        <f t="shared" si="4"/>
        <v>#DIV/0!</v>
      </c>
    </row>
    <row r="285" spans="1:5" ht="13.5">
      <c r="A285" s="20">
        <v>2020803</v>
      </c>
      <c r="B285" s="21" t="s">
        <v>84</v>
      </c>
      <c r="C285" s="43">
        <v>0</v>
      </c>
      <c r="D285" s="43">
        <v>0</v>
      </c>
      <c r="E285" s="104" t="e">
        <f t="shared" si="4"/>
        <v>#DIV/0!</v>
      </c>
    </row>
    <row r="286" spans="1:5" ht="13.5">
      <c r="A286" s="20">
        <v>2020850</v>
      </c>
      <c r="B286" s="21" t="s">
        <v>91</v>
      </c>
      <c r="C286" s="43">
        <v>0</v>
      </c>
      <c r="D286" s="43">
        <v>0</v>
      </c>
      <c r="E286" s="104" t="e">
        <f t="shared" si="4"/>
        <v>#DIV/0!</v>
      </c>
    </row>
    <row r="287" spans="1:5" ht="13.5">
      <c r="A287" s="20">
        <v>2020899</v>
      </c>
      <c r="B287" s="21" t="s">
        <v>248</v>
      </c>
      <c r="C287" s="43">
        <v>0</v>
      </c>
      <c r="D287" s="43">
        <v>0</v>
      </c>
      <c r="E287" s="104" t="e">
        <f t="shared" si="4"/>
        <v>#DIV/0!</v>
      </c>
    </row>
    <row r="288" spans="1:5" ht="13.5">
      <c r="A288" s="20">
        <v>20299</v>
      </c>
      <c r="B288" s="22" t="s">
        <v>249</v>
      </c>
      <c r="C288" s="43">
        <f>SUM(C289)</f>
        <v>0</v>
      </c>
      <c r="D288" s="43">
        <f>SUM(D289)</f>
        <v>0</v>
      </c>
      <c r="E288" s="104" t="e">
        <f t="shared" si="4"/>
        <v>#DIV/0!</v>
      </c>
    </row>
    <row r="289" spans="1:5" ht="13.5">
      <c r="A289" s="20">
        <v>2029901</v>
      </c>
      <c r="B289" s="21" t="s">
        <v>250</v>
      </c>
      <c r="C289" s="43">
        <v>0</v>
      </c>
      <c r="D289" s="43">
        <v>0</v>
      </c>
      <c r="E289" s="104" t="e">
        <f t="shared" si="4"/>
        <v>#DIV/0!</v>
      </c>
    </row>
    <row r="290" spans="1:5" s="1" customFormat="1" ht="19.5" customHeight="1">
      <c r="A290" s="22">
        <v>203</v>
      </c>
      <c r="B290" s="22" t="s">
        <v>8</v>
      </c>
      <c r="C290" s="99">
        <f>C291+C293+C295+C297+C307</f>
        <v>30</v>
      </c>
      <c r="D290" s="99">
        <f>D291+D293+D295+D297+D307</f>
        <v>31.5</v>
      </c>
      <c r="E290" s="104">
        <f t="shared" si="4"/>
        <v>1.05</v>
      </c>
    </row>
    <row r="291" spans="1:5" ht="13.5">
      <c r="A291" s="20">
        <v>20301</v>
      </c>
      <c r="B291" s="22" t="s">
        <v>251</v>
      </c>
      <c r="C291" s="43">
        <f>C292</f>
        <v>0</v>
      </c>
      <c r="D291" s="43">
        <f>D292</f>
        <v>0</v>
      </c>
      <c r="E291" s="104" t="e">
        <f t="shared" si="4"/>
        <v>#DIV/0!</v>
      </c>
    </row>
    <row r="292" spans="1:5" ht="13.5">
      <c r="A292" s="20">
        <v>2030101</v>
      </c>
      <c r="B292" s="21" t="s">
        <v>252</v>
      </c>
      <c r="C292" s="43">
        <v>0</v>
      </c>
      <c r="D292" s="43">
        <v>0</v>
      </c>
      <c r="E292" s="104" t="e">
        <f t="shared" si="4"/>
        <v>#DIV/0!</v>
      </c>
    </row>
    <row r="293" spans="1:5" ht="13.5">
      <c r="A293" s="20">
        <v>20304</v>
      </c>
      <c r="B293" s="22" t="s">
        <v>253</v>
      </c>
      <c r="C293" s="43">
        <f>C294</f>
        <v>0</v>
      </c>
      <c r="D293" s="43">
        <f>D294</f>
        <v>0</v>
      </c>
      <c r="E293" s="104" t="e">
        <f t="shared" si="4"/>
        <v>#DIV/0!</v>
      </c>
    </row>
    <row r="294" spans="1:5" ht="13.5">
      <c r="A294" s="20">
        <v>2030401</v>
      </c>
      <c r="B294" s="21" t="s">
        <v>254</v>
      </c>
      <c r="C294" s="43">
        <v>0</v>
      </c>
      <c r="D294" s="43">
        <v>0</v>
      </c>
      <c r="E294" s="104" t="e">
        <f t="shared" si="4"/>
        <v>#DIV/0!</v>
      </c>
    </row>
    <row r="295" spans="1:5" ht="13.5">
      <c r="A295" s="20">
        <v>20305</v>
      </c>
      <c r="B295" s="22" t="s">
        <v>255</v>
      </c>
      <c r="C295" s="43">
        <f>C296</f>
        <v>0</v>
      </c>
      <c r="D295" s="43">
        <f>D296</f>
        <v>0</v>
      </c>
      <c r="E295" s="104" t="e">
        <f t="shared" si="4"/>
        <v>#DIV/0!</v>
      </c>
    </row>
    <row r="296" spans="1:5" ht="13.5">
      <c r="A296" s="20">
        <v>2030501</v>
      </c>
      <c r="B296" s="21" t="s">
        <v>256</v>
      </c>
      <c r="C296" s="43">
        <v>0</v>
      </c>
      <c r="D296" s="43">
        <v>0</v>
      </c>
      <c r="E296" s="104" t="e">
        <f t="shared" si="4"/>
        <v>#DIV/0!</v>
      </c>
    </row>
    <row r="297" spans="1:5" s="1" customFormat="1" ht="19.5" customHeight="1">
      <c r="A297" s="22">
        <v>20306</v>
      </c>
      <c r="B297" s="22" t="s">
        <v>257</v>
      </c>
      <c r="C297" s="41">
        <f>SUM(C298:C306)</f>
        <v>0</v>
      </c>
      <c r="D297" s="41">
        <f>SUM(D298:D306)</f>
        <v>0</v>
      </c>
      <c r="E297" s="104" t="e">
        <f t="shared" si="4"/>
        <v>#DIV/0!</v>
      </c>
    </row>
    <row r="298" spans="1:5" ht="19.5" customHeight="1">
      <c r="A298" s="20">
        <v>2030601</v>
      </c>
      <c r="B298" s="21" t="s">
        <v>258</v>
      </c>
      <c r="C298" s="42"/>
      <c r="D298" s="42"/>
      <c r="E298" s="104" t="e">
        <f t="shared" si="4"/>
        <v>#DIV/0!</v>
      </c>
    </row>
    <row r="299" spans="1:5" ht="13.5">
      <c r="A299" s="20">
        <v>2030602</v>
      </c>
      <c r="B299" s="21" t="s">
        <v>259</v>
      </c>
      <c r="C299" s="43">
        <v>0</v>
      </c>
      <c r="D299" s="43">
        <v>0</v>
      </c>
      <c r="E299" s="104" t="e">
        <f t="shared" si="4"/>
        <v>#DIV/0!</v>
      </c>
    </row>
    <row r="300" spans="1:5" ht="19.5" customHeight="1">
      <c r="A300" s="20">
        <v>2030603</v>
      </c>
      <c r="B300" s="21" t="s">
        <v>260</v>
      </c>
      <c r="C300" s="42"/>
      <c r="D300" s="42"/>
      <c r="E300" s="104" t="e">
        <f t="shared" si="4"/>
        <v>#DIV/0!</v>
      </c>
    </row>
    <row r="301" spans="1:5" ht="13.5">
      <c r="A301" s="20">
        <v>2030604</v>
      </c>
      <c r="B301" s="21" t="s">
        <v>261</v>
      </c>
      <c r="C301" s="43">
        <v>0</v>
      </c>
      <c r="D301" s="43">
        <v>0</v>
      </c>
      <c r="E301" s="104" t="e">
        <f t="shared" si="4"/>
        <v>#DIV/0!</v>
      </c>
    </row>
    <row r="302" spans="1:5" ht="13.5">
      <c r="A302" s="20">
        <v>2030605</v>
      </c>
      <c r="B302" s="21" t="s">
        <v>262</v>
      </c>
      <c r="C302" s="43">
        <v>0</v>
      </c>
      <c r="D302" s="43">
        <v>0</v>
      </c>
      <c r="E302" s="104" t="e">
        <f t="shared" si="4"/>
        <v>#DIV/0!</v>
      </c>
    </row>
    <row r="303" spans="1:5" ht="13.5">
      <c r="A303" s="20">
        <v>2030606</v>
      </c>
      <c r="B303" s="21" t="s">
        <v>263</v>
      </c>
      <c r="C303" s="43">
        <v>0</v>
      </c>
      <c r="D303" s="43">
        <v>0</v>
      </c>
      <c r="E303" s="104" t="e">
        <f t="shared" si="4"/>
        <v>#DIV/0!</v>
      </c>
    </row>
    <row r="304" spans="1:5" ht="13.5">
      <c r="A304" s="20">
        <v>2030607</v>
      </c>
      <c r="B304" s="21" t="s">
        <v>264</v>
      </c>
      <c r="C304" s="43">
        <v>0</v>
      </c>
      <c r="D304" s="43">
        <v>0</v>
      </c>
      <c r="E304" s="104" t="e">
        <f t="shared" si="4"/>
        <v>#DIV/0!</v>
      </c>
    </row>
    <row r="305" spans="1:5" ht="13.5">
      <c r="A305" s="20">
        <v>2030608</v>
      </c>
      <c r="B305" s="21" t="s">
        <v>265</v>
      </c>
      <c r="C305" s="43">
        <v>0</v>
      </c>
      <c r="D305" s="43">
        <v>0</v>
      </c>
      <c r="E305" s="104" t="e">
        <f t="shared" si="4"/>
        <v>#DIV/0!</v>
      </c>
    </row>
    <row r="306" spans="1:5" ht="19.5" customHeight="1">
      <c r="A306" s="20">
        <v>2030699</v>
      </c>
      <c r="B306" s="21" t="s">
        <v>266</v>
      </c>
      <c r="C306" s="42"/>
      <c r="D306" s="42"/>
      <c r="E306" s="104" t="e">
        <f t="shared" si="4"/>
        <v>#DIV/0!</v>
      </c>
    </row>
    <row r="307" spans="1:5" s="1" customFormat="1" ht="19.5" customHeight="1">
      <c r="A307" s="22">
        <v>20399</v>
      </c>
      <c r="B307" s="22" t="s">
        <v>267</v>
      </c>
      <c r="C307" s="41">
        <f>C308</f>
        <v>30</v>
      </c>
      <c r="D307" s="41">
        <f>D308</f>
        <v>31.5</v>
      </c>
      <c r="E307" s="104">
        <f t="shared" si="4"/>
        <v>1.05</v>
      </c>
    </row>
    <row r="308" spans="1:6" ht="19.5" customHeight="1">
      <c r="A308" s="95">
        <v>2039901</v>
      </c>
      <c r="B308" s="96" t="s">
        <v>268</v>
      </c>
      <c r="C308" s="97">
        <v>30</v>
      </c>
      <c r="D308" s="97">
        <v>31.5</v>
      </c>
      <c r="E308" s="104">
        <f t="shared" si="4"/>
        <v>1.05</v>
      </c>
      <c r="F308" s="98"/>
    </row>
    <row r="309" spans="1:5" s="1" customFormat="1" ht="19.5" customHeight="1">
      <c r="A309" s="22">
        <v>204</v>
      </c>
      <c r="B309" s="22" t="s">
        <v>269</v>
      </c>
      <c r="C309" s="41">
        <f>C310+C313+C324+C331+C339+C348+C364+C384+C374+C392+C398</f>
        <v>651.54</v>
      </c>
      <c r="D309" s="41">
        <f>D310+D313+D324+D331+D339+D348+D364+D384+D374+D392+D398</f>
        <v>655.5</v>
      </c>
      <c r="E309" s="104">
        <f t="shared" si="4"/>
        <v>1.00607790772631</v>
      </c>
    </row>
    <row r="310" spans="1:5" s="1" customFormat="1" ht="19.5" customHeight="1">
      <c r="A310" s="22">
        <v>20401</v>
      </c>
      <c r="B310" s="22" t="s">
        <v>270</v>
      </c>
      <c r="C310" s="41">
        <f>SUM(C311:C312)</f>
        <v>0</v>
      </c>
      <c r="D310" s="41">
        <f>SUM(D311:D312)</f>
        <v>0</v>
      </c>
      <c r="E310" s="104" t="e">
        <f t="shared" si="4"/>
        <v>#DIV/0!</v>
      </c>
    </row>
    <row r="311" spans="1:5" ht="13.5">
      <c r="A311" s="20">
        <v>2040101</v>
      </c>
      <c r="B311" s="21" t="s">
        <v>271</v>
      </c>
      <c r="C311" s="43">
        <v>0</v>
      </c>
      <c r="D311" s="43">
        <v>0</v>
      </c>
      <c r="E311" s="104" t="e">
        <f t="shared" si="4"/>
        <v>#DIV/0!</v>
      </c>
    </row>
    <row r="312" spans="1:5" ht="19.5" customHeight="1">
      <c r="A312" s="20">
        <v>2040199</v>
      </c>
      <c r="B312" s="21" t="s">
        <v>272</v>
      </c>
      <c r="C312" s="42"/>
      <c r="D312" s="42"/>
      <c r="E312" s="104" t="e">
        <f t="shared" si="4"/>
        <v>#DIV/0!</v>
      </c>
    </row>
    <row r="313" spans="1:5" s="1" customFormat="1" ht="19.5" customHeight="1">
      <c r="A313" s="22">
        <v>20402</v>
      </c>
      <c r="B313" s="22" t="s">
        <v>273</v>
      </c>
      <c r="C313" s="41">
        <f>SUM(C314:C323)</f>
        <v>460.9</v>
      </c>
      <c r="D313" s="41">
        <f>SUM(D314:D323)</f>
        <v>516.9</v>
      </c>
      <c r="E313" s="104">
        <f t="shared" si="4"/>
        <v>1.1215014102842265</v>
      </c>
    </row>
    <row r="314" spans="1:5" ht="19.5" customHeight="1">
      <c r="A314" s="20">
        <v>2040201</v>
      </c>
      <c r="B314" s="21" t="s">
        <v>82</v>
      </c>
      <c r="C314" s="42">
        <v>390.46</v>
      </c>
      <c r="D314" s="42">
        <v>395.4</v>
      </c>
      <c r="E314" s="104">
        <f t="shared" si="4"/>
        <v>1.0126517440967064</v>
      </c>
    </row>
    <row r="315" spans="1:5" ht="19.5" customHeight="1">
      <c r="A315" s="20">
        <v>2040202</v>
      </c>
      <c r="B315" s="21" t="s">
        <v>83</v>
      </c>
      <c r="C315" s="42">
        <v>38.44</v>
      </c>
      <c r="D315" s="42">
        <v>68</v>
      </c>
      <c r="E315" s="104">
        <f t="shared" si="4"/>
        <v>1.7689906347554631</v>
      </c>
    </row>
    <row r="316" spans="1:5" ht="19.5" customHeight="1">
      <c r="A316" s="20">
        <v>2040203</v>
      </c>
      <c r="B316" s="21" t="s">
        <v>84</v>
      </c>
      <c r="C316" s="42"/>
      <c r="D316" s="42"/>
      <c r="E316" s="104" t="e">
        <f t="shared" si="4"/>
        <v>#DIV/0!</v>
      </c>
    </row>
    <row r="317" spans="1:5" ht="19.5" customHeight="1">
      <c r="A317" s="20">
        <v>2040219</v>
      </c>
      <c r="B317" s="21" t="s">
        <v>123</v>
      </c>
      <c r="C317" s="42">
        <v>5</v>
      </c>
      <c r="D317" s="42">
        <v>4.8</v>
      </c>
      <c r="E317" s="104">
        <f t="shared" si="4"/>
        <v>0.96</v>
      </c>
    </row>
    <row r="318" spans="1:5" ht="19.5" customHeight="1">
      <c r="A318" s="20">
        <v>2040220</v>
      </c>
      <c r="B318" s="21" t="s">
        <v>274</v>
      </c>
      <c r="C318" s="42"/>
      <c r="D318" s="42"/>
      <c r="E318" s="104" t="e">
        <f t="shared" si="4"/>
        <v>#DIV/0!</v>
      </c>
    </row>
    <row r="319" spans="1:5" ht="13.5">
      <c r="A319" s="20">
        <v>2040221</v>
      </c>
      <c r="B319" s="21" t="s">
        <v>275</v>
      </c>
      <c r="C319" s="42"/>
      <c r="D319" s="42"/>
      <c r="E319" s="104" t="e">
        <f t="shared" si="4"/>
        <v>#DIV/0!</v>
      </c>
    </row>
    <row r="320" spans="1:5" ht="13.5">
      <c r="A320" s="20">
        <v>2040222</v>
      </c>
      <c r="B320" s="21" t="s">
        <v>276</v>
      </c>
      <c r="C320" s="42"/>
      <c r="D320" s="42"/>
      <c r="E320" s="104" t="e">
        <f t="shared" si="4"/>
        <v>#DIV/0!</v>
      </c>
    </row>
    <row r="321" spans="1:5" ht="13.5">
      <c r="A321" s="20">
        <v>2040223</v>
      </c>
      <c r="B321" s="21" t="s">
        <v>277</v>
      </c>
      <c r="C321" s="42"/>
      <c r="D321" s="42"/>
      <c r="E321" s="104" t="e">
        <f t="shared" si="4"/>
        <v>#DIV/0!</v>
      </c>
    </row>
    <row r="322" spans="1:5" ht="13.5">
      <c r="A322" s="20">
        <v>2040250</v>
      </c>
      <c r="B322" s="21" t="s">
        <v>91</v>
      </c>
      <c r="C322" s="42"/>
      <c r="D322" s="42"/>
      <c r="E322" s="104" t="e">
        <f t="shared" si="4"/>
        <v>#DIV/0!</v>
      </c>
    </row>
    <row r="323" spans="1:5" ht="19.5" customHeight="1">
      <c r="A323" s="20">
        <v>2040299</v>
      </c>
      <c r="B323" s="21" t="s">
        <v>278</v>
      </c>
      <c r="C323" s="42">
        <v>27</v>
      </c>
      <c r="D323" s="42">
        <v>48.7</v>
      </c>
      <c r="E323" s="104">
        <f t="shared" si="4"/>
        <v>1.8037037037037038</v>
      </c>
    </row>
    <row r="324" spans="1:5" ht="13.5">
      <c r="A324" s="20">
        <v>20403</v>
      </c>
      <c r="B324" s="22" t="s">
        <v>279</v>
      </c>
      <c r="C324" s="43">
        <f>SUM(C325:C330)</f>
        <v>0</v>
      </c>
      <c r="D324" s="43">
        <f>SUM(D325:D330)</f>
        <v>0</v>
      </c>
      <c r="E324" s="104" t="e">
        <f t="shared" si="4"/>
        <v>#DIV/0!</v>
      </c>
    </row>
    <row r="325" spans="1:5" ht="13.5">
      <c r="A325" s="20">
        <v>2040301</v>
      </c>
      <c r="B325" s="21" t="s">
        <v>82</v>
      </c>
      <c r="C325" s="43">
        <v>0</v>
      </c>
      <c r="D325" s="43">
        <v>0</v>
      </c>
      <c r="E325" s="104" t="e">
        <f t="shared" si="4"/>
        <v>#DIV/0!</v>
      </c>
    </row>
    <row r="326" spans="1:5" ht="13.5">
      <c r="A326" s="20">
        <v>2040302</v>
      </c>
      <c r="B326" s="21" t="s">
        <v>83</v>
      </c>
      <c r="C326" s="43">
        <v>0</v>
      </c>
      <c r="D326" s="43">
        <v>0</v>
      </c>
      <c r="E326" s="104" t="e">
        <f aca="true" t="shared" si="5" ref="E326:E389">D326/C326</f>
        <v>#DIV/0!</v>
      </c>
    </row>
    <row r="327" spans="1:5" ht="13.5">
      <c r="A327" s="20">
        <v>2040303</v>
      </c>
      <c r="B327" s="21" t="s">
        <v>84</v>
      </c>
      <c r="C327" s="43">
        <v>0</v>
      </c>
      <c r="D327" s="43">
        <v>0</v>
      </c>
      <c r="E327" s="104" t="e">
        <f t="shared" si="5"/>
        <v>#DIV/0!</v>
      </c>
    </row>
    <row r="328" spans="1:5" ht="13.5">
      <c r="A328" s="20">
        <v>2040304</v>
      </c>
      <c r="B328" s="21" t="s">
        <v>280</v>
      </c>
      <c r="C328" s="43">
        <v>0</v>
      </c>
      <c r="D328" s="43">
        <v>0</v>
      </c>
      <c r="E328" s="104" t="e">
        <f t="shared" si="5"/>
        <v>#DIV/0!</v>
      </c>
    </row>
    <row r="329" spans="1:5" ht="13.5">
      <c r="A329" s="20">
        <v>2040350</v>
      </c>
      <c r="B329" s="21" t="s">
        <v>91</v>
      </c>
      <c r="C329" s="43">
        <v>0</v>
      </c>
      <c r="D329" s="43">
        <v>0</v>
      </c>
      <c r="E329" s="104" t="e">
        <f t="shared" si="5"/>
        <v>#DIV/0!</v>
      </c>
    </row>
    <row r="330" spans="1:5" ht="13.5">
      <c r="A330" s="20">
        <v>2040399</v>
      </c>
      <c r="B330" s="21" t="s">
        <v>281</v>
      </c>
      <c r="C330" s="43">
        <v>0</v>
      </c>
      <c r="D330" s="43">
        <v>0</v>
      </c>
      <c r="E330" s="104" t="e">
        <f t="shared" si="5"/>
        <v>#DIV/0!</v>
      </c>
    </row>
    <row r="331" spans="1:5" s="1" customFormat="1" ht="19.5" customHeight="1">
      <c r="A331" s="22">
        <v>20404</v>
      </c>
      <c r="B331" s="22" t="s">
        <v>282</v>
      </c>
      <c r="C331" s="41">
        <f>SUM(C332:C338)</f>
        <v>0</v>
      </c>
      <c r="D331" s="41">
        <f>SUM(D332:D338)</f>
        <v>0</v>
      </c>
      <c r="E331" s="104" t="e">
        <f t="shared" si="5"/>
        <v>#DIV/0!</v>
      </c>
    </row>
    <row r="332" spans="1:5" ht="19.5" customHeight="1">
      <c r="A332" s="20">
        <v>2040401</v>
      </c>
      <c r="B332" s="21" t="s">
        <v>82</v>
      </c>
      <c r="C332" s="42"/>
      <c r="D332" s="42"/>
      <c r="E332" s="104" t="e">
        <f t="shared" si="5"/>
        <v>#DIV/0!</v>
      </c>
    </row>
    <row r="333" spans="1:5" ht="13.5">
      <c r="A333" s="20">
        <v>2040402</v>
      </c>
      <c r="B333" s="21" t="s">
        <v>83</v>
      </c>
      <c r="C333" s="42"/>
      <c r="D333" s="42"/>
      <c r="E333" s="104" t="e">
        <f t="shared" si="5"/>
        <v>#DIV/0!</v>
      </c>
    </row>
    <row r="334" spans="1:5" ht="19.5" customHeight="1">
      <c r="A334" s="20">
        <v>2040403</v>
      </c>
      <c r="B334" s="21" t="s">
        <v>84</v>
      </c>
      <c r="C334" s="42"/>
      <c r="D334" s="42"/>
      <c r="E334" s="104" t="e">
        <f t="shared" si="5"/>
        <v>#DIV/0!</v>
      </c>
    </row>
    <row r="335" spans="1:5" ht="13.5">
      <c r="A335" s="20">
        <v>2040409</v>
      </c>
      <c r="B335" s="21" t="s">
        <v>283</v>
      </c>
      <c r="C335" s="42"/>
      <c r="D335" s="42"/>
      <c r="E335" s="104" t="e">
        <f t="shared" si="5"/>
        <v>#DIV/0!</v>
      </c>
    </row>
    <row r="336" spans="1:5" ht="13.5">
      <c r="A336" s="20">
        <v>2040410</v>
      </c>
      <c r="B336" s="21" t="s">
        <v>284</v>
      </c>
      <c r="C336" s="42"/>
      <c r="D336" s="42"/>
      <c r="E336" s="104" t="e">
        <f t="shared" si="5"/>
        <v>#DIV/0!</v>
      </c>
    </row>
    <row r="337" spans="1:5" ht="13.5">
      <c r="A337" s="20">
        <v>2040450</v>
      </c>
      <c r="B337" s="21" t="s">
        <v>91</v>
      </c>
      <c r="C337" s="42"/>
      <c r="D337" s="42"/>
      <c r="E337" s="104" t="e">
        <f t="shared" si="5"/>
        <v>#DIV/0!</v>
      </c>
    </row>
    <row r="338" spans="1:5" ht="19.5" customHeight="1">
      <c r="A338" s="20">
        <v>2040499</v>
      </c>
      <c r="B338" s="21" t="s">
        <v>285</v>
      </c>
      <c r="C338" s="42"/>
      <c r="D338" s="42"/>
      <c r="E338" s="104" t="e">
        <f t="shared" si="5"/>
        <v>#DIV/0!</v>
      </c>
    </row>
    <row r="339" spans="1:5" s="1" customFormat="1" ht="19.5" customHeight="1">
      <c r="A339" s="22">
        <v>20405</v>
      </c>
      <c r="B339" s="22" t="s">
        <v>286</v>
      </c>
      <c r="C339" s="41">
        <f>SUM(C340:C347)</f>
        <v>0</v>
      </c>
      <c r="D339" s="41">
        <f>SUM(D340:D347)</f>
        <v>0</v>
      </c>
      <c r="E339" s="104" t="e">
        <f t="shared" si="5"/>
        <v>#DIV/0!</v>
      </c>
    </row>
    <row r="340" spans="1:5" ht="19.5" customHeight="1">
      <c r="A340" s="20">
        <v>2040501</v>
      </c>
      <c r="B340" s="21" t="s">
        <v>82</v>
      </c>
      <c r="C340" s="42"/>
      <c r="D340" s="42"/>
      <c r="E340" s="104" t="e">
        <f t="shared" si="5"/>
        <v>#DIV/0!</v>
      </c>
    </row>
    <row r="341" spans="1:5" ht="13.5">
      <c r="A341" s="20">
        <v>2040502</v>
      </c>
      <c r="B341" s="21" t="s">
        <v>83</v>
      </c>
      <c r="C341" s="42"/>
      <c r="D341" s="42"/>
      <c r="E341" s="104" t="e">
        <f t="shared" si="5"/>
        <v>#DIV/0!</v>
      </c>
    </row>
    <row r="342" spans="1:5" ht="19.5" customHeight="1">
      <c r="A342" s="20">
        <v>2040503</v>
      </c>
      <c r="B342" s="21" t="s">
        <v>84</v>
      </c>
      <c r="C342" s="42"/>
      <c r="D342" s="42"/>
      <c r="E342" s="104" t="e">
        <f t="shared" si="5"/>
        <v>#DIV/0!</v>
      </c>
    </row>
    <row r="343" spans="1:5" ht="13.5">
      <c r="A343" s="20">
        <v>2040504</v>
      </c>
      <c r="B343" s="21" t="s">
        <v>287</v>
      </c>
      <c r="C343" s="42"/>
      <c r="D343" s="42"/>
      <c r="E343" s="104" t="e">
        <f t="shared" si="5"/>
        <v>#DIV/0!</v>
      </c>
    </row>
    <row r="344" spans="1:5" ht="13.5">
      <c r="A344" s="20">
        <v>2040505</v>
      </c>
      <c r="B344" s="21" t="s">
        <v>288</v>
      </c>
      <c r="C344" s="42"/>
      <c r="D344" s="42"/>
      <c r="E344" s="104" t="e">
        <f t="shared" si="5"/>
        <v>#DIV/0!</v>
      </c>
    </row>
    <row r="345" spans="1:5" ht="13.5">
      <c r="A345" s="20">
        <v>2040506</v>
      </c>
      <c r="B345" s="21" t="s">
        <v>289</v>
      </c>
      <c r="C345" s="42"/>
      <c r="D345" s="42"/>
      <c r="E345" s="104" t="e">
        <f t="shared" si="5"/>
        <v>#DIV/0!</v>
      </c>
    </row>
    <row r="346" spans="1:5" ht="13.5">
      <c r="A346" s="20">
        <v>2040550</v>
      </c>
      <c r="B346" s="21" t="s">
        <v>91</v>
      </c>
      <c r="C346" s="42"/>
      <c r="D346" s="42"/>
      <c r="E346" s="104" t="e">
        <f t="shared" si="5"/>
        <v>#DIV/0!</v>
      </c>
    </row>
    <row r="347" spans="1:5" ht="19.5" customHeight="1">
      <c r="A347" s="20">
        <v>2040599</v>
      </c>
      <c r="B347" s="21" t="s">
        <v>290</v>
      </c>
      <c r="C347" s="42"/>
      <c r="D347" s="42"/>
      <c r="E347" s="104" t="e">
        <f t="shared" si="5"/>
        <v>#DIV/0!</v>
      </c>
    </row>
    <row r="348" spans="1:5" s="1" customFormat="1" ht="19.5" customHeight="1">
      <c r="A348" s="22">
        <v>20406</v>
      </c>
      <c r="B348" s="22" t="s">
        <v>291</v>
      </c>
      <c r="C348" s="41">
        <f>SUM(C349:C363)</f>
        <v>53.44</v>
      </c>
      <c r="D348" s="41">
        <f>SUM(D349:D363)</f>
        <v>36.2</v>
      </c>
      <c r="E348" s="104">
        <f t="shared" si="5"/>
        <v>0.6773952095808384</v>
      </c>
    </row>
    <row r="349" spans="1:5" ht="19.5" customHeight="1">
      <c r="A349" s="20">
        <v>2040601</v>
      </c>
      <c r="B349" s="21" t="s">
        <v>82</v>
      </c>
      <c r="C349" s="42">
        <v>40.48</v>
      </c>
      <c r="D349" s="42">
        <v>35.2</v>
      </c>
      <c r="E349" s="104">
        <f t="shared" si="5"/>
        <v>0.8695652173913044</v>
      </c>
    </row>
    <row r="350" spans="1:5" ht="19.5" customHeight="1">
      <c r="A350" s="20">
        <v>2040602</v>
      </c>
      <c r="B350" s="21" t="s">
        <v>83</v>
      </c>
      <c r="C350" s="42">
        <v>1.5</v>
      </c>
      <c r="D350" s="42">
        <v>1</v>
      </c>
      <c r="E350" s="104">
        <f t="shared" si="5"/>
        <v>0.6666666666666666</v>
      </c>
    </row>
    <row r="351" spans="1:5" ht="13.5">
      <c r="A351" s="20">
        <v>2040603</v>
      </c>
      <c r="B351" s="21" t="s">
        <v>84</v>
      </c>
      <c r="C351" s="42"/>
      <c r="D351" s="42"/>
      <c r="E351" s="104" t="e">
        <f t="shared" si="5"/>
        <v>#DIV/0!</v>
      </c>
    </row>
    <row r="352" spans="1:5" ht="19.5" customHeight="1">
      <c r="A352" s="20">
        <v>2040604</v>
      </c>
      <c r="B352" s="21" t="s">
        <v>292</v>
      </c>
      <c r="C352" s="42">
        <v>11.46</v>
      </c>
      <c r="D352" s="42"/>
      <c r="E352" s="104">
        <f t="shared" si="5"/>
        <v>0</v>
      </c>
    </row>
    <row r="353" spans="1:5" ht="13.5">
      <c r="A353" s="20">
        <v>2040605</v>
      </c>
      <c r="B353" s="21" t="s">
        <v>293</v>
      </c>
      <c r="C353" s="42"/>
      <c r="D353" s="42"/>
      <c r="E353" s="104" t="e">
        <f t="shared" si="5"/>
        <v>#DIV/0!</v>
      </c>
    </row>
    <row r="354" spans="1:5" ht="19.5" customHeight="1">
      <c r="A354" s="20">
        <v>2040606</v>
      </c>
      <c r="B354" s="21" t="s">
        <v>294</v>
      </c>
      <c r="C354" s="42"/>
      <c r="D354" s="42"/>
      <c r="E354" s="104" t="e">
        <f t="shared" si="5"/>
        <v>#DIV/0!</v>
      </c>
    </row>
    <row r="355" spans="1:5" ht="19.5" customHeight="1">
      <c r="A355" s="20">
        <v>2040607</v>
      </c>
      <c r="B355" s="21" t="s">
        <v>295</v>
      </c>
      <c r="C355" s="42"/>
      <c r="D355" s="42"/>
      <c r="E355" s="104" t="e">
        <f t="shared" si="5"/>
        <v>#DIV/0!</v>
      </c>
    </row>
    <row r="356" spans="1:5" ht="13.5">
      <c r="A356" s="20">
        <v>2040608</v>
      </c>
      <c r="B356" s="21" t="s">
        <v>296</v>
      </c>
      <c r="C356" s="42"/>
      <c r="D356" s="42"/>
      <c r="E356" s="104" t="e">
        <f t="shared" si="5"/>
        <v>#DIV/0!</v>
      </c>
    </row>
    <row r="357" spans="1:5" ht="13.5">
      <c r="A357" s="20">
        <v>2040609</v>
      </c>
      <c r="B357" s="21" t="s">
        <v>297</v>
      </c>
      <c r="C357" s="42"/>
      <c r="D357" s="42"/>
      <c r="E357" s="104" t="e">
        <f t="shared" si="5"/>
        <v>#DIV/0!</v>
      </c>
    </row>
    <row r="358" spans="1:5" ht="13.5">
      <c r="A358" s="20">
        <v>2040610</v>
      </c>
      <c r="B358" s="21" t="s">
        <v>298</v>
      </c>
      <c r="C358" s="42"/>
      <c r="D358" s="42"/>
      <c r="E358" s="104" t="e">
        <f t="shared" si="5"/>
        <v>#DIV/0!</v>
      </c>
    </row>
    <row r="359" spans="1:5" ht="13.5">
      <c r="A359" s="20">
        <v>2040611</v>
      </c>
      <c r="B359" s="21" t="s">
        <v>299</v>
      </c>
      <c r="C359" s="42"/>
      <c r="D359" s="42"/>
      <c r="E359" s="104" t="e">
        <f t="shared" si="5"/>
        <v>#DIV/0!</v>
      </c>
    </row>
    <row r="360" spans="1:5" ht="19.5" customHeight="1">
      <c r="A360" s="20">
        <v>2040612</v>
      </c>
      <c r="B360" s="21" t="s">
        <v>300</v>
      </c>
      <c r="C360" s="42"/>
      <c r="D360" s="42"/>
      <c r="E360" s="104" t="e">
        <f t="shared" si="5"/>
        <v>#DIV/0!</v>
      </c>
    </row>
    <row r="361" spans="1:5" ht="13.5">
      <c r="A361" s="20">
        <v>2040613</v>
      </c>
      <c r="B361" s="21" t="s">
        <v>123</v>
      </c>
      <c r="C361" s="42"/>
      <c r="D361" s="42"/>
      <c r="E361" s="104" t="e">
        <f t="shared" si="5"/>
        <v>#DIV/0!</v>
      </c>
    </row>
    <row r="362" spans="1:5" ht="19.5" customHeight="1">
      <c r="A362" s="20">
        <v>2040650</v>
      </c>
      <c r="B362" s="21" t="s">
        <v>91</v>
      </c>
      <c r="C362" s="42"/>
      <c r="D362" s="42"/>
      <c r="E362" s="104" t="e">
        <f t="shared" si="5"/>
        <v>#DIV/0!</v>
      </c>
    </row>
    <row r="363" spans="1:5" ht="19.5" customHeight="1">
      <c r="A363" s="20">
        <v>2040699</v>
      </c>
      <c r="B363" s="21" t="s">
        <v>301</v>
      </c>
      <c r="C363" s="42"/>
      <c r="D363" s="42"/>
      <c r="E363" s="104" t="e">
        <f t="shared" si="5"/>
        <v>#DIV/0!</v>
      </c>
    </row>
    <row r="364" spans="1:5" ht="13.5">
      <c r="A364" s="20">
        <v>20407</v>
      </c>
      <c r="B364" s="22" t="s">
        <v>302</v>
      </c>
      <c r="C364" s="43">
        <f>SUM(C365:C373)</f>
        <v>0</v>
      </c>
      <c r="D364" s="43">
        <f>SUM(D365:D373)</f>
        <v>0</v>
      </c>
      <c r="E364" s="104" t="e">
        <f t="shared" si="5"/>
        <v>#DIV/0!</v>
      </c>
    </row>
    <row r="365" spans="1:5" ht="13.5">
      <c r="A365" s="20">
        <v>2040701</v>
      </c>
      <c r="B365" s="21" t="s">
        <v>82</v>
      </c>
      <c r="C365" s="43">
        <v>0</v>
      </c>
      <c r="D365" s="43">
        <v>0</v>
      </c>
      <c r="E365" s="104" t="e">
        <f t="shared" si="5"/>
        <v>#DIV/0!</v>
      </c>
    </row>
    <row r="366" spans="1:5" ht="13.5">
      <c r="A366" s="20">
        <v>2040702</v>
      </c>
      <c r="B366" s="21" t="s">
        <v>83</v>
      </c>
      <c r="C366" s="43">
        <v>0</v>
      </c>
      <c r="D366" s="43">
        <v>0</v>
      </c>
      <c r="E366" s="104" t="e">
        <f t="shared" si="5"/>
        <v>#DIV/0!</v>
      </c>
    </row>
    <row r="367" spans="1:5" ht="13.5">
      <c r="A367" s="20">
        <v>2040703</v>
      </c>
      <c r="B367" s="21" t="s">
        <v>84</v>
      </c>
      <c r="C367" s="43">
        <v>0</v>
      </c>
      <c r="D367" s="43">
        <v>0</v>
      </c>
      <c r="E367" s="104" t="e">
        <f t="shared" si="5"/>
        <v>#DIV/0!</v>
      </c>
    </row>
    <row r="368" spans="1:5" ht="13.5">
      <c r="A368" s="20">
        <v>2040704</v>
      </c>
      <c r="B368" s="21" t="s">
        <v>303</v>
      </c>
      <c r="C368" s="43">
        <v>0</v>
      </c>
      <c r="D368" s="43">
        <v>0</v>
      </c>
      <c r="E368" s="104" t="e">
        <f t="shared" si="5"/>
        <v>#DIV/0!</v>
      </c>
    </row>
    <row r="369" spans="1:5" ht="13.5">
      <c r="A369" s="20">
        <v>2040705</v>
      </c>
      <c r="B369" s="21" t="s">
        <v>304</v>
      </c>
      <c r="C369" s="43">
        <v>0</v>
      </c>
      <c r="D369" s="43">
        <v>0</v>
      </c>
      <c r="E369" s="104" t="e">
        <f t="shared" si="5"/>
        <v>#DIV/0!</v>
      </c>
    </row>
    <row r="370" spans="1:5" ht="13.5">
      <c r="A370" s="20">
        <v>2040706</v>
      </c>
      <c r="B370" s="21" t="s">
        <v>305</v>
      </c>
      <c r="C370" s="43">
        <v>0</v>
      </c>
      <c r="D370" s="43">
        <v>0</v>
      </c>
      <c r="E370" s="104" t="e">
        <f t="shared" si="5"/>
        <v>#DIV/0!</v>
      </c>
    </row>
    <row r="371" spans="1:5" ht="13.5">
      <c r="A371" s="20">
        <v>2040707</v>
      </c>
      <c r="B371" s="21" t="s">
        <v>123</v>
      </c>
      <c r="C371" s="43">
        <v>0</v>
      </c>
      <c r="D371" s="43">
        <v>0</v>
      </c>
      <c r="E371" s="104" t="e">
        <f t="shared" si="5"/>
        <v>#DIV/0!</v>
      </c>
    </row>
    <row r="372" spans="1:5" ht="13.5">
      <c r="A372" s="20">
        <v>2040750</v>
      </c>
      <c r="B372" s="21" t="s">
        <v>91</v>
      </c>
      <c r="C372" s="43">
        <v>0</v>
      </c>
      <c r="D372" s="43">
        <v>0</v>
      </c>
      <c r="E372" s="104" t="e">
        <f t="shared" si="5"/>
        <v>#DIV/0!</v>
      </c>
    </row>
    <row r="373" spans="1:5" ht="13.5">
      <c r="A373" s="20">
        <v>2040799</v>
      </c>
      <c r="B373" s="21" t="s">
        <v>306</v>
      </c>
      <c r="C373" s="43">
        <v>0</v>
      </c>
      <c r="D373" s="43">
        <v>0</v>
      </c>
      <c r="E373" s="104" t="e">
        <f t="shared" si="5"/>
        <v>#DIV/0!</v>
      </c>
    </row>
    <row r="374" spans="1:5" s="1" customFormat="1" ht="19.5" customHeight="1">
      <c r="A374" s="22">
        <v>20408</v>
      </c>
      <c r="B374" s="22" t="s">
        <v>307</v>
      </c>
      <c r="C374" s="41">
        <f>SUM(C375:C383)</f>
        <v>0</v>
      </c>
      <c r="D374" s="41">
        <f>SUM(D375:D383)</f>
        <v>0</v>
      </c>
      <c r="E374" s="104" t="e">
        <f t="shared" si="5"/>
        <v>#DIV/0!</v>
      </c>
    </row>
    <row r="375" spans="1:5" ht="19.5" customHeight="1">
      <c r="A375" s="20">
        <v>2040801</v>
      </c>
      <c r="B375" s="21" t="s">
        <v>82</v>
      </c>
      <c r="C375" s="42">
        <v>0</v>
      </c>
      <c r="D375" s="42">
        <v>0</v>
      </c>
      <c r="E375" s="104" t="e">
        <f t="shared" si="5"/>
        <v>#DIV/0!</v>
      </c>
    </row>
    <row r="376" spans="1:5" ht="19.5" customHeight="1">
      <c r="A376" s="20">
        <v>2040802</v>
      </c>
      <c r="B376" s="21" t="s">
        <v>83</v>
      </c>
      <c r="C376" s="42">
        <v>0</v>
      </c>
      <c r="D376" s="42">
        <v>0</v>
      </c>
      <c r="E376" s="104" t="e">
        <f t="shared" si="5"/>
        <v>#DIV/0!</v>
      </c>
    </row>
    <row r="377" spans="1:5" ht="13.5">
      <c r="A377" s="20">
        <v>2040803</v>
      </c>
      <c r="B377" s="21" t="s">
        <v>84</v>
      </c>
      <c r="C377" s="43">
        <v>0</v>
      </c>
      <c r="D377" s="43">
        <v>0</v>
      </c>
      <c r="E377" s="104" t="e">
        <f t="shared" si="5"/>
        <v>#DIV/0!</v>
      </c>
    </row>
    <row r="378" spans="1:5" ht="19.5" customHeight="1">
      <c r="A378" s="20">
        <v>2040804</v>
      </c>
      <c r="B378" s="21" t="s">
        <v>308</v>
      </c>
      <c r="C378" s="42">
        <v>0</v>
      </c>
      <c r="D378" s="42">
        <v>0</v>
      </c>
      <c r="E378" s="104" t="e">
        <f t="shared" si="5"/>
        <v>#DIV/0!</v>
      </c>
    </row>
    <row r="379" spans="1:5" ht="13.5">
      <c r="A379" s="20">
        <v>2040805</v>
      </c>
      <c r="B379" s="21" t="s">
        <v>309</v>
      </c>
      <c r="C379" s="43">
        <v>0</v>
      </c>
      <c r="D379" s="43">
        <v>0</v>
      </c>
      <c r="E379" s="104" t="e">
        <f t="shared" si="5"/>
        <v>#DIV/0!</v>
      </c>
    </row>
    <row r="380" spans="1:5" ht="13.5">
      <c r="A380" s="20">
        <v>2040806</v>
      </c>
      <c r="B380" s="21" t="s">
        <v>310</v>
      </c>
      <c r="C380" s="43">
        <v>0</v>
      </c>
      <c r="D380" s="43">
        <v>0</v>
      </c>
      <c r="E380" s="104" t="e">
        <f t="shared" si="5"/>
        <v>#DIV/0!</v>
      </c>
    </row>
    <row r="381" spans="1:5" ht="13.5">
      <c r="A381" s="20">
        <v>2040807</v>
      </c>
      <c r="B381" s="21" t="s">
        <v>123</v>
      </c>
      <c r="C381" s="43">
        <v>0</v>
      </c>
      <c r="D381" s="43">
        <v>0</v>
      </c>
      <c r="E381" s="104" t="e">
        <f t="shared" si="5"/>
        <v>#DIV/0!</v>
      </c>
    </row>
    <row r="382" spans="1:5" ht="13.5">
      <c r="A382" s="20">
        <v>2040850</v>
      </c>
      <c r="B382" s="21" t="s">
        <v>91</v>
      </c>
      <c r="C382" s="43">
        <v>0</v>
      </c>
      <c r="D382" s="43">
        <v>0</v>
      </c>
      <c r="E382" s="104" t="e">
        <f t="shared" si="5"/>
        <v>#DIV/0!</v>
      </c>
    </row>
    <row r="383" spans="1:5" ht="13.5">
      <c r="A383" s="20">
        <v>2040899</v>
      </c>
      <c r="B383" s="21" t="s">
        <v>311</v>
      </c>
      <c r="C383" s="43">
        <v>0</v>
      </c>
      <c r="D383" s="43">
        <v>0</v>
      </c>
      <c r="E383" s="104" t="e">
        <f t="shared" si="5"/>
        <v>#DIV/0!</v>
      </c>
    </row>
    <row r="384" spans="1:5" ht="13.5">
      <c r="A384" s="20">
        <v>20409</v>
      </c>
      <c r="B384" s="22" t="s">
        <v>312</v>
      </c>
      <c r="C384" s="43">
        <f>SUM(C385:C391)</f>
        <v>0</v>
      </c>
      <c r="D384" s="43">
        <f>SUM(D385:D391)</f>
        <v>0</v>
      </c>
      <c r="E384" s="104" t="e">
        <f t="shared" si="5"/>
        <v>#DIV/0!</v>
      </c>
    </row>
    <row r="385" spans="1:5" ht="13.5">
      <c r="A385" s="20">
        <v>2040901</v>
      </c>
      <c r="B385" s="21" t="s">
        <v>82</v>
      </c>
      <c r="C385" s="43">
        <v>0</v>
      </c>
      <c r="D385" s="43">
        <v>0</v>
      </c>
      <c r="E385" s="104" t="e">
        <f t="shared" si="5"/>
        <v>#DIV/0!</v>
      </c>
    </row>
    <row r="386" spans="1:5" ht="13.5">
      <c r="A386" s="20">
        <v>2040902</v>
      </c>
      <c r="B386" s="21" t="s">
        <v>83</v>
      </c>
      <c r="C386" s="43">
        <v>0</v>
      </c>
      <c r="D386" s="43">
        <v>0</v>
      </c>
      <c r="E386" s="104" t="e">
        <f t="shared" si="5"/>
        <v>#DIV/0!</v>
      </c>
    </row>
    <row r="387" spans="1:5" ht="13.5">
      <c r="A387" s="20">
        <v>2040903</v>
      </c>
      <c r="B387" s="21" t="s">
        <v>84</v>
      </c>
      <c r="C387" s="43">
        <v>0</v>
      </c>
      <c r="D387" s="43">
        <v>0</v>
      </c>
      <c r="E387" s="104" t="e">
        <f t="shared" si="5"/>
        <v>#DIV/0!</v>
      </c>
    </row>
    <row r="388" spans="1:5" ht="13.5">
      <c r="A388" s="20">
        <v>2040904</v>
      </c>
      <c r="B388" s="21" t="s">
        <v>313</v>
      </c>
      <c r="C388" s="43">
        <v>0</v>
      </c>
      <c r="D388" s="43">
        <v>0</v>
      </c>
      <c r="E388" s="104" t="e">
        <f t="shared" si="5"/>
        <v>#DIV/0!</v>
      </c>
    </row>
    <row r="389" spans="1:5" ht="13.5">
      <c r="A389" s="20">
        <v>2040905</v>
      </c>
      <c r="B389" s="21" t="s">
        <v>314</v>
      </c>
      <c r="C389" s="43">
        <v>0</v>
      </c>
      <c r="D389" s="43">
        <v>0</v>
      </c>
      <c r="E389" s="104" t="e">
        <f t="shared" si="5"/>
        <v>#DIV/0!</v>
      </c>
    </row>
    <row r="390" spans="1:5" ht="13.5">
      <c r="A390" s="20">
        <v>2040950</v>
      </c>
      <c r="B390" s="21" t="s">
        <v>91</v>
      </c>
      <c r="C390" s="43">
        <v>0</v>
      </c>
      <c r="D390" s="43">
        <v>0</v>
      </c>
      <c r="E390" s="104" t="e">
        <f aca="true" t="shared" si="6" ref="E390:E453">D390/C390</f>
        <v>#DIV/0!</v>
      </c>
    </row>
    <row r="391" spans="1:5" ht="13.5">
      <c r="A391" s="20">
        <v>2040999</v>
      </c>
      <c r="B391" s="21" t="s">
        <v>315</v>
      </c>
      <c r="C391" s="43">
        <v>0</v>
      </c>
      <c r="D391" s="43">
        <v>0</v>
      </c>
      <c r="E391" s="104" t="e">
        <f t="shared" si="6"/>
        <v>#DIV/0!</v>
      </c>
    </row>
    <row r="392" spans="1:5" ht="13.5">
      <c r="A392" s="20">
        <v>20410</v>
      </c>
      <c r="B392" s="22" t="s">
        <v>316</v>
      </c>
      <c r="C392" s="43">
        <f>SUM(C393:C397)</f>
        <v>0</v>
      </c>
      <c r="D392" s="43">
        <f>SUM(D393:D397)</f>
        <v>0</v>
      </c>
      <c r="E392" s="104" t="e">
        <f t="shared" si="6"/>
        <v>#DIV/0!</v>
      </c>
    </row>
    <row r="393" spans="1:5" ht="13.5">
      <c r="A393" s="20">
        <v>2041001</v>
      </c>
      <c r="B393" s="21" t="s">
        <v>82</v>
      </c>
      <c r="C393" s="43">
        <v>0</v>
      </c>
      <c r="D393" s="43">
        <v>0</v>
      </c>
      <c r="E393" s="104" t="e">
        <f t="shared" si="6"/>
        <v>#DIV/0!</v>
      </c>
    </row>
    <row r="394" spans="1:5" ht="13.5">
      <c r="A394" s="20">
        <v>2041002</v>
      </c>
      <c r="B394" s="21" t="s">
        <v>83</v>
      </c>
      <c r="C394" s="43">
        <v>0</v>
      </c>
      <c r="D394" s="43">
        <v>0</v>
      </c>
      <c r="E394" s="104" t="e">
        <f t="shared" si="6"/>
        <v>#DIV/0!</v>
      </c>
    </row>
    <row r="395" spans="1:5" ht="13.5">
      <c r="A395" s="20">
        <v>2041006</v>
      </c>
      <c r="B395" s="21" t="s">
        <v>123</v>
      </c>
      <c r="C395" s="43">
        <v>0</v>
      </c>
      <c r="D395" s="43">
        <v>0</v>
      </c>
      <c r="E395" s="104" t="e">
        <f t="shared" si="6"/>
        <v>#DIV/0!</v>
      </c>
    </row>
    <row r="396" spans="1:5" ht="13.5">
      <c r="A396" s="20">
        <v>2041007</v>
      </c>
      <c r="B396" s="21" t="s">
        <v>317</v>
      </c>
      <c r="C396" s="43">
        <v>0</v>
      </c>
      <c r="D396" s="43">
        <v>0</v>
      </c>
      <c r="E396" s="104" t="e">
        <f t="shared" si="6"/>
        <v>#DIV/0!</v>
      </c>
    </row>
    <row r="397" spans="1:5" ht="13.5">
      <c r="A397" s="20">
        <v>2041099</v>
      </c>
      <c r="B397" s="21" t="s">
        <v>318</v>
      </c>
      <c r="C397" s="43">
        <v>0</v>
      </c>
      <c r="D397" s="43">
        <v>0</v>
      </c>
      <c r="E397" s="104" t="e">
        <f t="shared" si="6"/>
        <v>#DIV/0!</v>
      </c>
    </row>
    <row r="398" spans="1:5" s="1" customFormat="1" ht="19.5" customHeight="1">
      <c r="A398" s="22">
        <v>20499</v>
      </c>
      <c r="B398" s="22" t="s">
        <v>319</v>
      </c>
      <c r="C398" s="41">
        <f>C399</f>
        <v>137.2</v>
      </c>
      <c r="D398" s="41">
        <f>D399</f>
        <v>102.4</v>
      </c>
      <c r="E398" s="104">
        <f t="shared" si="6"/>
        <v>0.7463556851311954</v>
      </c>
    </row>
    <row r="399" spans="1:5" ht="19.5" customHeight="1">
      <c r="A399" s="20">
        <v>2049901</v>
      </c>
      <c r="B399" s="21" t="s">
        <v>320</v>
      </c>
      <c r="C399" s="42">
        <v>137.2</v>
      </c>
      <c r="D399" s="42">
        <v>102.4</v>
      </c>
      <c r="E399" s="104">
        <f t="shared" si="6"/>
        <v>0.7463556851311954</v>
      </c>
    </row>
    <row r="400" spans="1:5" s="1" customFormat="1" ht="19.5" customHeight="1">
      <c r="A400" s="22">
        <v>205</v>
      </c>
      <c r="B400" s="22" t="s">
        <v>321</v>
      </c>
      <c r="C400" s="41">
        <f>C401+C406+C421+C415+C427+C431+C435+C439+C445+C452</f>
        <v>4893.02</v>
      </c>
      <c r="D400" s="41">
        <f>D401+D406+D421+D415+D427+D431+D435+D439+D445+D452</f>
        <v>4514.9</v>
      </c>
      <c r="E400" s="104">
        <f t="shared" si="6"/>
        <v>0.9227225721538026</v>
      </c>
    </row>
    <row r="401" spans="1:5" s="1" customFormat="1" ht="19.5" customHeight="1">
      <c r="A401" s="22">
        <v>20501</v>
      </c>
      <c r="B401" s="22" t="s">
        <v>322</v>
      </c>
      <c r="C401" s="41">
        <f>SUM(C402:C405)</f>
        <v>0</v>
      </c>
      <c r="D401" s="41">
        <f>SUM(D402:D405)</f>
        <v>0</v>
      </c>
      <c r="E401" s="104" t="e">
        <f t="shared" si="6"/>
        <v>#DIV/0!</v>
      </c>
    </row>
    <row r="402" spans="1:5" ht="19.5" customHeight="1">
      <c r="A402" s="20">
        <v>2050101</v>
      </c>
      <c r="B402" s="21" t="s">
        <v>82</v>
      </c>
      <c r="C402" s="42"/>
      <c r="D402" s="42"/>
      <c r="E402" s="104" t="e">
        <f t="shared" si="6"/>
        <v>#DIV/0!</v>
      </c>
    </row>
    <row r="403" spans="1:5" ht="19.5" customHeight="1">
      <c r="A403" s="20">
        <v>2050102</v>
      </c>
      <c r="B403" s="21" t="s">
        <v>83</v>
      </c>
      <c r="C403" s="42"/>
      <c r="D403" s="42"/>
      <c r="E403" s="104" t="e">
        <f t="shared" si="6"/>
        <v>#DIV/0!</v>
      </c>
    </row>
    <row r="404" spans="1:5" ht="19.5" customHeight="1">
      <c r="A404" s="20">
        <v>2050103</v>
      </c>
      <c r="B404" s="21" t="s">
        <v>84</v>
      </c>
      <c r="C404" s="42"/>
      <c r="D404" s="42"/>
      <c r="E404" s="104" t="e">
        <f t="shared" si="6"/>
        <v>#DIV/0!</v>
      </c>
    </row>
    <row r="405" spans="1:5" ht="19.5" customHeight="1">
      <c r="A405" s="20">
        <v>2050199</v>
      </c>
      <c r="B405" s="21" t="s">
        <v>323</v>
      </c>
      <c r="C405" s="42"/>
      <c r="D405" s="42"/>
      <c r="E405" s="104" t="e">
        <f t="shared" si="6"/>
        <v>#DIV/0!</v>
      </c>
    </row>
    <row r="406" spans="1:5" s="1" customFormat="1" ht="19.5" customHeight="1">
      <c r="A406" s="22">
        <v>20502</v>
      </c>
      <c r="B406" s="22" t="s">
        <v>324</v>
      </c>
      <c r="C406" s="41">
        <f>SUM(C407:C414)</f>
        <v>3875.42</v>
      </c>
      <c r="D406" s="41">
        <f>SUM(D407:D414)</f>
        <v>3987.2</v>
      </c>
      <c r="E406" s="104">
        <f t="shared" si="6"/>
        <v>1.0288433253686051</v>
      </c>
    </row>
    <row r="407" spans="1:5" ht="19.5" customHeight="1">
      <c r="A407" s="20">
        <v>2050201</v>
      </c>
      <c r="B407" s="21" t="s">
        <v>325</v>
      </c>
      <c r="C407" s="42">
        <v>53.96</v>
      </c>
      <c r="D407" s="42">
        <v>90.2</v>
      </c>
      <c r="E407" s="104">
        <f t="shared" si="6"/>
        <v>1.6716085989621943</v>
      </c>
    </row>
    <row r="408" spans="1:7" ht="19.5" customHeight="1">
      <c r="A408" s="20">
        <v>2050202</v>
      </c>
      <c r="B408" s="21" t="s">
        <v>326</v>
      </c>
      <c r="C408" s="42">
        <v>2334.4</v>
      </c>
      <c r="D408" s="42">
        <v>2277.5</v>
      </c>
      <c r="E408" s="104">
        <f t="shared" si="6"/>
        <v>0.9756254283755997</v>
      </c>
      <c r="G408" s="42">
        <v>2334</v>
      </c>
    </row>
    <row r="409" spans="1:5" ht="19.5" customHeight="1">
      <c r="A409" s="20">
        <v>2050203</v>
      </c>
      <c r="B409" s="21" t="s">
        <v>327</v>
      </c>
      <c r="C409" s="42">
        <v>1423.71</v>
      </c>
      <c r="D409" s="42">
        <v>1605.2</v>
      </c>
      <c r="E409" s="104">
        <f t="shared" si="6"/>
        <v>1.1274768035625233</v>
      </c>
    </row>
    <row r="410" spans="1:5" ht="19.5" customHeight="1">
      <c r="A410" s="20">
        <v>2050204</v>
      </c>
      <c r="B410" s="21" t="s">
        <v>328</v>
      </c>
      <c r="C410" s="42">
        <v>23.35</v>
      </c>
      <c r="D410" s="42">
        <v>1.8</v>
      </c>
      <c r="E410" s="104">
        <f t="shared" si="6"/>
        <v>0.07708779443254818</v>
      </c>
    </row>
    <row r="411" spans="1:5" ht="13.5">
      <c r="A411" s="20">
        <v>2050205</v>
      </c>
      <c r="B411" s="21" t="s">
        <v>329</v>
      </c>
      <c r="C411" s="42"/>
      <c r="D411" s="42"/>
      <c r="E411" s="104" t="e">
        <f t="shared" si="6"/>
        <v>#DIV/0!</v>
      </c>
    </row>
    <row r="412" spans="1:5" ht="13.5">
      <c r="A412" s="20">
        <v>2050206</v>
      </c>
      <c r="B412" s="21" t="s">
        <v>330</v>
      </c>
      <c r="C412" s="42"/>
      <c r="D412" s="42"/>
      <c r="E412" s="104" t="e">
        <f t="shared" si="6"/>
        <v>#DIV/0!</v>
      </c>
    </row>
    <row r="413" spans="1:5" ht="13.5">
      <c r="A413" s="20">
        <v>2050207</v>
      </c>
      <c r="B413" s="21" t="s">
        <v>331</v>
      </c>
      <c r="C413" s="42"/>
      <c r="D413" s="42"/>
      <c r="E413" s="104" t="e">
        <f t="shared" si="6"/>
        <v>#DIV/0!</v>
      </c>
    </row>
    <row r="414" spans="1:5" ht="19.5" customHeight="1">
      <c r="A414" s="20">
        <v>2050299</v>
      </c>
      <c r="B414" s="21" t="s">
        <v>332</v>
      </c>
      <c r="C414" s="42">
        <v>40</v>
      </c>
      <c r="D414" s="42">
        <v>12.5</v>
      </c>
      <c r="E414" s="104">
        <f t="shared" si="6"/>
        <v>0.3125</v>
      </c>
    </row>
    <row r="415" spans="1:5" s="1" customFormat="1" ht="19.5" customHeight="1">
      <c r="A415" s="22">
        <v>20503</v>
      </c>
      <c r="B415" s="22" t="s">
        <v>333</v>
      </c>
      <c r="C415" s="41">
        <f>SUM(C416:C420)</f>
        <v>4</v>
      </c>
      <c r="D415" s="41">
        <f>SUM(D416:D420)</f>
        <v>4</v>
      </c>
      <c r="E415" s="104">
        <f t="shared" si="6"/>
        <v>1</v>
      </c>
    </row>
    <row r="416" spans="1:5" ht="13.5">
      <c r="A416" s="20">
        <v>2050301</v>
      </c>
      <c r="B416" s="21" t="s">
        <v>334</v>
      </c>
      <c r="C416" s="43">
        <v>0</v>
      </c>
      <c r="D416" s="43">
        <v>0</v>
      </c>
      <c r="E416" s="104" t="e">
        <f t="shared" si="6"/>
        <v>#DIV/0!</v>
      </c>
    </row>
    <row r="417" spans="1:5" ht="19.5" customHeight="1">
      <c r="A417" s="20">
        <v>2050302</v>
      </c>
      <c r="B417" s="21" t="s">
        <v>335</v>
      </c>
      <c r="C417" s="43">
        <v>0.6</v>
      </c>
      <c r="D417" s="43">
        <v>0.6</v>
      </c>
      <c r="E417" s="104">
        <f t="shared" si="6"/>
        <v>1</v>
      </c>
    </row>
    <row r="418" spans="1:5" ht="13.5">
      <c r="A418" s="20">
        <v>2050303</v>
      </c>
      <c r="B418" s="21" t="s">
        <v>336</v>
      </c>
      <c r="C418" s="43">
        <v>0</v>
      </c>
      <c r="D418" s="43">
        <v>0</v>
      </c>
      <c r="E418" s="104" t="e">
        <f t="shared" si="6"/>
        <v>#DIV/0!</v>
      </c>
    </row>
    <row r="419" spans="1:5" ht="19.5" customHeight="1">
      <c r="A419" s="20">
        <v>2050305</v>
      </c>
      <c r="B419" s="21" t="s">
        <v>337</v>
      </c>
      <c r="C419" s="43">
        <v>3.4</v>
      </c>
      <c r="D419" s="43">
        <v>3.4</v>
      </c>
      <c r="E419" s="104">
        <f t="shared" si="6"/>
        <v>1</v>
      </c>
    </row>
    <row r="420" spans="1:5" ht="19.5" customHeight="1">
      <c r="A420" s="20">
        <v>2050399</v>
      </c>
      <c r="B420" s="21" t="s">
        <v>338</v>
      </c>
      <c r="C420" s="43">
        <v>0</v>
      </c>
      <c r="D420" s="43">
        <v>0</v>
      </c>
      <c r="E420" s="104" t="e">
        <f t="shared" si="6"/>
        <v>#DIV/0!</v>
      </c>
    </row>
    <row r="421" spans="1:5" ht="13.5">
      <c r="A421" s="20">
        <v>20504</v>
      </c>
      <c r="B421" s="22" t="s">
        <v>339</v>
      </c>
      <c r="C421" s="43">
        <f>SUM(C422:C426)</f>
        <v>0</v>
      </c>
      <c r="D421" s="43">
        <f>SUM(D422:D426)</f>
        <v>0</v>
      </c>
      <c r="E421" s="104" t="e">
        <f t="shared" si="6"/>
        <v>#DIV/0!</v>
      </c>
    </row>
    <row r="422" spans="1:5" ht="13.5">
      <c r="A422" s="20">
        <v>2050401</v>
      </c>
      <c r="B422" s="21" t="s">
        <v>340</v>
      </c>
      <c r="C422" s="43">
        <v>0</v>
      </c>
      <c r="D422" s="43">
        <v>0</v>
      </c>
      <c r="E422" s="104" t="e">
        <f t="shared" si="6"/>
        <v>#DIV/0!</v>
      </c>
    </row>
    <row r="423" spans="1:5" ht="13.5">
      <c r="A423" s="20">
        <v>2050402</v>
      </c>
      <c r="B423" s="21" t="s">
        <v>341</v>
      </c>
      <c r="C423" s="43">
        <v>0</v>
      </c>
      <c r="D423" s="43">
        <v>0</v>
      </c>
      <c r="E423" s="104" t="e">
        <f t="shared" si="6"/>
        <v>#DIV/0!</v>
      </c>
    </row>
    <row r="424" spans="1:5" ht="13.5">
      <c r="A424" s="20">
        <v>2050403</v>
      </c>
      <c r="B424" s="21" t="s">
        <v>342</v>
      </c>
      <c r="C424" s="43">
        <v>0</v>
      </c>
      <c r="D424" s="43">
        <v>0</v>
      </c>
      <c r="E424" s="104" t="e">
        <f t="shared" si="6"/>
        <v>#DIV/0!</v>
      </c>
    </row>
    <row r="425" spans="1:5" ht="13.5">
      <c r="A425" s="20">
        <v>2050404</v>
      </c>
      <c r="B425" s="21" t="s">
        <v>343</v>
      </c>
      <c r="C425" s="43">
        <v>0</v>
      </c>
      <c r="D425" s="43">
        <v>0</v>
      </c>
      <c r="E425" s="104" t="e">
        <f t="shared" si="6"/>
        <v>#DIV/0!</v>
      </c>
    </row>
    <row r="426" spans="1:5" ht="13.5">
      <c r="A426" s="20">
        <v>2050499</v>
      </c>
      <c r="B426" s="21" t="s">
        <v>344</v>
      </c>
      <c r="C426" s="43">
        <v>0</v>
      </c>
      <c r="D426" s="43">
        <v>0</v>
      </c>
      <c r="E426" s="104" t="e">
        <f t="shared" si="6"/>
        <v>#DIV/0!</v>
      </c>
    </row>
    <row r="427" spans="1:5" s="1" customFormat="1" ht="19.5" customHeight="1">
      <c r="A427" s="22">
        <v>20505</v>
      </c>
      <c r="B427" s="22" t="s">
        <v>345</v>
      </c>
      <c r="C427" s="41">
        <f>SUM(C428:C430)</f>
        <v>0</v>
      </c>
      <c r="D427" s="41">
        <f>SUM(D428:D430)</f>
        <v>0</v>
      </c>
      <c r="E427" s="104" t="e">
        <f t="shared" si="6"/>
        <v>#DIV/0!</v>
      </c>
    </row>
    <row r="428" spans="1:5" ht="19.5" customHeight="1">
      <c r="A428" s="20">
        <v>2050501</v>
      </c>
      <c r="B428" s="21" t="s">
        <v>346</v>
      </c>
      <c r="C428" s="42"/>
      <c r="D428" s="42"/>
      <c r="E428" s="104" t="e">
        <f t="shared" si="6"/>
        <v>#DIV/0!</v>
      </c>
    </row>
    <row r="429" spans="1:5" ht="13.5">
      <c r="A429" s="20">
        <v>2050502</v>
      </c>
      <c r="B429" s="21" t="s">
        <v>347</v>
      </c>
      <c r="C429" s="43">
        <v>0</v>
      </c>
      <c r="D429" s="43">
        <v>0</v>
      </c>
      <c r="E429" s="104" t="e">
        <f t="shared" si="6"/>
        <v>#DIV/0!</v>
      </c>
    </row>
    <row r="430" spans="1:5" ht="13.5">
      <c r="A430" s="20">
        <v>2050599</v>
      </c>
      <c r="B430" s="21" t="s">
        <v>348</v>
      </c>
      <c r="C430" s="43">
        <v>0</v>
      </c>
      <c r="D430" s="43">
        <v>0</v>
      </c>
      <c r="E430" s="104" t="e">
        <f t="shared" si="6"/>
        <v>#DIV/0!</v>
      </c>
    </row>
    <row r="431" spans="1:5" ht="13.5">
      <c r="A431" s="20">
        <v>20506</v>
      </c>
      <c r="B431" s="22" t="s">
        <v>349</v>
      </c>
      <c r="C431" s="43">
        <f>SUM(C432:C434)</f>
        <v>0</v>
      </c>
      <c r="D431" s="43">
        <f>SUM(D432:D434)</f>
        <v>0</v>
      </c>
      <c r="E431" s="104" t="e">
        <f t="shared" si="6"/>
        <v>#DIV/0!</v>
      </c>
    </row>
    <row r="432" spans="1:5" ht="13.5">
      <c r="A432" s="20">
        <v>2050601</v>
      </c>
      <c r="B432" s="21" t="s">
        <v>350</v>
      </c>
      <c r="C432" s="43">
        <v>0</v>
      </c>
      <c r="D432" s="43">
        <v>0</v>
      </c>
      <c r="E432" s="104" t="e">
        <f t="shared" si="6"/>
        <v>#DIV/0!</v>
      </c>
    </row>
    <row r="433" spans="1:5" ht="13.5">
      <c r="A433" s="20">
        <v>2050602</v>
      </c>
      <c r="B433" s="21" t="s">
        <v>351</v>
      </c>
      <c r="C433" s="43">
        <v>0</v>
      </c>
      <c r="D433" s="43">
        <v>0</v>
      </c>
      <c r="E433" s="104" t="e">
        <f t="shared" si="6"/>
        <v>#DIV/0!</v>
      </c>
    </row>
    <row r="434" spans="1:5" ht="13.5">
      <c r="A434" s="20">
        <v>2050699</v>
      </c>
      <c r="B434" s="21" t="s">
        <v>352</v>
      </c>
      <c r="C434" s="43">
        <v>0</v>
      </c>
      <c r="D434" s="43">
        <v>0</v>
      </c>
      <c r="E434" s="104" t="e">
        <f t="shared" si="6"/>
        <v>#DIV/0!</v>
      </c>
    </row>
    <row r="435" spans="1:5" s="1" customFormat="1" ht="19.5" customHeight="1">
      <c r="A435" s="22">
        <v>20507</v>
      </c>
      <c r="B435" s="22" t="s">
        <v>353</v>
      </c>
      <c r="C435" s="41">
        <f>SUM(C436:C438)</f>
        <v>1.8</v>
      </c>
      <c r="D435" s="41">
        <f>SUM(D436:D438)</f>
        <v>3.3</v>
      </c>
      <c r="E435" s="104">
        <f t="shared" si="6"/>
        <v>1.8333333333333333</v>
      </c>
    </row>
    <row r="436" spans="1:5" ht="19.5" customHeight="1">
      <c r="A436" s="20">
        <v>2050701</v>
      </c>
      <c r="B436" s="21" t="s">
        <v>354</v>
      </c>
      <c r="C436" s="42">
        <v>1.8</v>
      </c>
      <c r="D436" s="42">
        <v>3.3</v>
      </c>
      <c r="E436" s="104">
        <f t="shared" si="6"/>
        <v>1.8333333333333333</v>
      </c>
    </row>
    <row r="437" spans="1:5" ht="13.5">
      <c r="A437" s="20">
        <v>2050702</v>
      </c>
      <c r="B437" s="21" t="s">
        <v>355</v>
      </c>
      <c r="C437" s="43">
        <v>0</v>
      </c>
      <c r="D437" s="43">
        <v>0</v>
      </c>
      <c r="E437" s="104" t="e">
        <f t="shared" si="6"/>
        <v>#DIV/0!</v>
      </c>
    </row>
    <row r="438" spans="1:5" ht="13.5">
      <c r="A438" s="20">
        <v>2050799</v>
      </c>
      <c r="B438" s="21" t="s">
        <v>356</v>
      </c>
      <c r="C438" s="43">
        <v>0</v>
      </c>
      <c r="D438" s="43">
        <v>0</v>
      </c>
      <c r="E438" s="104" t="e">
        <f t="shared" si="6"/>
        <v>#DIV/0!</v>
      </c>
    </row>
    <row r="439" spans="1:5" s="1" customFormat="1" ht="19.5" customHeight="1">
      <c r="A439" s="22">
        <v>20508</v>
      </c>
      <c r="B439" s="22" t="s">
        <v>357</v>
      </c>
      <c r="C439" s="41">
        <f>SUM(C440:C444)</f>
        <v>6.3</v>
      </c>
      <c r="D439" s="41">
        <f>SUM(D440:D444)</f>
        <v>4.5</v>
      </c>
      <c r="E439" s="104">
        <f t="shared" si="6"/>
        <v>0.7142857142857143</v>
      </c>
    </row>
    <row r="440" spans="1:5" ht="19.5" customHeight="1">
      <c r="A440" s="20">
        <v>2050801</v>
      </c>
      <c r="B440" s="21" t="s">
        <v>358</v>
      </c>
      <c r="C440" s="42"/>
      <c r="D440" s="42"/>
      <c r="E440" s="104" t="e">
        <f t="shared" si="6"/>
        <v>#DIV/0!</v>
      </c>
    </row>
    <row r="441" spans="1:5" ht="19.5" customHeight="1">
      <c r="A441" s="20">
        <v>2050802</v>
      </c>
      <c r="B441" s="21" t="s">
        <v>359</v>
      </c>
      <c r="C441" s="42"/>
      <c r="D441" s="42"/>
      <c r="E441" s="104" t="e">
        <f t="shared" si="6"/>
        <v>#DIV/0!</v>
      </c>
    </row>
    <row r="442" spans="1:5" ht="19.5" customHeight="1">
      <c r="A442" s="20">
        <v>2050803</v>
      </c>
      <c r="B442" s="21" t="s">
        <v>360</v>
      </c>
      <c r="C442" s="42">
        <v>6.3</v>
      </c>
      <c r="D442" s="42">
        <v>4.5</v>
      </c>
      <c r="E442" s="104">
        <f t="shared" si="6"/>
        <v>0.7142857142857143</v>
      </c>
    </row>
    <row r="443" spans="1:5" ht="13.5">
      <c r="A443" s="20">
        <v>2050804</v>
      </c>
      <c r="B443" s="21" t="s">
        <v>361</v>
      </c>
      <c r="C443" s="43">
        <v>0</v>
      </c>
      <c r="D443" s="43">
        <v>0</v>
      </c>
      <c r="E443" s="104" t="e">
        <f t="shared" si="6"/>
        <v>#DIV/0!</v>
      </c>
    </row>
    <row r="444" spans="1:5" ht="13.5">
      <c r="A444" s="20">
        <v>2050899</v>
      </c>
      <c r="B444" s="21" t="s">
        <v>362</v>
      </c>
      <c r="C444" s="43">
        <v>0</v>
      </c>
      <c r="D444" s="43">
        <v>0</v>
      </c>
      <c r="E444" s="104" t="e">
        <f t="shared" si="6"/>
        <v>#DIV/0!</v>
      </c>
    </row>
    <row r="445" spans="1:5" s="1" customFormat="1" ht="19.5" customHeight="1">
      <c r="A445" s="22">
        <v>20509</v>
      </c>
      <c r="B445" s="22" t="s">
        <v>363</v>
      </c>
      <c r="C445" s="41">
        <f>SUM(C446:C451)</f>
        <v>1005.5</v>
      </c>
      <c r="D445" s="41">
        <f>SUM(D446:D451)</f>
        <v>491.4</v>
      </c>
      <c r="E445" s="104">
        <f t="shared" si="6"/>
        <v>0.4887120835405271</v>
      </c>
    </row>
    <row r="446" spans="1:5" ht="19.5" customHeight="1">
      <c r="A446" s="20">
        <v>2050901</v>
      </c>
      <c r="B446" s="21" t="s">
        <v>364</v>
      </c>
      <c r="C446" s="42">
        <v>56.5</v>
      </c>
      <c r="D446" s="42">
        <v>77</v>
      </c>
      <c r="E446" s="104">
        <f t="shared" si="6"/>
        <v>1.3628318584070795</v>
      </c>
    </row>
    <row r="447" spans="1:5" ht="13.5">
      <c r="A447" s="20">
        <v>2050902</v>
      </c>
      <c r="B447" s="21" t="s">
        <v>365</v>
      </c>
      <c r="C447" s="42"/>
      <c r="D447" s="42">
        <v>0</v>
      </c>
      <c r="E447" s="104" t="e">
        <f t="shared" si="6"/>
        <v>#DIV/0!</v>
      </c>
    </row>
    <row r="448" spans="1:5" ht="19.5" customHeight="1">
      <c r="A448" s="20">
        <v>2050903</v>
      </c>
      <c r="B448" s="21" t="s">
        <v>366</v>
      </c>
      <c r="C448" s="42"/>
      <c r="D448" s="42">
        <v>0</v>
      </c>
      <c r="E448" s="104" t="e">
        <f t="shared" si="6"/>
        <v>#DIV/0!</v>
      </c>
    </row>
    <row r="449" spans="1:5" ht="19.5" customHeight="1">
      <c r="A449" s="20">
        <v>2050904</v>
      </c>
      <c r="B449" s="21" t="s">
        <v>367</v>
      </c>
      <c r="C449" s="42">
        <v>0</v>
      </c>
      <c r="D449" s="42">
        <v>0</v>
      </c>
      <c r="E449" s="104" t="e">
        <f t="shared" si="6"/>
        <v>#DIV/0!</v>
      </c>
    </row>
    <row r="450" spans="1:5" ht="19.5" customHeight="1">
      <c r="A450" s="20">
        <v>2050905</v>
      </c>
      <c r="B450" s="21" t="s">
        <v>368</v>
      </c>
      <c r="C450" s="42">
        <v>0</v>
      </c>
      <c r="D450" s="42">
        <v>0</v>
      </c>
      <c r="E450" s="104" t="e">
        <f t="shared" si="6"/>
        <v>#DIV/0!</v>
      </c>
    </row>
    <row r="451" spans="1:5" ht="19.5" customHeight="1">
      <c r="A451" s="20">
        <v>2050999</v>
      </c>
      <c r="B451" s="21" t="s">
        <v>369</v>
      </c>
      <c r="C451" s="42">
        <v>949</v>
      </c>
      <c r="D451" s="42">
        <v>414.4</v>
      </c>
      <c r="E451" s="104">
        <f t="shared" si="6"/>
        <v>0.43667017913593253</v>
      </c>
    </row>
    <row r="452" spans="1:5" s="1" customFormat="1" ht="19.5" customHeight="1">
      <c r="A452" s="22">
        <v>20599</v>
      </c>
      <c r="B452" s="22" t="s">
        <v>370</v>
      </c>
      <c r="C452" s="41">
        <f>C453</f>
        <v>0</v>
      </c>
      <c r="D452" s="41">
        <f>D453</f>
        <v>24.5</v>
      </c>
      <c r="E452" s="104" t="e">
        <f t="shared" si="6"/>
        <v>#DIV/0!</v>
      </c>
    </row>
    <row r="453" spans="1:5" ht="19.5" customHeight="1">
      <c r="A453" s="20">
        <v>2059999</v>
      </c>
      <c r="B453" s="21" t="s">
        <v>371</v>
      </c>
      <c r="C453" s="42"/>
      <c r="D453" s="42">
        <v>24.5</v>
      </c>
      <c r="E453" s="104" t="e">
        <f t="shared" si="6"/>
        <v>#DIV/0!</v>
      </c>
    </row>
    <row r="454" spans="1:5" s="1" customFormat="1" ht="19.5" customHeight="1">
      <c r="A454" s="22">
        <v>206</v>
      </c>
      <c r="B454" s="22" t="s">
        <v>372</v>
      </c>
      <c r="C454" s="41">
        <f>C455+C460+C474+C468+C478+C483+C495+C488+C499+C503</f>
        <v>0</v>
      </c>
      <c r="D454" s="41">
        <f>D455+D460+D474+D468+D478+D483+D495+D488+D499+D503</f>
        <v>0</v>
      </c>
      <c r="E454" s="104" t="e">
        <f aca="true" t="shared" si="7" ref="E454:E517">D454/C454</f>
        <v>#DIV/0!</v>
      </c>
    </row>
    <row r="455" spans="1:5" s="1" customFormat="1" ht="19.5" customHeight="1">
      <c r="A455" s="22">
        <v>20601</v>
      </c>
      <c r="B455" s="22" t="s">
        <v>373</v>
      </c>
      <c r="C455" s="41">
        <f>SUM(C456:C459)</f>
        <v>0</v>
      </c>
      <c r="D455" s="41">
        <f>SUM(D456:D459)</f>
        <v>0</v>
      </c>
      <c r="E455" s="104" t="e">
        <f t="shared" si="7"/>
        <v>#DIV/0!</v>
      </c>
    </row>
    <row r="456" spans="1:5" ht="19.5" customHeight="1">
      <c r="A456" s="20">
        <v>2060101</v>
      </c>
      <c r="B456" s="21" t="s">
        <v>82</v>
      </c>
      <c r="C456" s="42"/>
      <c r="D456" s="42"/>
      <c r="E456" s="104" t="e">
        <f t="shared" si="7"/>
        <v>#DIV/0!</v>
      </c>
    </row>
    <row r="457" spans="1:5" ht="19.5" customHeight="1">
      <c r="A457" s="20">
        <v>2060102</v>
      </c>
      <c r="B457" s="21" t="s">
        <v>83</v>
      </c>
      <c r="C457" s="42"/>
      <c r="D457" s="42"/>
      <c r="E457" s="104" t="e">
        <f t="shared" si="7"/>
        <v>#DIV/0!</v>
      </c>
    </row>
    <row r="458" spans="1:5" ht="13.5">
      <c r="A458" s="20">
        <v>2060103</v>
      </c>
      <c r="B458" s="21" t="s">
        <v>84</v>
      </c>
      <c r="C458" s="43">
        <v>0</v>
      </c>
      <c r="D458" s="43">
        <v>0</v>
      </c>
      <c r="E458" s="104" t="e">
        <f t="shared" si="7"/>
        <v>#DIV/0!</v>
      </c>
    </row>
    <row r="459" spans="1:5" ht="13.5">
      <c r="A459" s="20">
        <v>2060199</v>
      </c>
      <c r="B459" s="21" t="s">
        <v>374</v>
      </c>
      <c r="C459" s="43">
        <v>0</v>
      </c>
      <c r="D459" s="43">
        <v>0</v>
      </c>
      <c r="E459" s="104" t="e">
        <f t="shared" si="7"/>
        <v>#DIV/0!</v>
      </c>
    </row>
    <row r="460" spans="1:5" ht="13.5">
      <c r="A460" s="20">
        <v>20602</v>
      </c>
      <c r="B460" s="22" t="s">
        <v>375</v>
      </c>
      <c r="C460" s="43">
        <f>SUM(C461:C467)</f>
        <v>0</v>
      </c>
      <c r="D460" s="43">
        <f>SUM(D461:D467)</f>
        <v>0</v>
      </c>
      <c r="E460" s="104" t="e">
        <f t="shared" si="7"/>
        <v>#DIV/0!</v>
      </c>
    </row>
    <row r="461" spans="1:5" ht="13.5">
      <c r="A461" s="20">
        <v>2060201</v>
      </c>
      <c r="B461" s="21" t="s">
        <v>376</v>
      </c>
      <c r="C461" s="43">
        <v>0</v>
      </c>
      <c r="D461" s="43">
        <v>0</v>
      </c>
      <c r="E461" s="104" t="e">
        <f t="shared" si="7"/>
        <v>#DIV/0!</v>
      </c>
    </row>
    <row r="462" spans="1:5" ht="13.5">
      <c r="A462" s="20">
        <v>2060203</v>
      </c>
      <c r="B462" s="21" t="s">
        <v>377</v>
      </c>
      <c r="C462" s="43">
        <v>0</v>
      </c>
      <c r="D462" s="43">
        <v>0</v>
      </c>
      <c r="E462" s="104" t="e">
        <f t="shared" si="7"/>
        <v>#DIV/0!</v>
      </c>
    </row>
    <row r="463" spans="1:5" ht="13.5">
      <c r="A463" s="20">
        <v>2060204</v>
      </c>
      <c r="B463" s="21" t="s">
        <v>378</v>
      </c>
      <c r="C463" s="43">
        <v>0</v>
      </c>
      <c r="D463" s="43">
        <v>0</v>
      </c>
      <c r="E463" s="104" t="e">
        <f t="shared" si="7"/>
        <v>#DIV/0!</v>
      </c>
    </row>
    <row r="464" spans="1:5" ht="13.5">
      <c r="A464" s="20">
        <v>2060205</v>
      </c>
      <c r="B464" s="21" t="s">
        <v>379</v>
      </c>
      <c r="C464" s="43">
        <v>0</v>
      </c>
      <c r="D464" s="43">
        <v>0</v>
      </c>
      <c r="E464" s="104" t="e">
        <f t="shared" si="7"/>
        <v>#DIV/0!</v>
      </c>
    </row>
    <row r="465" spans="1:5" ht="13.5">
      <c r="A465" s="20">
        <v>2060206</v>
      </c>
      <c r="B465" s="21" t="s">
        <v>380</v>
      </c>
      <c r="C465" s="43">
        <v>0</v>
      </c>
      <c r="D465" s="43">
        <v>0</v>
      </c>
      <c r="E465" s="104" t="e">
        <f t="shared" si="7"/>
        <v>#DIV/0!</v>
      </c>
    </row>
    <row r="466" spans="1:5" ht="13.5">
      <c r="A466" s="20">
        <v>2060207</v>
      </c>
      <c r="B466" s="21" t="s">
        <v>381</v>
      </c>
      <c r="C466" s="43">
        <v>0</v>
      </c>
      <c r="D466" s="43">
        <v>0</v>
      </c>
      <c r="E466" s="104" t="e">
        <f t="shared" si="7"/>
        <v>#DIV/0!</v>
      </c>
    </row>
    <row r="467" spans="1:5" ht="13.5">
      <c r="A467" s="20">
        <v>2060299</v>
      </c>
      <c r="B467" s="21" t="s">
        <v>382</v>
      </c>
      <c r="C467" s="43">
        <v>0</v>
      </c>
      <c r="D467" s="43">
        <v>0</v>
      </c>
      <c r="E467" s="104" t="e">
        <f t="shared" si="7"/>
        <v>#DIV/0!</v>
      </c>
    </row>
    <row r="468" spans="1:5" ht="13.5">
      <c r="A468" s="20">
        <v>20603</v>
      </c>
      <c r="B468" s="22" t="s">
        <v>383</v>
      </c>
      <c r="C468" s="43">
        <f>SUM(C469:C473)</f>
        <v>0</v>
      </c>
      <c r="D468" s="43">
        <f>SUM(D469:D473)</f>
        <v>0</v>
      </c>
      <c r="E468" s="104" t="e">
        <f t="shared" si="7"/>
        <v>#DIV/0!</v>
      </c>
    </row>
    <row r="469" spans="1:5" ht="13.5">
      <c r="A469" s="20">
        <v>2060301</v>
      </c>
      <c r="B469" s="21" t="s">
        <v>376</v>
      </c>
      <c r="C469" s="43">
        <v>0</v>
      </c>
      <c r="D469" s="43">
        <v>0</v>
      </c>
      <c r="E469" s="104" t="e">
        <f t="shared" si="7"/>
        <v>#DIV/0!</v>
      </c>
    </row>
    <row r="470" spans="1:5" ht="13.5">
      <c r="A470" s="20">
        <v>2060302</v>
      </c>
      <c r="B470" s="21" t="s">
        <v>384</v>
      </c>
      <c r="C470" s="43">
        <v>0</v>
      </c>
      <c r="D470" s="43">
        <v>0</v>
      </c>
      <c r="E470" s="104" t="e">
        <f t="shared" si="7"/>
        <v>#DIV/0!</v>
      </c>
    </row>
    <row r="471" spans="1:5" ht="13.5">
      <c r="A471" s="20">
        <v>2060303</v>
      </c>
      <c r="B471" s="21" t="s">
        <v>385</v>
      </c>
      <c r="C471" s="43">
        <v>0</v>
      </c>
      <c r="D471" s="43">
        <v>0</v>
      </c>
      <c r="E471" s="104" t="e">
        <f t="shared" si="7"/>
        <v>#DIV/0!</v>
      </c>
    </row>
    <row r="472" spans="1:5" ht="13.5">
      <c r="A472" s="20">
        <v>2060304</v>
      </c>
      <c r="B472" s="21" t="s">
        <v>386</v>
      </c>
      <c r="C472" s="43">
        <v>0</v>
      </c>
      <c r="D472" s="43">
        <v>0</v>
      </c>
      <c r="E472" s="104" t="e">
        <f t="shared" si="7"/>
        <v>#DIV/0!</v>
      </c>
    </row>
    <row r="473" spans="1:5" ht="13.5">
      <c r="A473" s="20">
        <v>2060399</v>
      </c>
      <c r="B473" s="21" t="s">
        <v>387</v>
      </c>
      <c r="C473" s="43">
        <v>0</v>
      </c>
      <c r="D473" s="43">
        <v>0</v>
      </c>
      <c r="E473" s="104" t="e">
        <f t="shared" si="7"/>
        <v>#DIV/0!</v>
      </c>
    </row>
    <row r="474" spans="1:5" s="1" customFormat="1" ht="19.5" customHeight="1">
      <c r="A474" s="22">
        <v>20604</v>
      </c>
      <c r="B474" s="22" t="s">
        <v>388</v>
      </c>
      <c r="C474" s="41">
        <f>SUM(C475:C477)</f>
        <v>0</v>
      </c>
      <c r="D474" s="41">
        <f>SUM(D475:D477)</f>
        <v>0</v>
      </c>
      <c r="E474" s="104" t="e">
        <f t="shared" si="7"/>
        <v>#DIV/0!</v>
      </c>
    </row>
    <row r="475" spans="1:5" ht="13.5">
      <c r="A475" s="20">
        <v>2060401</v>
      </c>
      <c r="B475" s="21" t="s">
        <v>376</v>
      </c>
      <c r="C475" s="43">
        <v>0</v>
      </c>
      <c r="D475" s="43">
        <v>0</v>
      </c>
      <c r="E475" s="104" t="e">
        <f t="shared" si="7"/>
        <v>#DIV/0!</v>
      </c>
    </row>
    <row r="476" spans="1:5" ht="13.5">
      <c r="A476" s="20">
        <v>2060404</v>
      </c>
      <c r="B476" s="21" t="s">
        <v>389</v>
      </c>
      <c r="C476" s="43">
        <v>0</v>
      </c>
      <c r="D476" s="43">
        <v>0</v>
      </c>
      <c r="E476" s="104" t="e">
        <f t="shared" si="7"/>
        <v>#DIV/0!</v>
      </c>
    </row>
    <row r="477" spans="1:5" ht="19.5" customHeight="1">
      <c r="A477" s="20">
        <v>2060499</v>
      </c>
      <c r="B477" s="21" t="s">
        <v>390</v>
      </c>
      <c r="C477" s="42"/>
      <c r="D477" s="42"/>
      <c r="E477" s="104" t="e">
        <f t="shared" si="7"/>
        <v>#DIV/0!</v>
      </c>
    </row>
    <row r="478" spans="1:5" ht="13.5">
      <c r="A478" s="20">
        <v>20605</v>
      </c>
      <c r="B478" s="22" t="s">
        <v>391</v>
      </c>
      <c r="C478" s="43">
        <f>SUM(C479:C482)</f>
        <v>0</v>
      </c>
      <c r="D478" s="43">
        <f>SUM(D479:D482)</f>
        <v>0</v>
      </c>
      <c r="E478" s="104" t="e">
        <f t="shared" si="7"/>
        <v>#DIV/0!</v>
      </c>
    </row>
    <row r="479" spans="1:5" ht="13.5">
      <c r="A479" s="20">
        <v>2060501</v>
      </c>
      <c r="B479" s="21" t="s">
        <v>376</v>
      </c>
      <c r="C479" s="43">
        <v>0</v>
      </c>
      <c r="D479" s="43">
        <v>0</v>
      </c>
      <c r="E479" s="104" t="e">
        <f t="shared" si="7"/>
        <v>#DIV/0!</v>
      </c>
    </row>
    <row r="480" spans="1:5" ht="13.5">
      <c r="A480" s="20">
        <v>2060502</v>
      </c>
      <c r="B480" s="21" t="s">
        <v>392</v>
      </c>
      <c r="C480" s="43">
        <v>0</v>
      </c>
      <c r="D480" s="43">
        <v>0</v>
      </c>
      <c r="E480" s="104" t="e">
        <f t="shared" si="7"/>
        <v>#DIV/0!</v>
      </c>
    </row>
    <row r="481" spans="1:5" ht="13.5">
      <c r="A481" s="20">
        <v>2060503</v>
      </c>
      <c r="B481" s="21" t="s">
        <v>393</v>
      </c>
      <c r="C481" s="43">
        <v>0</v>
      </c>
      <c r="D481" s="43">
        <v>0</v>
      </c>
      <c r="E481" s="104" t="e">
        <f t="shared" si="7"/>
        <v>#DIV/0!</v>
      </c>
    </row>
    <row r="482" spans="1:5" ht="13.5">
      <c r="A482" s="20">
        <v>2060599</v>
      </c>
      <c r="B482" s="21" t="s">
        <v>394</v>
      </c>
      <c r="C482" s="43">
        <v>0</v>
      </c>
      <c r="D482" s="43">
        <v>0</v>
      </c>
      <c r="E482" s="104" t="e">
        <f t="shared" si="7"/>
        <v>#DIV/0!</v>
      </c>
    </row>
    <row r="483" spans="1:5" ht="13.5">
      <c r="A483" s="20">
        <v>20606</v>
      </c>
      <c r="B483" s="22" t="s">
        <v>395</v>
      </c>
      <c r="C483" s="43">
        <f>SUM(C484:C487)</f>
        <v>0</v>
      </c>
      <c r="D483" s="43">
        <f>SUM(D484:D487)</f>
        <v>0</v>
      </c>
      <c r="E483" s="104" t="e">
        <f t="shared" si="7"/>
        <v>#DIV/0!</v>
      </c>
    </row>
    <row r="484" spans="1:5" ht="13.5">
      <c r="A484" s="20">
        <v>2060601</v>
      </c>
      <c r="B484" s="21" t="s">
        <v>396</v>
      </c>
      <c r="C484" s="43">
        <v>0</v>
      </c>
      <c r="D484" s="43">
        <v>0</v>
      </c>
      <c r="E484" s="104" t="e">
        <f t="shared" si="7"/>
        <v>#DIV/0!</v>
      </c>
    </row>
    <row r="485" spans="1:5" ht="13.5">
      <c r="A485" s="20">
        <v>2060602</v>
      </c>
      <c r="B485" s="21" t="s">
        <v>397</v>
      </c>
      <c r="C485" s="43">
        <v>0</v>
      </c>
      <c r="D485" s="43">
        <v>0</v>
      </c>
      <c r="E485" s="104" t="e">
        <f t="shared" si="7"/>
        <v>#DIV/0!</v>
      </c>
    </row>
    <row r="486" spans="1:5" ht="13.5">
      <c r="A486" s="20">
        <v>2060603</v>
      </c>
      <c r="B486" s="21" t="s">
        <v>398</v>
      </c>
      <c r="C486" s="43">
        <v>0</v>
      </c>
      <c r="D486" s="43">
        <v>0</v>
      </c>
      <c r="E486" s="104" t="e">
        <f t="shared" si="7"/>
        <v>#DIV/0!</v>
      </c>
    </row>
    <row r="487" spans="1:5" ht="13.5">
      <c r="A487" s="20">
        <v>2060699</v>
      </c>
      <c r="B487" s="21" t="s">
        <v>399</v>
      </c>
      <c r="C487" s="43">
        <v>0</v>
      </c>
      <c r="D487" s="43">
        <v>0</v>
      </c>
      <c r="E487" s="104" t="e">
        <f t="shared" si="7"/>
        <v>#DIV/0!</v>
      </c>
    </row>
    <row r="488" spans="1:5" ht="13.5">
      <c r="A488" s="20">
        <v>20607</v>
      </c>
      <c r="B488" s="22" t="s">
        <v>400</v>
      </c>
      <c r="C488" s="43">
        <f>SUM(C489:C494)</f>
        <v>0</v>
      </c>
      <c r="D488" s="43">
        <f>SUM(D489:D494)</f>
        <v>0</v>
      </c>
      <c r="E488" s="104" t="e">
        <f t="shared" si="7"/>
        <v>#DIV/0!</v>
      </c>
    </row>
    <row r="489" spans="1:5" ht="13.5">
      <c r="A489" s="20">
        <v>2060701</v>
      </c>
      <c r="B489" s="21" t="s">
        <v>376</v>
      </c>
      <c r="C489" s="43">
        <v>0</v>
      </c>
      <c r="D489" s="43">
        <v>0</v>
      </c>
      <c r="E489" s="104" t="e">
        <f t="shared" si="7"/>
        <v>#DIV/0!</v>
      </c>
    </row>
    <row r="490" spans="1:5" ht="13.5">
      <c r="A490" s="20">
        <v>2060702</v>
      </c>
      <c r="B490" s="21" t="s">
        <v>401</v>
      </c>
      <c r="C490" s="43">
        <v>0</v>
      </c>
      <c r="D490" s="43">
        <v>0</v>
      </c>
      <c r="E490" s="104" t="e">
        <f t="shared" si="7"/>
        <v>#DIV/0!</v>
      </c>
    </row>
    <row r="491" spans="1:5" ht="13.5">
      <c r="A491" s="20">
        <v>2060703</v>
      </c>
      <c r="B491" s="21" t="s">
        <v>402</v>
      </c>
      <c r="C491" s="43">
        <v>0</v>
      </c>
      <c r="D491" s="43">
        <v>0</v>
      </c>
      <c r="E491" s="104" t="e">
        <f t="shared" si="7"/>
        <v>#DIV/0!</v>
      </c>
    </row>
    <row r="492" spans="1:5" ht="13.5">
      <c r="A492" s="20">
        <v>2060704</v>
      </c>
      <c r="B492" s="21" t="s">
        <v>403</v>
      </c>
      <c r="C492" s="43">
        <v>0</v>
      </c>
      <c r="D492" s="43">
        <v>0</v>
      </c>
      <c r="E492" s="104" t="e">
        <f t="shared" si="7"/>
        <v>#DIV/0!</v>
      </c>
    </row>
    <row r="493" spans="1:5" ht="13.5">
      <c r="A493" s="20">
        <v>2060705</v>
      </c>
      <c r="B493" s="21" t="s">
        <v>404</v>
      </c>
      <c r="C493" s="43">
        <v>0</v>
      </c>
      <c r="D493" s="43">
        <v>0</v>
      </c>
      <c r="E493" s="104" t="e">
        <f t="shared" si="7"/>
        <v>#DIV/0!</v>
      </c>
    </row>
    <row r="494" spans="1:5" ht="13.5">
      <c r="A494" s="20">
        <v>2060799</v>
      </c>
      <c r="B494" s="21" t="s">
        <v>405</v>
      </c>
      <c r="C494" s="43">
        <v>0</v>
      </c>
      <c r="D494" s="43">
        <v>0</v>
      </c>
      <c r="E494" s="104" t="e">
        <f t="shared" si="7"/>
        <v>#DIV/0!</v>
      </c>
    </row>
    <row r="495" spans="1:5" ht="13.5">
      <c r="A495" s="20">
        <v>20608</v>
      </c>
      <c r="B495" s="22" t="s">
        <v>406</v>
      </c>
      <c r="C495" s="43">
        <f>SUM(C496:C498)</f>
        <v>0</v>
      </c>
      <c r="D495" s="43">
        <f>SUM(D496:D498)</f>
        <v>0</v>
      </c>
      <c r="E495" s="104" t="e">
        <f t="shared" si="7"/>
        <v>#DIV/0!</v>
      </c>
    </row>
    <row r="496" spans="1:5" ht="13.5">
      <c r="A496" s="20">
        <v>2060801</v>
      </c>
      <c r="B496" s="21" t="s">
        <v>407</v>
      </c>
      <c r="C496" s="43">
        <v>0</v>
      </c>
      <c r="D496" s="43">
        <v>0</v>
      </c>
      <c r="E496" s="104" t="e">
        <f t="shared" si="7"/>
        <v>#DIV/0!</v>
      </c>
    </row>
    <row r="497" spans="1:5" ht="13.5">
      <c r="A497" s="20">
        <v>2060802</v>
      </c>
      <c r="B497" s="21" t="s">
        <v>408</v>
      </c>
      <c r="C497" s="43">
        <v>0</v>
      </c>
      <c r="D497" s="43">
        <v>0</v>
      </c>
      <c r="E497" s="104" t="e">
        <f t="shared" si="7"/>
        <v>#DIV/0!</v>
      </c>
    </row>
    <row r="498" spans="1:5" ht="13.5">
      <c r="A498" s="20">
        <v>2060899</v>
      </c>
      <c r="B498" s="21" t="s">
        <v>409</v>
      </c>
      <c r="C498" s="43">
        <v>0</v>
      </c>
      <c r="D498" s="43">
        <v>0</v>
      </c>
      <c r="E498" s="104" t="e">
        <f t="shared" si="7"/>
        <v>#DIV/0!</v>
      </c>
    </row>
    <row r="499" spans="1:5" ht="13.5">
      <c r="A499" s="20">
        <v>20609</v>
      </c>
      <c r="B499" s="22" t="s">
        <v>410</v>
      </c>
      <c r="C499" s="43">
        <f>SUM(C500:C502)</f>
        <v>0</v>
      </c>
      <c r="D499" s="43">
        <f>SUM(D500:D502)</f>
        <v>0</v>
      </c>
      <c r="E499" s="104" t="e">
        <f t="shared" si="7"/>
        <v>#DIV/0!</v>
      </c>
    </row>
    <row r="500" spans="1:5" ht="13.5">
      <c r="A500" s="20">
        <v>2060901</v>
      </c>
      <c r="B500" s="21" t="s">
        <v>411</v>
      </c>
      <c r="C500" s="43">
        <v>0</v>
      </c>
      <c r="D500" s="43">
        <v>0</v>
      </c>
      <c r="E500" s="104" t="e">
        <f t="shared" si="7"/>
        <v>#DIV/0!</v>
      </c>
    </row>
    <row r="501" spans="1:5" ht="13.5">
      <c r="A501" s="20">
        <v>2060902</v>
      </c>
      <c r="B501" s="21" t="s">
        <v>412</v>
      </c>
      <c r="C501" s="43">
        <v>0</v>
      </c>
      <c r="D501" s="43">
        <v>0</v>
      </c>
      <c r="E501" s="104" t="e">
        <f t="shared" si="7"/>
        <v>#DIV/0!</v>
      </c>
    </row>
    <row r="502" spans="1:5" ht="13.5">
      <c r="A502" s="20">
        <v>2060999</v>
      </c>
      <c r="B502" s="21" t="s">
        <v>413</v>
      </c>
      <c r="C502" s="43"/>
      <c r="D502" s="43"/>
      <c r="E502" s="104" t="e">
        <f t="shared" si="7"/>
        <v>#DIV/0!</v>
      </c>
    </row>
    <row r="503" spans="1:5" s="1" customFormat="1" ht="19.5" customHeight="1">
      <c r="A503" s="22">
        <v>20699</v>
      </c>
      <c r="B503" s="22" t="s">
        <v>414</v>
      </c>
      <c r="C503" s="41">
        <f>SUM(C504:C507)</f>
        <v>0</v>
      </c>
      <c r="D503" s="41">
        <f>SUM(D504:D507)</f>
        <v>0</v>
      </c>
      <c r="E503" s="104" t="e">
        <f t="shared" si="7"/>
        <v>#DIV/0!</v>
      </c>
    </row>
    <row r="504" spans="1:5" ht="13.5">
      <c r="A504" s="20">
        <v>2069901</v>
      </c>
      <c r="B504" s="21" t="s">
        <v>415</v>
      </c>
      <c r="C504" s="43">
        <v>0</v>
      </c>
      <c r="D504" s="43">
        <v>0</v>
      </c>
      <c r="E504" s="104" t="e">
        <f t="shared" si="7"/>
        <v>#DIV/0!</v>
      </c>
    </row>
    <row r="505" spans="1:5" ht="13.5">
      <c r="A505" s="20">
        <v>2069902</v>
      </c>
      <c r="B505" s="21" t="s">
        <v>416</v>
      </c>
      <c r="C505" s="43">
        <v>0</v>
      </c>
      <c r="D505" s="43">
        <v>0</v>
      </c>
      <c r="E505" s="104" t="e">
        <f t="shared" si="7"/>
        <v>#DIV/0!</v>
      </c>
    </row>
    <row r="506" spans="1:5" ht="13.5">
      <c r="A506" s="20">
        <v>2069903</v>
      </c>
      <c r="B506" s="21" t="s">
        <v>417</v>
      </c>
      <c r="C506" s="43">
        <v>0</v>
      </c>
      <c r="D506" s="43">
        <v>0</v>
      </c>
      <c r="E506" s="104" t="e">
        <f t="shared" si="7"/>
        <v>#DIV/0!</v>
      </c>
    </row>
    <row r="507" spans="1:5" ht="19.5" customHeight="1">
      <c r="A507" s="20">
        <v>2069999</v>
      </c>
      <c r="B507" s="21" t="s">
        <v>418</v>
      </c>
      <c r="C507" s="42"/>
      <c r="D507" s="42"/>
      <c r="E507" s="104" t="e">
        <f t="shared" si="7"/>
        <v>#DIV/0!</v>
      </c>
    </row>
    <row r="508" spans="1:5" s="1" customFormat="1" ht="19.5" customHeight="1">
      <c r="A508" s="22">
        <v>207</v>
      </c>
      <c r="B508" s="22" t="s">
        <v>419</v>
      </c>
      <c r="C508" s="41">
        <f>C509+C525+C533+C544+C553+C561</f>
        <v>68.15</v>
      </c>
      <c r="D508" s="41">
        <f>D509+D525+D533+D544+D553+D561</f>
        <v>72.3</v>
      </c>
      <c r="E508" s="104">
        <f t="shared" si="7"/>
        <v>1.0608950843727072</v>
      </c>
    </row>
    <row r="509" spans="1:5" s="1" customFormat="1" ht="19.5" customHeight="1">
      <c r="A509" s="22">
        <v>20701</v>
      </c>
      <c r="B509" s="22" t="s">
        <v>420</v>
      </c>
      <c r="C509" s="41">
        <f>SUM(C510:C524)</f>
        <v>48.15</v>
      </c>
      <c r="D509" s="41">
        <f>SUM(D510:D524)</f>
        <v>69.6</v>
      </c>
      <c r="E509" s="104">
        <f t="shared" si="7"/>
        <v>1.4454828660436136</v>
      </c>
    </row>
    <row r="510" spans="1:5" ht="19.5" customHeight="1">
      <c r="A510" s="20">
        <v>2070101</v>
      </c>
      <c r="B510" s="21" t="s">
        <v>82</v>
      </c>
      <c r="C510" s="42"/>
      <c r="D510" s="42"/>
      <c r="E510" s="104" t="e">
        <f t="shared" si="7"/>
        <v>#DIV/0!</v>
      </c>
    </row>
    <row r="511" spans="1:5" ht="19.5" customHeight="1">
      <c r="A511" s="20">
        <v>2070102</v>
      </c>
      <c r="B511" s="21" t="s">
        <v>83</v>
      </c>
      <c r="C511" s="42"/>
      <c r="D511" s="42"/>
      <c r="E511" s="104" t="e">
        <f t="shared" si="7"/>
        <v>#DIV/0!</v>
      </c>
    </row>
    <row r="512" spans="1:5" ht="19.5" customHeight="1">
      <c r="A512" s="20">
        <v>2070103</v>
      </c>
      <c r="B512" s="21" t="s">
        <v>84</v>
      </c>
      <c r="C512" s="42">
        <v>46.15</v>
      </c>
      <c r="D512" s="42">
        <v>46.3</v>
      </c>
      <c r="E512" s="104">
        <f t="shared" si="7"/>
        <v>1.0032502708559046</v>
      </c>
    </row>
    <row r="513" spans="1:5" ht="19.5" customHeight="1">
      <c r="A513" s="20">
        <v>2070104</v>
      </c>
      <c r="B513" s="21" t="s">
        <v>421</v>
      </c>
      <c r="C513" s="42"/>
      <c r="D513" s="42"/>
      <c r="E513" s="104" t="e">
        <f t="shared" si="7"/>
        <v>#DIV/0!</v>
      </c>
    </row>
    <row r="514" spans="1:5" ht="19.5" customHeight="1">
      <c r="A514" s="20">
        <v>2070105</v>
      </c>
      <c r="B514" s="21" t="s">
        <v>422</v>
      </c>
      <c r="C514" s="42"/>
      <c r="D514" s="42"/>
      <c r="E514" s="104" t="e">
        <f t="shared" si="7"/>
        <v>#DIV/0!</v>
      </c>
    </row>
    <row r="515" spans="1:5" ht="13.5">
      <c r="A515" s="20">
        <v>2070106</v>
      </c>
      <c r="B515" s="21" t="s">
        <v>423</v>
      </c>
      <c r="C515" s="42"/>
      <c r="D515" s="42"/>
      <c r="E515" s="104" t="e">
        <f t="shared" si="7"/>
        <v>#DIV/0!</v>
      </c>
    </row>
    <row r="516" spans="1:5" ht="13.5">
      <c r="A516" s="20">
        <v>2070107</v>
      </c>
      <c r="B516" s="21" t="s">
        <v>424</v>
      </c>
      <c r="C516" s="42"/>
      <c r="D516" s="42"/>
      <c r="E516" s="104" t="e">
        <f t="shared" si="7"/>
        <v>#DIV/0!</v>
      </c>
    </row>
    <row r="517" spans="1:5" ht="19.5" customHeight="1">
      <c r="A517" s="20">
        <v>2070108</v>
      </c>
      <c r="B517" s="21" t="s">
        <v>425</v>
      </c>
      <c r="C517" s="42"/>
      <c r="D517" s="42"/>
      <c r="E517" s="104" t="e">
        <f t="shared" si="7"/>
        <v>#DIV/0!</v>
      </c>
    </row>
    <row r="518" spans="1:5" ht="19.5" customHeight="1">
      <c r="A518" s="20">
        <v>2070109</v>
      </c>
      <c r="B518" s="21" t="s">
        <v>426</v>
      </c>
      <c r="C518" s="42"/>
      <c r="D518" s="42"/>
      <c r="E518" s="104" t="e">
        <f aca="true" t="shared" si="8" ref="E518:E581">D518/C518</f>
        <v>#DIV/0!</v>
      </c>
    </row>
    <row r="519" spans="1:5" ht="19.5" customHeight="1">
      <c r="A519" s="20">
        <v>2070110</v>
      </c>
      <c r="B519" s="21" t="s">
        <v>427</v>
      </c>
      <c r="C519" s="42"/>
      <c r="D519" s="42"/>
      <c r="E519" s="104" t="e">
        <f t="shared" si="8"/>
        <v>#DIV/0!</v>
      </c>
    </row>
    <row r="520" spans="1:5" ht="19.5" customHeight="1">
      <c r="A520" s="20">
        <v>2070111</v>
      </c>
      <c r="B520" s="21" t="s">
        <v>428</v>
      </c>
      <c r="C520" s="42"/>
      <c r="D520" s="42"/>
      <c r="E520" s="104" t="e">
        <f t="shared" si="8"/>
        <v>#DIV/0!</v>
      </c>
    </row>
    <row r="521" spans="1:5" ht="19.5" customHeight="1">
      <c r="A521" s="20">
        <v>2070112</v>
      </c>
      <c r="B521" s="21" t="s">
        <v>429</v>
      </c>
      <c r="C521" s="42"/>
      <c r="D521" s="42"/>
      <c r="E521" s="104" t="e">
        <f t="shared" si="8"/>
        <v>#DIV/0!</v>
      </c>
    </row>
    <row r="522" spans="1:5" ht="19.5" customHeight="1">
      <c r="A522" s="20">
        <v>2070113</v>
      </c>
      <c r="B522" s="21" t="s">
        <v>430</v>
      </c>
      <c r="C522" s="42"/>
      <c r="D522" s="42"/>
      <c r="E522" s="104" t="e">
        <f t="shared" si="8"/>
        <v>#DIV/0!</v>
      </c>
    </row>
    <row r="523" spans="1:5" ht="13.5">
      <c r="A523" s="20">
        <v>2070114</v>
      </c>
      <c r="B523" s="21" t="s">
        <v>431</v>
      </c>
      <c r="C523" s="42"/>
      <c r="D523" s="42"/>
      <c r="E523" s="104" t="e">
        <f t="shared" si="8"/>
        <v>#DIV/0!</v>
      </c>
    </row>
    <row r="524" spans="1:5" ht="19.5" customHeight="1">
      <c r="A524" s="20">
        <v>2070199</v>
      </c>
      <c r="B524" s="21" t="s">
        <v>432</v>
      </c>
      <c r="C524" s="42">
        <v>2</v>
      </c>
      <c r="D524" s="42">
        <v>23.3</v>
      </c>
      <c r="E524" s="104">
        <f t="shared" si="8"/>
        <v>11.65</v>
      </c>
    </row>
    <row r="525" spans="1:5" s="1" customFormat="1" ht="19.5" customHeight="1">
      <c r="A525" s="22">
        <v>20702</v>
      </c>
      <c r="B525" s="22" t="s">
        <v>433</v>
      </c>
      <c r="C525" s="41">
        <f>SUM(C526:C532)</f>
        <v>0</v>
      </c>
      <c r="D525" s="41">
        <f>SUM(D526:D532)</f>
        <v>0</v>
      </c>
      <c r="E525" s="104" t="e">
        <f t="shared" si="8"/>
        <v>#DIV/0!</v>
      </c>
    </row>
    <row r="526" spans="1:5" ht="13.5">
      <c r="A526" s="20">
        <v>2070201</v>
      </c>
      <c r="B526" s="21" t="s">
        <v>82</v>
      </c>
      <c r="C526" s="43">
        <v>0</v>
      </c>
      <c r="D526" s="43">
        <v>0</v>
      </c>
      <c r="E526" s="104" t="e">
        <f t="shared" si="8"/>
        <v>#DIV/0!</v>
      </c>
    </row>
    <row r="527" spans="1:5" ht="13.5">
      <c r="A527" s="20">
        <v>2070202</v>
      </c>
      <c r="B527" s="21" t="s">
        <v>83</v>
      </c>
      <c r="C527" s="43">
        <v>0</v>
      </c>
      <c r="D527" s="43">
        <v>0</v>
      </c>
      <c r="E527" s="104" t="e">
        <f t="shared" si="8"/>
        <v>#DIV/0!</v>
      </c>
    </row>
    <row r="528" spans="1:5" ht="13.5">
      <c r="A528" s="20">
        <v>2070203</v>
      </c>
      <c r="B528" s="21" t="s">
        <v>84</v>
      </c>
      <c r="C528" s="43">
        <v>0</v>
      </c>
      <c r="D528" s="43">
        <v>0</v>
      </c>
      <c r="E528" s="104" t="e">
        <f t="shared" si="8"/>
        <v>#DIV/0!</v>
      </c>
    </row>
    <row r="529" spans="1:5" ht="19.5" customHeight="1">
      <c r="A529" s="20">
        <v>2070204</v>
      </c>
      <c r="B529" s="21" t="s">
        <v>434</v>
      </c>
      <c r="C529" s="42">
        <v>0</v>
      </c>
      <c r="D529" s="42">
        <v>0</v>
      </c>
      <c r="E529" s="104" t="e">
        <f t="shared" si="8"/>
        <v>#DIV/0!</v>
      </c>
    </row>
    <row r="530" spans="1:5" ht="19.5" customHeight="1">
      <c r="A530" s="20">
        <v>2070205</v>
      </c>
      <c r="B530" s="21" t="s">
        <v>435</v>
      </c>
      <c r="C530" s="42"/>
      <c r="D530" s="42"/>
      <c r="E530" s="104" t="e">
        <f t="shared" si="8"/>
        <v>#DIV/0!</v>
      </c>
    </row>
    <row r="531" spans="1:5" ht="13.5">
      <c r="A531" s="20">
        <v>2070206</v>
      </c>
      <c r="B531" s="21" t="s">
        <v>436</v>
      </c>
      <c r="C531" s="43">
        <v>0</v>
      </c>
      <c r="D531" s="43">
        <v>0</v>
      </c>
      <c r="E531" s="104" t="e">
        <f t="shared" si="8"/>
        <v>#DIV/0!</v>
      </c>
    </row>
    <row r="532" spans="1:5" ht="13.5">
      <c r="A532" s="20">
        <v>2070299</v>
      </c>
      <c r="B532" s="21" t="s">
        <v>437</v>
      </c>
      <c r="C532" s="43">
        <v>0</v>
      </c>
      <c r="D532" s="43">
        <v>0</v>
      </c>
      <c r="E532" s="104" t="e">
        <f t="shared" si="8"/>
        <v>#DIV/0!</v>
      </c>
    </row>
    <row r="533" spans="1:5" s="1" customFormat="1" ht="19.5" customHeight="1">
      <c r="A533" s="22">
        <v>20703</v>
      </c>
      <c r="B533" s="22" t="s">
        <v>438</v>
      </c>
      <c r="C533" s="41">
        <f>SUM(C534:C543)</f>
        <v>0</v>
      </c>
      <c r="D533" s="41">
        <f>SUM(D534:D543)</f>
        <v>0</v>
      </c>
      <c r="E533" s="104" t="e">
        <f t="shared" si="8"/>
        <v>#DIV/0!</v>
      </c>
    </row>
    <row r="534" spans="1:5" ht="19.5" customHeight="1">
      <c r="A534" s="20">
        <v>2070301</v>
      </c>
      <c r="B534" s="21" t="s">
        <v>82</v>
      </c>
      <c r="C534" s="42"/>
      <c r="D534" s="42"/>
      <c r="E534" s="104" t="e">
        <f t="shared" si="8"/>
        <v>#DIV/0!</v>
      </c>
    </row>
    <row r="535" spans="1:5" ht="19.5" customHeight="1">
      <c r="A535" s="20">
        <v>2070302</v>
      </c>
      <c r="B535" s="21" t="s">
        <v>83</v>
      </c>
      <c r="C535" s="42"/>
      <c r="D535" s="42"/>
      <c r="E535" s="104" t="e">
        <f t="shared" si="8"/>
        <v>#DIV/0!</v>
      </c>
    </row>
    <row r="536" spans="1:5" ht="19.5" customHeight="1">
      <c r="A536" s="20">
        <v>2070303</v>
      </c>
      <c r="B536" s="21" t="s">
        <v>84</v>
      </c>
      <c r="C536" s="42"/>
      <c r="D536" s="42"/>
      <c r="E536" s="104" t="e">
        <f t="shared" si="8"/>
        <v>#DIV/0!</v>
      </c>
    </row>
    <row r="537" spans="1:5" ht="19.5" customHeight="1">
      <c r="A537" s="20">
        <v>2070304</v>
      </c>
      <c r="B537" s="21" t="s">
        <v>439</v>
      </c>
      <c r="C537" s="42"/>
      <c r="D537" s="42"/>
      <c r="E537" s="104" t="e">
        <f t="shared" si="8"/>
        <v>#DIV/0!</v>
      </c>
    </row>
    <row r="538" spans="1:5" ht="12.75" customHeight="1">
      <c r="A538" s="20">
        <v>2070305</v>
      </c>
      <c r="B538" s="21" t="s">
        <v>440</v>
      </c>
      <c r="C538" s="42"/>
      <c r="D538" s="42"/>
      <c r="E538" s="104" t="e">
        <f t="shared" si="8"/>
        <v>#DIV/0!</v>
      </c>
    </row>
    <row r="539" spans="1:5" ht="13.5">
      <c r="A539" s="20">
        <v>2070306</v>
      </c>
      <c r="B539" s="21" t="s">
        <v>441</v>
      </c>
      <c r="C539" s="42"/>
      <c r="D539" s="42"/>
      <c r="E539" s="104" t="e">
        <f t="shared" si="8"/>
        <v>#DIV/0!</v>
      </c>
    </row>
    <row r="540" spans="1:5" ht="19.5" customHeight="1">
      <c r="A540" s="20">
        <v>2070307</v>
      </c>
      <c r="B540" s="21" t="s">
        <v>442</v>
      </c>
      <c r="C540" s="42"/>
      <c r="D540" s="42"/>
      <c r="E540" s="104" t="e">
        <f t="shared" si="8"/>
        <v>#DIV/0!</v>
      </c>
    </row>
    <row r="541" spans="1:5" ht="13.5">
      <c r="A541" s="20">
        <v>2070308</v>
      </c>
      <c r="B541" s="21" t="s">
        <v>443</v>
      </c>
      <c r="C541" s="42"/>
      <c r="D541" s="42"/>
      <c r="E541" s="104" t="e">
        <f t="shared" si="8"/>
        <v>#DIV/0!</v>
      </c>
    </row>
    <row r="542" spans="1:5" ht="13.5">
      <c r="A542" s="20">
        <v>2070309</v>
      </c>
      <c r="B542" s="21" t="s">
        <v>444</v>
      </c>
      <c r="C542" s="42"/>
      <c r="D542" s="42"/>
      <c r="E542" s="104" t="e">
        <f t="shared" si="8"/>
        <v>#DIV/0!</v>
      </c>
    </row>
    <row r="543" spans="1:5" ht="19.5" customHeight="1">
      <c r="A543" s="20">
        <v>2070399</v>
      </c>
      <c r="B543" s="21" t="s">
        <v>445</v>
      </c>
      <c r="C543" s="42"/>
      <c r="D543" s="42"/>
      <c r="E543" s="104" t="e">
        <f t="shared" si="8"/>
        <v>#DIV/0!</v>
      </c>
    </row>
    <row r="544" spans="1:5" s="1" customFormat="1" ht="19.5" customHeight="1">
      <c r="A544" s="22">
        <v>20706</v>
      </c>
      <c r="B544" s="22" t="s">
        <v>446</v>
      </c>
      <c r="C544" s="41">
        <f>SUM(C545:C552)</f>
        <v>0</v>
      </c>
      <c r="D544" s="41">
        <f>SUM(D545:D552)</f>
        <v>1</v>
      </c>
      <c r="E544" s="104" t="e">
        <f t="shared" si="8"/>
        <v>#DIV/0!</v>
      </c>
    </row>
    <row r="545" spans="1:5" ht="13.5">
      <c r="A545" s="20">
        <v>2070601</v>
      </c>
      <c r="B545" s="21" t="s">
        <v>82</v>
      </c>
      <c r="C545" s="43">
        <v>0</v>
      </c>
      <c r="D545" s="43">
        <v>0</v>
      </c>
      <c r="E545" s="104" t="e">
        <f t="shared" si="8"/>
        <v>#DIV/0!</v>
      </c>
    </row>
    <row r="546" spans="1:5" ht="13.5">
      <c r="A546" s="20">
        <v>2070602</v>
      </c>
      <c r="B546" s="21" t="s">
        <v>83</v>
      </c>
      <c r="C546" s="43">
        <v>0</v>
      </c>
      <c r="D546" s="43">
        <v>0</v>
      </c>
      <c r="E546" s="104" t="e">
        <f t="shared" si="8"/>
        <v>#DIV/0!</v>
      </c>
    </row>
    <row r="547" spans="1:5" ht="13.5">
      <c r="A547" s="20">
        <v>2070603</v>
      </c>
      <c r="B547" s="21" t="s">
        <v>84</v>
      </c>
      <c r="C547" s="43">
        <v>0</v>
      </c>
      <c r="D547" s="43">
        <v>0</v>
      </c>
      <c r="E547" s="104" t="e">
        <f t="shared" si="8"/>
        <v>#DIV/0!</v>
      </c>
    </row>
    <row r="548" spans="1:5" ht="13.5">
      <c r="A548" s="20">
        <v>2070604</v>
      </c>
      <c r="B548" s="21" t="s">
        <v>447</v>
      </c>
      <c r="C548" s="43">
        <v>0</v>
      </c>
      <c r="D548" s="43">
        <v>0</v>
      </c>
      <c r="E548" s="104" t="e">
        <f t="shared" si="8"/>
        <v>#DIV/0!</v>
      </c>
    </row>
    <row r="549" spans="1:5" ht="13.5">
      <c r="A549" s="20">
        <v>2070605</v>
      </c>
      <c r="B549" s="21" t="s">
        <v>448</v>
      </c>
      <c r="C549" s="43">
        <v>0</v>
      </c>
      <c r="D549" s="43">
        <v>0</v>
      </c>
      <c r="E549" s="104" t="e">
        <f t="shared" si="8"/>
        <v>#DIV/0!</v>
      </c>
    </row>
    <row r="550" spans="1:5" ht="13.5">
      <c r="A550" s="20">
        <v>2070606</v>
      </c>
      <c r="B550" s="21" t="s">
        <v>449</v>
      </c>
      <c r="C550" s="43">
        <v>0</v>
      </c>
      <c r="D550" s="43">
        <v>0</v>
      </c>
      <c r="E550" s="104" t="e">
        <f t="shared" si="8"/>
        <v>#DIV/0!</v>
      </c>
    </row>
    <row r="551" spans="1:5" ht="13.5">
      <c r="A551" s="20">
        <v>2070607</v>
      </c>
      <c r="B551" s="21" t="s">
        <v>450</v>
      </c>
      <c r="C551" s="43">
        <v>0</v>
      </c>
      <c r="D551" s="43">
        <v>0</v>
      </c>
      <c r="E551" s="104" t="e">
        <f t="shared" si="8"/>
        <v>#DIV/0!</v>
      </c>
    </row>
    <row r="552" spans="1:5" ht="19.5" customHeight="1">
      <c r="A552" s="20">
        <v>2070699</v>
      </c>
      <c r="B552" s="21" t="s">
        <v>451</v>
      </c>
      <c r="C552" s="42"/>
      <c r="D552" s="42">
        <v>1</v>
      </c>
      <c r="E552" s="104" t="e">
        <f t="shared" si="8"/>
        <v>#DIV/0!</v>
      </c>
    </row>
    <row r="553" spans="1:5" s="1" customFormat="1" ht="19.5" customHeight="1">
      <c r="A553" s="22">
        <v>20708</v>
      </c>
      <c r="B553" s="22" t="s">
        <v>452</v>
      </c>
      <c r="C553" s="41">
        <f>SUM(C554:C560)</f>
        <v>0</v>
      </c>
      <c r="D553" s="41">
        <f>SUM(D554:D560)</f>
        <v>0</v>
      </c>
      <c r="E553" s="104" t="e">
        <f t="shared" si="8"/>
        <v>#DIV/0!</v>
      </c>
    </row>
    <row r="554" spans="1:5" ht="13.5">
      <c r="A554" s="20">
        <v>2070801</v>
      </c>
      <c r="B554" s="21" t="s">
        <v>82</v>
      </c>
      <c r="C554" s="43">
        <v>0</v>
      </c>
      <c r="D554" s="43">
        <v>0</v>
      </c>
      <c r="E554" s="104" t="e">
        <f t="shared" si="8"/>
        <v>#DIV/0!</v>
      </c>
    </row>
    <row r="555" spans="1:5" ht="13.5">
      <c r="A555" s="20">
        <v>2070802</v>
      </c>
      <c r="B555" s="21" t="s">
        <v>83</v>
      </c>
      <c r="C555" s="43">
        <v>0</v>
      </c>
      <c r="D555" s="43">
        <v>0</v>
      </c>
      <c r="E555" s="104" t="e">
        <f t="shared" si="8"/>
        <v>#DIV/0!</v>
      </c>
    </row>
    <row r="556" spans="1:5" ht="13.5">
      <c r="A556" s="20">
        <v>2070803</v>
      </c>
      <c r="B556" s="21" t="s">
        <v>84</v>
      </c>
      <c r="C556" s="43">
        <v>0</v>
      </c>
      <c r="D556" s="43">
        <v>0</v>
      </c>
      <c r="E556" s="104" t="e">
        <f t="shared" si="8"/>
        <v>#DIV/0!</v>
      </c>
    </row>
    <row r="557" spans="1:5" ht="19.5" customHeight="1">
      <c r="A557" s="20">
        <v>2070804</v>
      </c>
      <c r="B557" s="21" t="s">
        <v>453</v>
      </c>
      <c r="C557" s="42">
        <v>0</v>
      </c>
      <c r="D557" s="42">
        <v>0</v>
      </c>
      <c r="E557" s="104" t="e">
        <f t="shared" si="8"/>
        <v>#DIV/0!</v>
      </c>
    </row>
    <row r="558" spans="1:5" ht="19.5" customHeight="1">
      <c r="A558" s="20">
        <v>2070805</v>
      </c>
      <c r="B558" s="21" t="s">
        <v>454</v>
      </c>
      <c r="C558" s="42"/>
      <c r="D558" s="42"/>
      <c r="E558" s="104" t="e">
        <f t="shared" si="8"/>
        <v>#DIV/0!</v>
      </c>
    </row>
    <row r="559" spans="1:5" ht="19.5" customHeight="1">
      <c r="A559" s="20">
        <v>2070806</v>
      </c>
      <c r="B559" s="21" t="s">
        <v>455</v>
      </c>
      <c r="C559" s="42"/>
      <c r="D559" s="42"/>
      <c r="E559" s="104" t="e">
        <f t="shared" si="8"/>
        <v>#DIV/0!</v>
      </c>
    </row>
    <row r="560" spans="1:5" ht="19.5" customHeight="1">
      <c r="A560" s="20">
        <v>2070899</v>
      </c>
      <c r="B560" s="21" t="s">
        <v>456</v>
      </c>
      <c r="C560" s="42"/>
      <c r="D560" s="42"/>
      <c r="E560" s="104" t="e">
        <f t="shared" si="8"/>
        <v>#DIV/0!</v>
      </c>
    </row>
    <row r="561" spans="1:5" s="1" customFormat="1" ht="19.5" customHeight="1">
      <c r="A561" s="22">
        <v>20799</v>
      </c>
      <c r="B561" s="22" t="s">
        <v>457</v>
      </c>
      <c r="C561" s="41">
        <f>SUM(C562:C564)</f>
        <v>20</v>
      </c>
      <c r="D561" s="41">
        <f>SUM(D562:D564)</f>
        <v>1.7</v>
      </c>
      <c r="E561" s="104">
        <f t="shared" si="8"/>
        <v>0.08499999999999999</v>
      </c>
    </row>
    <row r="562" spans="1:5" ht="13.5">
      <c r="A562" s="20">
        <v>2079902</v>
      </c>
      <c r="B562" s="21" t="s">
        <v>458</v>
      </c>
      <c r="C562" s="43">
        <v>0</v>
      </c>
      <c r="D562" s="43">
        <v>0</v>
      </c>
      <c r="E562" s="104" t="e">
        <f t="shared" si="8"/>
        <v>#DIV/0!</v>
      </c>
    </row>
    <row r="563" spans="1:5" ht="19.5" customHeight="1">
      <c r="A563" s="20">
        <v>2079903</v>
      </c>
      <c r="B563" s="21" t="s">
        <v>459</v>
      </c>
      <c r="C563" s="43">
        <v>0</v>
      </c>
      <c r="D563" s="43">
        <v>0</v>
      </c>
      <c r="E563" s="104" t="e">
        <f t="shared" si="8"/>
        <v>#DIV/0!</v>
      </c>
    </row>
    <row r="564" spans="1:5" ht="19.5" customHeight="1">
      <c r="A564" s="20">
        <v>2079999</v>
      </c>
      <c r="B564" s="21" t="s">
        <v>460</v>
      </c>
      <c r="C564" s="43">
        <v>20</v>
      </c>
      <c r="D564" s="43">
        <v>1.7</v>
      </c>
      <c r="E564" s="104">
        <f t="shared" si="8"/>
        <v>0.08499999999999999</v>
      </c>
    </row>
    <row r="565" spans="1:5" s="1" customFormat="1" ht="19.5" customHeight="1">
      <c r="A565" s="22">
        <v>208</v>
      </c>
      <c r="B565" s="22" t="s">
        <v>461</v>
      </c>
      <c r="C565" s="41">
        <f>C566+C580+C588+C590+C608+C612+C622+C630+C637+C645+C654+C659+C662+C665+C668+C671+C674+C683+C678+C694+C691</f>
        <v>5650.849999999999</v>
      </c>
      <c r="D565" s="41">
        <f>D566+D580+D588+D590+D608+D612+D622+D630+D637+D645+D654+D659+D662+D665+D668+D671+D674+D683+D678+D694+D691</f>
        <v>4026.7</v>
      </c>
      <c r="E565" s="104">
        <f t="shared" si="8"/>
        <v>0.7125830627250768</v>
      </c>
    </row>
    <row r="566" spans="1:5" s="1" customFormat="1" ht="19.5" customHeight="1">
      <c r="A566" s="22">
        <v>20801</v>
      </c>
      <c r="B566" s="22" t="s">
        <v>462</v>
      </c>
      <c r="C566" s="41">
        <f>SUM(C567:C579)</f>
        <v>66.43</v>
      </c>
      <c r="D566" s="41">
        <f>SUM(D567:D579)</f>
        <v>67.7</v>
      </c>
      <c r="E566" s="104">
        <f t="shared" si="8"/>
        <v>1.019117868432937</v>
      </c>
    </row>
    <row r="567" spans="1:5" ht="19.5" customHeight="1">
      <c r="A567" s="20">
        <v>2080101</v>
      </c>
      <c r="B567" s="21" t="s">
        <v>82</v>
      </c>
      <c r="C567" s="42"/>
      <c r="D567" s="42"/>
      <c r="E567" s="104" t="e">
        <f t="shared" si="8"/>
        <v>#DIV/0!</v>
      </c>
    </row>
    <row r="568" spans="1:5" ht="19.5" customHeight="1">
      <c r="A568" s="20">
        <v>2080102</v>
      </c>
      <c r="B568" s="21" t="s">
        <v>83</v>
      </c>
      <c r="C568" s="42"/>
      <c r="D568" s="42"/>
      <c r="E568" s="104" t="e">
        <f t="shared" si="8"/>
        <v>#DIV/0!</v>
      </c>
    </row>
    <row r="569" spans="1:5" ht="13.5">
      <c r="A569" s="20">
        <v>2080103</v>
      </c>
      <c r="B569" s="21" t="s">
        <v>84</v>
      </c>
      <c r="C569" s="42"/>
      <c r="D569" s="42"/>
      <c r="E569" s="104" t="e">
        <f t="shared" si="8"/>
        <v>#DIV/0!</v>
      </c>
    </row>
    <row r="570" spans="1:5" ht="19.5" customHeight="1">
      <c r="A570" s="20">
        <v>2080104</v>
      </c>
      <c r="B570" s="21" t="s">
        <v>463</v>
      </c>
      <c r="C570" s="42"/>
      <c r="D570" s="42"/>
      <c r="E570" s="104" t="e">
        <f t="shared" si="8"/>
        <v>#DIV/0!</v>
      </c>
    </row>
    <row r="571" spans="1:5" ht="13.5">
      <c r="A571" s="20">
        <v>2080105</v>
      </c>
      <c r="B571" s="21" t="s">
        <v>464</v>
      </c>
      <c r="C571" s="42"/>
      <c r="D571" s="42"/>
      <c r="E571" s="104" t="e">
        <f t="shared" si="8"/>
        <v>#DIV/0!</v>
      </c>
    </row>
    <row r="572" spans="1:5" ht="19.5" customHeight="1">
      <c r="A572" s="20">
        <v>2080106</v>
      </c>
      <c r="B572" s="21" t="s">
        <v>465</v>
      </c>
      <c r="C572" s="42">
        <v>66.43</v>
      </c>
      <c r="D572" s="42">
        <v>67.7</v>
      </c>
      <c r="E572" s="104">
        <f t="shared" si="8"/>
        <v>1.019117868432937</v>
      </c>
    </row>
    <row r="573" spans="1:5" ht="13.5">
      <c r="A573" s="20">
        <v>2080107</v>
      </c>
      <c r="B573" s="21" t="s">
        <v>466</v>
      </c>
      <c r="C573" s="42"/>
      <c r="D573" s="42"/>
      <c r="E573" s="104" t="e">
        <f t="shared" si="8"/>
        <v>#DIV/0!</v>
      </c>
    </row>
    <row r="574" spans="1:5" ht="13.5">
      <c r="A574" s="20">
        <v>2080108</v>
      </c>
      <c r="B574" s="21" t="s">
        <v>123</v>
      </c>
      <c r="C574" s="42"/>
      <c r="D574" s="42"/>
      <c r="E574" s="104" t="e">
        <f t="shared" si="8"/>
        <v>#DIV/0!</v>
      </c>
    </row>
    <row r="575" spans="1:5" ht="19.5" customHeight="1">
      <c r="A575" s="20">
        <v>2080109</v>
      </c>
      <c r="B575" s="21" t="s">
        <v>467</v>
      </c>
      <c r="C575" s="42"/>
      <c r="D575" s="42"/>
      <c r="E575" s="104" t="e">
        <f t="shared" si="8"/>
        <v>#DIV/0!</v>
      </c>
    </row>
    <row r="576" spans="1:5" ht="13.5">
      <c r="A576" s="20">
        <v>2080110</v>
      </c>
      <c r="B576" s="21" t="s">
        <v>468</v>
      </c>
      <c r="C576" s="42"/>
      <c r="D576" s="42"/>
      <c r="E576" s="104" t="e">
        <f t="shared" si="8"/>
        <v>#DIV/0!</v>
      </c>
    </row>
    <row r="577" spans="1:5" ht="13.5">
      <c r="A577" s="20">
        <v>2080111</v>
      </c>
      <c r="B577" s="21" t="s">
        <v>469</v>
      </c>
      <c r="C577" s="42"/>
      <c r="D577" s="42"/>
      <c r="E577" s="104" t="e">
        <f t="shared" si="8"/>
        <v>#DIV/0!</v>
      </c>
    </row>
    <row r="578" spans="1:5" ht="19.5" customHeight="1">
      <c r="A578" s="20">
        <v>2080112</v>
      </c>
      <c r="B578" s="21" t="s">
        <v>470</v>
      </c>
      <c r="C578" s="42"/>
      <c r="D578" s="42"/>
      <c r="E578" s="104" t="e">
        <f t="shared" si="8"/>
        <v>#DIV/0!</v>
      </c>
    </row>
    <row r="579" spans="1:5" ht="19.5" customHeight="1">
      <c r="A579" s="20">
        <v>2080199</v>
      </c>
      <c r="B579" s="21" t="s">
        <v>471</v>
      </c>
      <c r="C579" s="42"/>
      <c r="D579" s="42"/>
      <c r="E579" s="104" t="e">
        <f t="shared" si="8"/>
        <v>#DIV/0!</v>
      </c>
    </row>
    <row r="580" spans="1:5" s="1" customFormat="1" ht="19.5" customHeight="1">
      <c r="A580" s="22">
        <v>20802</v>
      </c>
      <c r="B580" s="22" t="s">
        <v>472</v>
      </c>
      <c r="C580" s="41">
        <f>SUM(C581:C587)</f>
        <v>30</v>
      </c>
      <c r="D580" s="41">
        <f>SUM(D581:D587)</f>
        <v>20.4</v>
      </c>
      <c r="E580" s="104">
        <f t="shared" si="8"/>
        <v>0.6799999999999999</v>
      </c>
    </row>
    <row r="581" spans="1:5" ht="19.5" customHeight="1">
      <c r="A581" s="20">
        <v>2080201</v>
      </c>
      <c r="B581" s="21" t="s">
        <v>82</v>
      </c>
      <c r="C581" s="42"/>
      <c r="D581" s="42"/>
      <c r="E581" s="104" t="e">
        <f t="shared" si="8"/>
        <v>#DIV/0!</v>
      </c>
    </row>
    <row r="582" spans="1:5" ht="19.5" customHeight="1">
      <c r="A582" s="20">
        <v>2080202</v>
      </c>
      <c r="B582" s="21" t="s">
        <v>83</v>
      </c>
      <c r="C582" s="42"/>
      <c r="D582" s="42"/>
      <c r="E582" s="104" t="e">
        <f aca="true" t="shared" si="9" ref="E582:E645">D582/C582</f>
        <v>#DIV/0!</v>
      </c>
    </row>
    <row r="583" spans="1:5" ht="13.5">
      <c r="A583" s="20">
        <v>2080203</v>
      </c>
      <c r="B583" s="21" t="s">
        <v>84</v>
      </c>
      <c r="C583" s="42"/>
      <c r="D583" s="42"/>
      <c r="E583" s="104" t="e">
        <f t="shared" si="9"/>
        <v>#DIV/0!</v>
      </c>
    </row>
    <row r="584" spans="1:5" ht="19.5" customHeight="1">
      <c r="A584" s="20">
        <v>2080206</v>
      </c>
      <c r="B584" s="21" t="s">
        <v>473</v>
      </c>
      <c r="C584" s="42"/>
      <c r="D584" s="42"/>
      <c r="E584" s="104" t="e">
        <f t="shared" si="9"/>
        <v>#DIV/0!</v>
      </c>
    </row>
    <row r="585" spans="1:5" ht="19.5" customHeight="1">
      <c r="A585" s="20">
        <v>2080207</v>
      </c>
      <c r="B585" s="21" t="s">
        <v>474</v>
      </c>
      <c r="C585" s="42"/>
      <c r="D585" s="42"/>
      <c r="E585" s="104" t="e">
        <f t="shared" si="9"/>
        <v>#DIV/0!</v>
      </c>
    </row>
    <row r="586" spans="1:5" ht="13.5">
      <c r="A586" s="20">
        <v>2080208</v>
      </c>
      <c r="B586" s="21" t="s">
        <v>475</v>
      </c>
      <c r="C586" s="42"/>
      <c r="D586" s="42"/>
      <c r="E586" s="104" t="e">
        <f t="shared" si="9"/>
        <v>#DIV/0!</v>
      </c>
    </row>
    <row r="587" spans="1:5" ht="19.5" customHeight="1">
      <c r="A587" s="20">
        <v>2080299</v>
      </c>
      <c r="B587" s="21" t="s">
        <v>476</v>
      </c>
      <c r="C587" s="42">
        <v>30</v>
      </c>
      <c r="D587" s="42">
        <v>20.4</v>
      </c>
      <c r="E587" s="104">
        <f t="shared" si="9"/>
        <v>0.6799999999999999</v>
      </c>
    </row>
    <row r="588" spans="1:5" ht="13.5">
      <c r="A588" s="20">
        <v>20804</v>
      </c>
      <c r="B588" s="22" t="s">
        <v>477</v>
      </c>
      <c r="C588" s="43">
        <f>C589</f>
        <v>0</v>
      </c>
      <c r="D588" s="43">
        <f>D589</f>
        <v>0</v>
      </c>
      <c r="E588" s="104" t="e">
        <f t="shared" si="9"/>
        <v>#DIV/0!</v>
      </c>
    </row>
    <row r="589" spans="1:5" ht="13.5">
      <c r="A589" s="20">
        <v>2080402</v>
      </c>
      <c r="B589" s="21" t="s">
        <v>478</v>
      </c>
      <c r="C589" s="43">
        <v>0</v>
      </c>
      <c r="D589" s="43">
        <v>0</v>
      </c>
      <c r="E589" s="104" t="e">
        <f t="shared" si="9"/>
        <v>#DIV/0!</v>
      </c>
    </row>
    <row r="590" spans="1:5" s="1" customFormat="1" ht="19.5" customHeight="1">
      <c r="A590" s="22">
        <v>20805</v>
      </c>
      <c r="B590" s="22" t="s">
        <v>479</v>
      </c>
      <c r="C590" s="41">
        <f>C591+C592+C595+C596+C601+C606+C607</f>
        <v>3188.71</v>
      </c>
      <c r="D590" s="41">
        <f>D591+D592+D595+D596+D601+D606+D607</f>
        <v>1274.5</v>
      </c>
      <c r="E590" s="104">
        <f t="shared" si="9"/>
        <v>0.3996914112603529</v>
      </c>
    </row>
    <row r="591" spans="1:5" ht="19.5" customHeight="1">
      <c r="A591" s="20">
        <v>2080501</v>
      </c>
      <c r="B591" s="21" t="s">
        <v>480</v>
      </c>
      <c r="C591" s="42">
        <v>68.3</v>
      </c>
      <c r="D591" s="42">
        <v>68.3</v>
      </c>
      <c r="E591" s="104">
        <f t="shared" si="9"/>
        <v>1</v>
      </c>
    </row>
    <row r="592" spans="1:5" ht="19.5" customHeight="1">
      <c r="A592" s="20">
        <v>2080502</v>
      </c>
      <c r="B592" s="21" t="s">
        <v>481</v>
      </c>
      <c r="C592" s="42">
        <f>C593+C594</f>
        <v>243.3</v>
      </c>
      <c r="D592" s="42">
        <f>D593+D594</f>
        <v>265.4</v>
      </c>
      <c r="E592" s="104">
        <f t="shared" si="9"/>
        <v>1.090834360871352</v>
      </c>
    </row>
    <row r="593" spans="1:5" ht="19.5" customHeight="1">
      <c r="A593" s="20">
        <v>208050201</v>
      </c>
      <c r="B593" s="21" t="s">
        <v>482</v>
      </c>
      <c r="C593" s="42">
        <v>216.4</v>
      </c>
      <c r="D593" s="42">
        <v>235.6</v>
      </c>
      <c r="E593" s="104">
        <f t="shared" si="9"/>
        <v>1.088724584103512</v>
      </c>
    </row>
    <row r="594" spans="1:5" ht="19.5" customHeight="1">
      <c r="A594" s="20">
        <v>208050202</v>
      </c>
      <c r="B594" s="21" t="s">
        <v>483</v>
      </c>
      <c r="C594" s="42">
        <v>26.9</v>
      </c>
      <c r="D594" s="42">
        <v>29.8</v>
      </c>
      <c r="E594" s="104">
        <f t="shared" si="9"/>
        <v>1.1078066914498141</v>
      </c>
    </row>
    <row r="595" spans="1:5" ht="19.5" customHeight="1">
      <c r="A595" s="20">
        <v>2080503</v>
      </c>
      <c r="B595" s="21" t="s">
        <v>484</v>
      </c>
      <c r="C595" s="42"/>
      <c r="D595" s="42"/>
      <c r="E595" s="104" t="e">
        <f t="shared" si="9"/>
        <v>#DIV/0!</v>
      </c>
    </row>
    <row r="596" spans="1:5" ht="19.5" customHeight="1">
      <c r="A596" s="20">
        <v>2080505</v>
      </c>
      <c r="B596" s="21" t="s">
        <v>485</v>
      </c>
      <c r="C596" s="42">
        <f>C597+C598</f>
        <v>1924.1999999999998</v>
      </c>
      <c r="D596" s="42">
        <f>D597+D598</f>
        <v>627.3</v>
      </c>
      <c r="E596" s="104">
        <f t="shared" si="9"/>
        <v>0.32600561272217027</v>
      </c>
    </row>
    <row r="597" spans="1:5" ht="19.5" customHeight="1">
      <c r="A597" s="20">
        <v>208050501</v>
      </c>
      <c r="B597" s="21" t="s">
        <v>486</v>
      </c>
      <c r="C597" s="42">
        <v>359.4</v>
      </c>
      <c r="D597" s="42">
        <v>134.8</v>
      </c>
      <c r="E597" s="104">
        <f t="shared" si="9"/>
        <v>0.3750695603784085</v>
      </c>
    </row>
    <row r="598" spans="1:5" ht="19.5" customHeight="1">
      <c r="A598" s="20">
        <v>208050502</v>
      </c>
      <c r="B598" s="21" t="s">
        <v>487</v>
      </c>
      <c r="C598" s="42">
        <f>C599+C600</f>
        <v>1564.8</v>
      </c>
      <c r="D598" s="42">
        <f>D599+D600</f>
        <v>492.5</v>
      </c>
      <c r="E598" s="104">
        <f t="shared" si="9"/>
        <v>0.31473670756646216</v>
      </c>
    </row>
    <row r="599" spans="1:5" ht="19.5" customHeight="1">
      <c r="A599" s="20">
        <v>20805050201</v>
      </c>
      <c r="B599" s="21" t="s">
        <v>488</v>
      </c>
      <c r="C599" s="42">
        <v>344.8</v>
      </c>
      <c r="D599" s="42">
        <v>107</v>
      </c>
      <c r="E599" s="104">
        <f t="shared" si="9"/>
        <v>0.31032482598607886</v>
      </c>
    </row>
    <row r="600" spans="1:5" ht="19.5" customHeight="1">
      <c r="A600" s="20">
        <v>20805050202</v>
      </c>
      <c r="B600" s="21" t="s">
        <v>489</v>
      </c>
      <c r="C600" s="42">
        <v>1220</v>
      </c>
      <c r="D600" s="42">
        <v>385.5</v>
      </c>
      <c r="E600" s="104">
        <f t="shared" si="9"/>
        <v>0.31598360655737706</v>
      </c>
    </row>
    <row r="601" spans="1:5" ht="19.5" customHeight="1">
      <c r="A601" s="20">
        <v>2080506</v>
      </c>
      <c r="B601" s="21" t="s">
        <v>490</v>
      </c>
      <c r="C601" s="42">
        <f>C602+C603</f>
        <v>952.9100000000001</v>
      </c>
      <c r="D601" s="42">
        <f>D602+D603</f>
        <v>313.50000000000006</v>
      </c>
      <c r="E601" s="104">
        <f t="shared" si="9"/>
        <v>0.3289922448080092</v>
      </c>
    </row>
    <row r="602" spans="1:5" ht="19.5" customHeight="1">
      <c r="A602" s="20">
        <v>208050601</v>
      </c>
      <c r="B602" s="21" t="s">
        <v>491</v>
      </c>
      <c r="C602" s="42">
        <v>205.7</v>
      </c>
      <c r="D602" s="42">
        <v>53.3</v>
      </c>
      <c r="E602" s="104">
        <f t="shared" si="9"/>
        <v>0.25911521633446766</v>
      </c>
    </row>
    <row r="603" spans="1:5" ht="19.5" customHeight="1">
      <c r="A603" s="20">
        <v>208050602</v>
      </c>
      <c r="B603" s="21" t="s">
        <v>492</v>
      </c>
      <c r="C603" s="42">
        <f>C604+C605</f>
        <v>747.21</v>
      </c>
      <c r="D603" s="42">
        <f>D604+D605</f>
        <v>260.20000000000005</v>
      </c>
      <c r="E603" s="104">
        <f t="shared" si="9"/>
        <v>0.34822874426198797</v>
      </c>
    </row>
    <row r="604" spans="1:5" ht="19.5" customHeight="1">
      <c r="A604" s="20">
        <v>20805060201</v>
      </c>
      <c r="B604" s="21" t="s">
        <v>493</v>
      </c>
      <c r="C604" s="42">
        <v>165.71</v>
      </c>
      <c r="D604" s="42">
        <v>104.9</v>
      </c>
      <c r="E604" s="104">
        <f t="shared" si="9"/>
        <v>0.6330336129382657</v>
      </c>
    </row>
    <row r="605" spans="1:5" ht="19.5" customHeight="1">
      <c r="A605" s="20">
        <v>20805060202</v>
      </c>
      <c r="B605" s="21" t="s">
        <v>494</v>
      </c>
      <c r="C605" s="42">
        <v>581.5</v>
      </c>
      <c r="D605" s="42">
        <v>155.3</v>
      </c>
      <c r="E605" s="104">
        <f t="shared" si="9"/>
        <v>0.26706792777300087</v>
      </c>
    </row>
    <row r="606" spans="1:5" ht="19.5" customHeight="1">
      <c r="A606" s="20">
        <v>2080507</v>
      </c>
      <c r="B606" s="21" t="s">
        <v>495</v>
      </c>
      <c r="C606" s="42"/>
      <c r="D606" s="42"/>
      <c r="E606" s="104" t="e">
        <f t="shared" si="9"/>
        <v>#DIV/0!</v>
      </c>
    </row>
    <row r="607" spans="1:5" ht="19.5" customHeight="1">
      <c r="A607" s="20">
        <v>2080599</v>
      </c>
      <c r="B607" s="21" t="s">
        <v>496</v>
      </c>
      <c r="C607" s="42"/>
      <c r="D607" s="42"/>
      <c r="E607" s="104" t="e">
        <f t="shared" si="9"/>
        <v>#DIV/0!</v>
      </c>
    </row>
    <row r="608" spans="1:5" ht="13.5">
      <c r="A608" s="20">
        <v>20806</v>
      </c>
      <c r="B608" s="22" t="s">
        <v>497</v>
      </c>
      <c r="C608" s="43">
        <f>SUM(C609:C611)</f>
        <v>0</v>
      </c>
      <c r="D608" s="43">
        <f>SUM(D609:D611)</f>
        <v>0</v>
      </c>
      <c r="E608" s="104" t="e">
        <f t="shared" si="9"/>
        <v>#DIV/0!</v>
      </c>
    </row>
    <row r="609" spans="1:5" ht="13.5">
      <c r="A609" s="20">
        <v>2080601</v>
      </c>
      <c r="B609" s="21" t="s">
        <v>498</v>
      </c>
      <c r="C609" s="43">
        <v>0</v>
      </c>
      <c r="D609" s="43">
        <v>0</v>
      </c>
      <c r="E609" s="104" t="e">
        <f t="shared" si="9"/>
        <v>#DIV/0!</v>
      </c>
    </row>
    <row r="610" spans="1:5" ht="13.5">
      <c r="A610" s="20">
        <v>2080602</v>
      </c>
      <c r="B610" s="21" t="s">
        <v>499</v>
      </c>
      <c r="C610" s="43">
        <v>0</v>
      </c>
      <c r="D610" s="43">
        <v>0</v>
      </c>
      <c r="E610" s="104" t="e">
        <f t="shared" si="9"/>
        <v>#DIV/0!</v>
      </c>
    </row>
    <row r="611" spans="1:5" ht="13.5">
      <c r="A611" s="20">
        <v>2080699</v>
      </c>
      <c r="B611" s="21" t="s">
        <v>500</v>
      </c>
      <c r="C611" s="43">
        <v>0</v>
      </c>
      <c r="D611" s="43">
        <v>0</v>
      </c>
      <c r="E611" s="104" t="e">
        <f t="shared" si="9"/>
        <v>#DIV/0!</v>
      </c>
    </row>
    <row r="612" spans="1:5" s="1" customFormat="1" ht="19.5" customHeight="1">
      <c r="A612" s="22">
        <v>20807</v>
      </c>
      <c r="B612" s="22" t="s">
        <v>501</v>
      </c>
      <c r="C612" s="41">
        <f>SUM(C613:C621)</f>
        <v>15.96</v>
      </c>
      <c r="D612" s="41">
        <f>SUM(D613:D621)</f>
        <v>8</v>
      </c>
      <c r="E612" s="104">
        <f t="shared" si="9"/>
        <v>0.5012531328320802</v>
      </c>
    </row>
    <row r="613" spans="1:5" ht="13.5">
      <c r="A613" s="20">
        <v>2080701</v>
      </c>
      <c r="B613" s="21" t="s">
        <v>502</v>
      </c>
      <c r="C613" s="43">
        <v>0</v>
      </c>
      <c r="D613" s="43">
        <v>0</v>
      </c>
      <c r="E613" s="104" t="e">
        <f t="shared" si="9"/>
        <v>#DIV/0!</v>
      </c>
    </row>
    <row r="614" spans="1:5" ht="19.5" customHeight="1">
      <c r="A614" s="20">
        <v>2080702</v>
      </c>
      <c r="B614" s="21" t="s">
        <v>503</v>
      </c>
      <c r="C614" s="43">
        <v>0</v>
      </c>
      <c r="D614" s="43">
        <v>0</v>
      </c>
      <c r="E614" s="104" t="e">
        <f t="shared" si="9"/>
        <v>#DIV/0!</v>
      </c>
    </row>
    <row r="615" spans="1:5" ht="19.5" customHeight="1">
      <c r="A615" s="20">
        <v>2080704</v>
      </c>
      <c r="B615" s="21" t="s">
        <v>504</v>
      </c>
      <c r="C615" s="43">
        <v>15.96</v>
      </c>
      <c r="D615" s="43">
        <v>8</v>
      </c>
      <c r="E615" s="104">
        <f t="shared" si="9"/>
        <v>0.5012531328320802</v>
      </c>
    </row>
    <row r="616" spans="1:5" ht="13.5">
      <c r="A616" s="20">
        <v>2080705</v>
      </c>
      <c r="B616" s="21" t="s">
        <v>505</v>
      </c>
      <c r="C616" s="43">
        <v>0</v>
      </c>
      <c r="D616" s="43">
        <v>0</v>
      </c>
      <c r="E616" s="104" t="e">
        <f t="shared" si="9"/>
        <v>#DIV/0!</v>
      </c>
    </row>
    <row r="617" spans="1:5" ht="13.5">
      <c r="A617" s="20">
        <v>2080709</v>
      </c>
      <c r="B617" s="21" t="s">
        <v>506</v>
      </c>
      <c r="C617" s="43">
        <v>0</v>
      </c>
      <c r="D617" s="43">
        <v>0</v>
      </c>
      <c r="E617" s="104" t="e">
        <f t="shared" si="9"/>
        <v>#DIV/0!</v>
      </c>
    </row>
    <row r="618" spans="1:5" ht="13.5">
      <c r="A618" s="20">
        <v>2080711</v>
      </c>
      <c r="B618" s="21" t="s">
        <v>507</v>
      </c>
      <c r="C618" s="43">
        <v>0</v>
      </c>
      <c r="D618" s="43">
        <v>0</v>
      </c>
      <c r="E618" s="104" t="e">
        <f t="shared" si="9"/>
        <v>#DIV/0!</v>
      </c>
    </row>
    <row r="619" spans="1:5" ht="13.5">
      <c r="A619" s="20">
        <v>2080712</v>
      </c>
      <c r="B619" s="21" t="s">
        <v>508</v>
      </c>
      <c r="C619" s="43">
        <v>0</v>
      </c>
      <c r="D619" s="43">
        <v>0</v>
      </c>
      <c r="E619" s="104" t="e">
        <f t="shared" si="9"/>
        <v>#DIV/0!</v>
      </c>
    </row>
    <row r="620" spans="1:5" ht="13.5">
      <c r="A620" s="20">
        <v>2080713</v>
      </c>
      <c r="B620" s="21" t="s">
        <v>509</v>
      </c>
      <c r="C620" s="43">
        <v>0</v>
      </c>
      <c r="D620" s="43">
        <v>0</v>
      </c>
      <c r="E620" s="104" t="e">
        <f t="shared" si="9"/>
        <v>#DIV/0!</v>
      </c>
    </row>
    <row r="621" spans="1:5" ht="19.5" customHeight="1">
      <c r="A621" s="20">
        <v>2080799</v>
      </c>
      <c r="B621" s="21" t="s">
        <v>510</v>
      </c>
      <c r="C621" s="43">
        <v>0</v>
      </c>
      <c r="D621" s="43">
        <v>0</v>
      </c>
      <c r="E621" s="104" t="e">
        <f t="shared" si="9"/>
        <v>#DIV/0!</v>
      </c>
    </row>
    <row r="622" spans="1:5" s="1" customFormat="1" ht="19.5" customHeight="1">
      <c r="A622" s="22">
        <v>20808</v>
      </c>
      <c r="B622" s="22" t="s">
        <v>511</v>
      </c>
      <c r="C622" s="41">
        <f>SUM(C623:C629)</f>
        <v>211.26</v>
      </c>
      <c r="D622" s="41">
        <f>SUM(D623:D629)</f>
        <v>191.6</v>
      </c>
      <c r="E622" s="104">
        <f t="shared" si="9"/>
        <v>0.90693931648206</v>
      </c>
    </row>
    <row r="623" spans="1:5" ht="19.5" customHeight="1">
      <c r="A623" s="20">
        <v>2080801</v>
      </c>
      <c r="B623" s="21" t="s">
        <v>512</v>
      </c>
      <c r="C623" s="42">
        <v>0.9</v>
      </c>
      <c r="D623" s="42"/>
      <c r="E623" s="104">
        <f t="shared" si="9"/>
        <v>0</v>
      </c>
    </row>
    <row r="624" spans="1:5" ht="19.5" customHeight="1">
      <c r="A624" s="20">
        <v>2080802</v>
      </c>
      <c r="B624" s="21" t="s">
        <v>513</v>
      </c>
      <c r="C624" s="42">
        <v>1.7</v>
      </c>
      <c r="D624" s="42">
        <v>1.7</v>
      </c>
      <c r="E624" s="104">
        <f t="shared" si="9"/>
        <v>1</v>
      </c>
    </row>
    <row r="625" spans="1:5" ht="19.5" customHeight="1">
      <c r="A625" s="20">
        <v>2080803</v>
      </c>
      <c r="B625" s="21" t="s">
        <v>514</v>
      </c>
      <c r="C625" s="42">
        <v>7.2</v>
      </c>
      <c r="D625" s="42">
        <v>24.2</v>
      </c>
      <c r="E625" s="104">
        <f t="shared" si="9"/>
        <v>3.3611111111111107</v>
      </c>
    </row>
    <row r="626" spans="1:5" ht="19.5" customHeight="1">
      <c r="A626" s="20">
        <v>2080804</v>
      </c>
      <c r="B626" s="21" t="s">
        <v>515</v>
      </c>
      <c r="C626" s="42"/>
      <c r="D626" s="42"/>
      <c r="E626" s="104" t="e">
        <f t="shared" si="9"/>
        <v>#DIV/0!</v>
      </c>
    </row>
    <row r="627" spans="1:5" ht="19.5" customHeight="1">
      <c r="A627" s="20">
        <v>2080805</v>
      </c>
      <c r="B627" s="21" t="s">
        <v>516</v>
      </c>
      <c r="C627" s="42">
        <v>43</v>
      </c>
      <c r="D627" s="42">
        <v>40.6</v>
      </c>
      <c r="E627" s="104">
        <f t="shared" si="9"/>
        <v>0.944186046511628</v>
      </c>
    </row>
    <row r="628" spans="1:5" ht="19.5" customHeight="1">
      <c r="A628" s="20">
        <v>2080806</v>
      </c>
      <c r="B628" s="21" t="s">
        <v>517</v>
      </c>
      <c r="C628" s="42">
        <v>6.5</v>
      </c>
      <c r="D628" s="42">
        <v>6.5</v>
      </c>
      <c r="E628" s="104">
        <f t="shared" si="9"/>
        <v>1</v>
      </c>
    </row>
    <row r="629" spans="1:5" ht="19.5" customHeight="1">
      <c r="A629" s="20">
        <v>2080899</v>
      </c>
      <c r="B629" s="21" t="s">
        <v>518</v>
      </c>
      <c r="C629" s="42">
        <v>151.96</v>
      </c>
      <c r="D629" s="42">
        <v>118.6</v>
      </c>
      <c r="E629" s="104">
        <f t="shared" si="9"/>
        <v>0.7804685443537772</v>
      </c>
    </row>
    <row r="630" spans="1:5" s="1" customFormat="1" ht="19.5" customHeight="1">
      <c r="A630" s="22">
        <v>20809</v>
      </c>
      <c r="B630" s="22" t="s">
        <v>519</v>
      </c>
      <c r="C630" s="41">
        <f>SUM(C631:C636)</f>
        <v>54</v>
      </c>
      <c r="D630" s="41">
        <f>SUM(D631:D636)</f>
        <v>42.199999999999996</v>
      </c>
      <c r="E630" s="104">
        <f t="shared" si="9"/>
        <v>0.7814814814814814</v>
      </c>
    </row>
    <row r="631" spans="1:5" ht="19.5" customHeight="1">
      <c r="A631" s="20">
        <v>2080901</v>
      </c>
      <c r="B631" s="21" t="s">
        <v>520</v>
      </c>
      <c r="C631" s="42">
        <v>47</v>
      </c>
      <c r="D631" s="42">
        <v>40.8</v>
      </c>
      <c r="E631" s="104">
        <f t="shared" si="9"/>
        <v>0.8680851063829786</v>
      </c>
    </row>
    <row r="632" spans="1:5" ht="19.5" customHeight="1">
      <c r="A632" s="20">
        <v>2080902</v>
      </c>
      <c r="B632" s="21" t="s">
        <v>521</v>
      </c>
      <c r="C632" s="42"/>
      <c r="D632" s="42"/>
      <c r="E632" s="104" t="e">
        <f t="shared" si="9"/>
        <v>#DIV/0!</v>
      </c>
    </row>
    <row r="633" spans="1:5" ht="13.5">
      <c r="A633" s="20">
        <v>2080903</v>
      </c>
      <c r="B633" s="21" t="s">
        <v>522</v>
      </c>
      <c r="C633" s="42"/>
      <c r="D633" s="42"/>
      <c r="E633" s="104" t="e">
        <f t="shared" si="9"/>
        <v>#DIV/0!</v>
      </c>
    </row>
    <row r="634" spans="1:5" ht="19.5" customHeight="1">
      <c r="A634" s="20">
        <v>2080904</v>
      </c>
      <c r="B634" s="21" t="s">
        <v>523</v>
      </c>
      <c r="C634" s="42">
        <v>7</v>
      </c>
      <c r="D634" s="42">
        <v>1.4</v>
      </c>
      <c r="E634" s="104">
        <f t="shared" si="9"/>
        <v>0.19999999999999998</v>
      </c>
    </row>
    <row r="635" spans="1:5" ht="19.5" customHeight="1">
      <c r="A635" s="20">
        <v>2080905</v>
      </c>
      <c r="B635" s="21" t="s">
        <v>524</v>
      </c>
      <c r="C635" s="42"/>
      <c r="D635" s="42"/>
      <c r="E635" s="104" t="e">
        <f t="shared" si="9"/>
        <v>#DIV/0!</v>
      </c>
    </row>
    <row r="636" spans="1:5" ht="13.5">
      <c r="A636" s="20">
        <v>2080999</v>
      </c>
      <c r="B636" s="21" t="s">
        <v>525</v>
      </c>
      <c r="C636" s="42"/>
      <c r="D636" s="42"/>
      <c r="E636" s="104" t="e">
        <f t="shared" si="9"/>
        <v>#DIV/0!</v>
      </c>
    </row>
    <row r="637" spans="1:5" s="1" customFormat="1" ht="19.5" customHeight="1">
      <c r="A637" s="22">
        <v>20810</v>
      </c>
      <c r="B637" s="22" t="s">
        <v>526</v>
      </c>
      <c r="C637" s="41">
        <f>SUM(C638:C644)</f>
        <v>168.66</v>
      </c>
      <c r="D637" s="41">
        <f>SUM(D638:D644)</f>
        <v>174.2</v>
      </c>
      <c r="E637" s="104">
        <f t="shared" si="9"/>
        <v>1.0328471481086208</v>
      </c>
    </row>
    <row r="638" spans="1:5" ht="19.5" customHeight="1">
      <c r="A638" s="20">
        <v>2081001</v>
      </c>
      <c r="B638" s="21" t="s">
        <v>527</v>
      </c>
      <c r="C638" s="42">
        <v>2.7</v>
      </c>
      <c r="D638" s="42">
        <v>1</v>
      </c>
      <c r="E638" s="104">
        <f t="shared" si="9"/>
        <v>0.37037037037037035</v>
      </c>
    </row>
    <row r="639" spans="1:5" ht="19.5" customHeight="1">
      <c r="A639" s="20">
        <v>2081002</v>
      </c>
      <c r="B639" s="21" t="s">
        <v>528</v>
      </c>
      <c r="C639" s="42">
        <v>81.46</v>
      </c>
      <c r="D639" s="42">
        <v>71.5</v>
      </c>
      <c r="E639" s="104">
        <f t="shared" si="9"/>
        <v>0.8777314019150504</v>
      </c>
    </row>
    <row r="640" spans="1:5" ht="13.5">
      <c r="A640" s="20">
        <v>2081003</v>
      </c>
      <c r="B640" s="21" t="s">
        <v>529</v>
      </c>
      <c r="C640" s="42"/>
      <c r="D640" s="42"/>
      <c r="E640" s="104" t="e">
        <f t="shared" si="9"/>
        <v>#DIV/0!</v>
      </c>
    </row>
    <row r="641" spans="1:5" ht="19.5" customHeight="1">
      <c r="A641" s="20">
        <v>2081004</v>
      </c>
      <c r="B641" s="21" t="s">
        <v>530</v>
      </c>
      <c r="C641" s="42">
        <v>22.5</v>
      </c>
      <c r="D641" s="42">
        <v>25.9</v>
      </c>
      <c r="E641" s="104">
        <f t="shared" si="9"/>
        <v>1.151111111111111</v>
      </c>
    </row>
    <row r="642" spans="1:5" ht="19.5" customHeight="1">
      <c r="A642" s="20">
        <v>2081005</v>
      </c>
      <c r="B642" s="21" t="s">
        <v>531</v>
      </c>
      <c r="C642" s="42"/>
      <c r="D642" s="42">
        <v>75.8</v>
      </c>
      <c r="E642" s="104" t="e">
        <f t="shared" si="9"/>
        <v>#DIV/0!</v>
      </c>
    </row>
    <row r="643" spans="1:5" ht="19.5" customHeight="1">
      <c r="A643" s="20">
        <v>2081006</v>
      </c>
      <c r="B643" s="21" t="s">
        <v>532</v>
      </c>
      <c r="C643" s="42"/>
      <c r="D643" s="42"/>
      <c r="E643" s="104" t="e">
        <f t="shared" si="9"/>
        <v>#DIV/0!</v>
      </c>
    </row>
    <row r="644" spans="1:5" ht="19.5" customHeight="1">
      <c r="A644" s="20">
        <v>2081099</v>
      </c>
      <c r="B644" s="21" t="s">
        <v>533</v>
      </c>
      <c r="C644" s="42">
        <v>62</v>
      </c>
      <c r="D644" s="42"/>
      <c r="E644" s="104">
        <f t="shared" si="9"/>
        <v>0</v>
      </c>
    </row>
    <row r="645" spans="1:5" s="1" customFormat="1" ht="19.5" customHeight="1">
      <c r="A645" s="22">
        <v>20811</v>
      </c>
      <c r="B645" s="22" t="s">
        <v>534</v>
      </c>
      <c r="C645" s="41">
        <f>SUM(C646:C653)</f>
        <v>5.83</v>
      </c>
      <c r="D645" s="41">
        <f>SUM(D646:D653)</f>
        <v>18.700000000000003</v>
      </c>
      <c r="E645" s="104">
        <f t="shared" si="9"/>
        <v>3.2075471698113214</v>
      </c>
    </row>
    <row r="646" spans="1:5" ht="19.5" customHeight="1">
      <c r="A646" s="20">
        <v>2081101</v>
      </c>
      <c r="B646" s="21" t="s">
        <v>82</v>
      </c>
      <c r="C646" s="42"/>
      <c r="D646" s="42"/>
      <c r="E646" s="104" t="e">
        <f aca="true" t="shared" si="10" ref="E646:E709">D646/C646</f>
        <v>#DIV/0!</v>
      </c>
    </row>
    <row r="647" spans="1:5" ht="19.5" customHeight="1">
      <c r="A647" s="20">
        <v>2081102</v>
      </c>
      <c r="B647" s="21" t="s">
        <v>83</v>
      </c>
      <c r="C647" s="42"/>
      <c r="D647" s="42"/>
      <c r="E647" s="104" t="e">
        <f t="shared" si="10"/>
        <v>#DIV/0!</v>
      </c>
    </row>
    <row r="648" spans="1:5" ht="19.5" customHeight="1">
      <c r="A648" s="20">
        <v>2081103</v>
      </c>
      <c r="B648" s="21" t="s">
        <v>84</v>
      </c>
      <c r="C648" s="42"/>
      <c r="D648" s="42"/>
      <c r="E648" s="104" t="e">
        <f t="shared" si="10"/>
        <v>#DIV/0!</v>
      </c>
    </row>
    <row r="649" spans="1:5" ht="19.5" customHeight="1">
      <c r="A649" s="20">
        <v>2081104</v>
      </c>
      <c r="B649" s="21" t="s">
        <v>535</v>
      </c>
      <c r="C649" s="42">
        <v>0.63</v>
      </c>
      <c r="D649" s="42">
        <v>0.6</v>
      </c>
      <c r="E649" s="104">
        <f t="shared" si="10"/>
        <v>0.9523809523809523</v>
      </c>
    </row>
    <row r="650" spans="1:5" ht="19.5" customHeight="1">
      <c r="A650" s="20">
        <v>2081105</v>
      </c>
      <c r="B650" s="21" t="s">
        <v>536</v>
      </c>
      <c r="C650" s="42">
        <v>5.2</v>
      </c>
      <c r="D650" s="42">
        <v>18.1</v>
      </c>
      <c r="E650" s="104">
        <f t="shared" si="10"/>
        <v>3.480769230769231</v>
      </c>
    </row>
    <row r="651" spans="1:5" ht="13.5">
      <c r="A651" s="20">
        <v>2081106</v>
      </c>
      <c r="B651" s="21" t="s">
        <v>537</v>
      </c>
      <c r="C651" s="42"/>
      <c r="D651" s="42"/>
      <c r="E651" s="104" t="e">
        <f t="shared" si="10"/>
        <v>#DIV/0!</v>
      </c>
    </row>
    <row r="652" spans="1:5" ht="19.5" customHeight="1">
      <c r="A652" s="20">
        <v>2081107</v>
      </c>
      <c r="B652" s="21" t="s">
        <v>538</v>
      </c>
      <c r="C652" s="42"/>
      <c r="D652" s="42"/>
      <c r="E652" s="104" t="e">
        <f t="shared" si="10"/>
        <v>#DIV/0!</v>
      </c>
    </row>
    <row r="653" spans="1:5" ht="19.5" customHeight="1">
      <c r="A653" s="20">
        <v>2081199</v>
      </c>
      <c r="B653" s="21" t="s">
        <v>539</v>
      </c>
      <c r="C653" s="42"/>
      <c r="D653" s="42"/>
      <c r="E653" s="104" t="e">
        <f t="shared" si="10"/>
        <v>#DIV/0!</v>
      </c>
    </row>
    <row r="654" spans="1:5" s="1" customFormat="1" ht="19.5" customHeight="1">
      <c r="A654" s="22">
        <v>20816</v>
      </c>
      <c r="B654" s="22" t="s">
        <v>540</v>
      </c>
      <c r="C654" s="41">
        <f>SUM(C655:C658)</f>
        <v>0</v>
      </c>
      <c r="D654" s="41">
        <f>SUM(D655:D658)</f>
        <v>0</v>
      </c>
      <c r="E654" s="104" t="e">
        <f t="shared" si="10"/>
        <v>#DIV/0!</v>
      </c>
    </row>
    <row r="655" spans="1:5" ht="19.5" customHeight="1">
      <c r="A655" s="20">
        <v>2081601</v>
      </c>
      <c r="B655" s="21" t="s">
        <v>82</v>
      </c>
      <c r="C655" s="42"/>
      <c r="D655" s="42"/>
      <c r="E655" s="104" t="e">
        <f t="shared" si="10"/>
        <v>#DIV/0!</v>
      </c>
    </row>
    <row r="656" spans="1:5" ht="19.5" customHeight="1">
      <c r="A656" s="20">
        <v>2081602</v>
      </c>
      <c r="B656" s="21" t="s">
        <v>83</v>
      </c>
      <c r="C656" s="42"/>
      <c r="D656" s="42"/>
      <c r="E656" s="104" t="e">
        <f t="shared" si="10"/>
        <v>#DIV/0!</v>
      </c>
    </row>
    <row r="657" spans="1:5" ht="13.5">
      <c r="A657" s="20">
        <v>2081603</v>
      </c>
      <c r="B657" s="21" t="s">
        <v>84</v>
      </c>
      <c r="C657" s="42"/>
      <c r="D657" s="42"/>
      <c r="E657" s="104" t="e">
        <f t="shared" si="10"/>
        <v>#DIV/0!</v>
      </c>
    </row>
    <row r="658" spans="1:5" ht="19.5" customHeight="1">
      <c r="A658" s="20">
        <v>2081699</v>
      </c>
      <c r="B658" s="21" t="s">
        <v>541</v>
      </c>
      <c r="C658" s="42"/>
      <c r="D658" s="42"/>
      <c r="E658" s="104" t="e">
        <f t="shared" si="10"/>
        <v>#DIV/0!</v>
      </c>
    </row>
    <row r="659" spans="1:5" s="1" customFormat="1" ht="19.5" customHeight="1">
      <c r="A659" s="22">
        <v>20819</v>
      </c>
      <c r="B659" s="22" t="s">
        <v>542</v>
      </c>
      <c r="C659" s="41">
        <f>SUM(C660:C661)</f>
        <v>298.90000000000003</v>
      </c>
      <c r="D659" s="41">
        <f>SUM(D660:D661)</f>
        <v>102.8</v>
      </c>
      <c r="E659" s="104">
        <f t="shared" si="10"/>
        <v>0.34392773502843754</v>
      </c>
    </row>
    <row r="660" spans="1:5" ht="19.5" customHeight="1">
      <c r="A660" s="20">
        <v>2081901</v>
      </c>
      <c r="B660" s="21" t="s">
        <v>543</v>
      </c>
      <c r="C660" s="42">
        <v>11.8</v>
      </c>
      <c r="D660" s="42">
        <v>3</v>
      </c>
      <c r="E660" s="104">
        <f t="shared" si="10"/>
        <v>0.2542372881355932</v>
      </c>
    </row>
    <row r="661" spans="1:5" ht="19.5" customHeight="1">
      <c r="A661" s="20">
        <v>2081902</v>
      </c>
      <c r="B661" s="21" t="s">
        <v>544</v>
      </c>
      <c r="C661" s="42">
        <v>287.1</v>
      </c>
      <c r="D661" s="42">
        <v>99.8</v>
      </c>
      <c r="E661" s="104">
        <f t="shared" si="10"/>
        <v>0.34761407175200276</v>
      </c>
    </row>
    <row r="662" spans="1:5" s="1" customFormat="1" ht="19.5" customHeight="1">
      <c r="A662" s="22">
        <v>20820</v>
      </c>
      <c r="B662" s="22" t="s">
        <v>545</v>
      </c>
      <c r="C662" s="41">
        <f>SUM(C663:C664)</f>
        <v>12.8</v>
      </c>
      <c r="D662" s="41">
        <f>SUM(D663:D664)</f>
        <v>5.4</v>
      </c>
      <c r="E662" s="104">
        <f t="shared" si="10"/>
        <v>0.421875</v>
      </c>
    </row>
    <row r="663" spans="1:5" ht="19.5" customHeight="1">
      <c r="A663" s="20">
        <v>2082001</v>
      </c>
      <c r="B663" s="21" t="s">
        <v>546</v>
      </c>
      <c r="C663" s="42">
        <v>12.8</v>
      </c>
      <c r="D663" s="42">
        <v>5.4</v>
      </c>
      <c r="E663" s="104">
        <f t="shared" si="10"/>
        <v>0.421875</v>
      </c>
    </row>
    <row r="664" spans="1:5" ht="19.5" customHeight="1">
      <c r="A664" s="20">
        <v>2082002</v>
      </c>
      <c r="B664" s="21" t="s">
        <v>547</v>
      </c>
      <c r="C664" s="42"/>
      <c r="D664" s="42"/>
      <c r="E664" s="104" t="e">
        <f t="shared" si="10"/>
        <v>#DIV/0!</v>
      </c>
    </row>
    <row r="665" spans="1:5" s="1" customFormat="1" ht="19.5" customHeight="1">
      <c r="A665" s="22">
        <v>20821</v>
      </c>
      <c r="B665" s="22" t="s">
        <v>548</v>
      </c>
      <c r="C665" s="41">
        <f>SUM(C666:C667)</f>
        <v>135.5</v>
      </c>
      <c r="D665" s="41">
        <f>SUM(D666:D667)</f>
        <v>68.3</v>
      </c>
      <c r="E665" s="104">
        <f t="shared" si="10"/>
        <v>0.5040590405904058</v>
      </c>
    </row>
    <row r="666" spans="1:5" ht="19.5" customHeight="1">
      <c r="A666" s="20">
        <v>2082101</v>
      </c>
      <c r="B666" s="21" t="s">
        <v>549</v>
      </c>
      <c r="C666" s="42"/>
      <c r="D666" s="42"/>
      <c r="E666" s="104" t="e">
        <f t="shared" si="10"/>
        <v>#DIV/0!</v>
      </c>
    </row>
    <row r="667" spans="1:5" ht="19.5" customHeight="1">
      <c r="A667" s="20">
        <v>2082102</v>
      </c>
      <c r="B667" s="21" t="s">
        <v>550</v>
      </c>
      <c r="C667" s="42">
        <v>135.5</v>
      </c>
      <c r="D667" s="42">
        <v>68.3</v>
      </c>
      <c r="E667" s="104">
        <f t="shared" si="10"/>
        <v>0.5040590405904058</v>
      </c>
    </row>
    <row r="668" spans="1:5" ht="13.5">
      <c r="A668" s="20">
        <v>20824</v>
      </c>
      <c r="B668" s="22" t="s">
        <v>551</v>
      </c>
      <c r="C668" s="43">
        <f>SUM(C669:C670)</f>
        <v>0</v>
      </c>
      <c r="D668" s="43">
        <f>SUM(D669:D670)</f>
        <v>0</v>
      </c>
      <c r="E668" s="104" t="e">
        <f t="shared" si="10"/>
        <v>#DIV/0!</v>
      </c>
    </row>
    <row r="669" spans="1:5" ht="13.5">
      <c r="A669" s="20">
        <v>2082401</v>
      </c>
      <c r="B669" s="21" t="s">
        <v>552</v>
      </c>
      <c r="C669" s="43">
        <v>0</v>
      </c>
      <c r="D669" s="43">
        <v>0</v>
      </c>
      <c r="E669" s="104" t="e">
        <f t="shared" si="10"/>
        <v>#DIV/0!</v>
      </c>
    </row>
    <row r="670" spans="1:5" ht="13.5">
      <c r="A670" s="20">
        <v>2082402</v>
      </c>
      <c r="B670" s="21" t="s">
        <v>553</v>
      </c>
      <c r="C670" s="43">
        <v>0</v>
      </c>
      <c r="D670" s="43">
        <v>0</v>
      </c>
      <c r="E670" s="104" t="e">
        <f t="shared" si="10"/>
        <v>#DIV/0!</v>
      </c>
    </row>
    <row r="671" spans="1:5" s="1" customFormat="1" ht="19.5" customHeight="1">
      <c r="A671" s="22">
        <v>20825</v>
      </c>
      <c r="B671" s="22" t="s">
        <v>554</v>
      </c>
      <c r="C671" s="41">
        <f>SUM(C672:C673)</f>
        <v>3</v>
      </c>
      <c r="D671" s="41">
        <f>SUM(D672:D673)</f>
        <v>1.9</v>
      </c>
      <c r="E671" s="104">
        <f t="shared" si="10"/>
        <v>0.6333333333333333</v>
      </c>
    </row>
    <row r="672" spans="1:5" ht="19.5" customHeight="1">
      <c r="A672" s="20">
        <v>2082501</v>
      </c>
      <c r="B672" s="21" t="s">
        <v>555</v>
      </c>
      <c r="C672" s="42">
        <v>3</v>
      </c>
      <c r="D672" s="42">
        <v>1.9</v>
      </c>
      <c r="E672" s="104">
        <f t="shared" si="10"/>
        <v>0.6333333333333333</v>
      </c>
    </row>
    <row r="673" spans="1:5" ht="19.5" customHeight="1">
      <c r="A673" s="20">
        <v>2082502</v>
      </c>
      <c r="B673" s="21" t="s">
        <v>556</v>
      </c>
      <c r="C673" s="42"/>
      <c r="D673" s="42"/>
      <c r="E673" s="104" t="e">
        <f t="shared" si="10"/>
        <v>#DIV/0!</v>
      </c>
    </row>
    <row r="674" spans="1:5" s="1" customFormat="1" ht="19.5" customHeight="1">
      <c r="A674" s="22">
        <v>20826</v>
      </c>
      <c r="B674" s="22" t="s">
        <v>557</v>
      </c>
      <c r="C674" s="41">
        <f>SUM(C675:C677)</f>
        <v>1033.6</v>
      </c>
      <c r="D674" s="41">
        <f>SUM(D675:D677)</f>
        <v>1586</v>
      </c>
      <c r="E674" s="104">
        <f t="shared" si="10"/>
        <v>1.5344427244582044</v>
      </c>
    </row>
    <row r="675" spans="1:5" ht="13.5">
      <c r="A675" s="20">
        <v>2082601</v>
      </c>
      <c r="B675" s="21" t="s">
        <v>558</v>
      </c>
      <c r="C675" s="43">
        <v>0</v>
      </c>
      <c r="D675" s="43">
        <v>0</v>
      </c>
      <c r="E675" s="104" t="e">
        <f t="shared" si="10"/>
        <v>#DIV/0!</v>
      </c>
    </row>
    <row r="676" spans="1:5" ht="19.5" customHeight="1">
      <c r="A676" s="20">
        <v>2082602</v>
      </c>
      <c r="B676" s="21" t="s">
        <v>559</v>
      </c>
      <c r="C676" s="42">
        <v>992.6</v>
      </c>
      <c r="D676" s="42">
        <v>907.5</v>
      </c>
      <c r="E676" s="104">
        <f t="shared" si="10"/>
        <v>0.9142655651823494</v>
      </c>
    </row>
    <row r="677" spans="1:5" ht="19.5" customHeight="1">
      <c r="A677" s="20">
        <v>2082699</v>
      </c>
      <c r="B677" s="21" t="s">
        <v>560</v>
      </c>
      <c r="C677" s="42">
        <v>41</v>
      </c>
      <c r="D677" s="42">
        <v>678.5</v>
      </c>
      <c r="E677" s="104">
        <f t="shared" si="10"/>
        <v>16.548780487804876</v>
      </c>
    </row>
    <row r="678" spans="1:5" ht="13.5">
      <c r="A678" s="20">
        <v>20827</v>
      </c>
      <c r="B678" s="22" t="s">
        <v>561</v>
      </c>
      <c r="C678" s="43">
        <f>SUM(C679:C682)</f>
        <v>0</v>
      </c>
      <c r="D678" s="43">
        <f>SUM(D679:D682)</f>
        <v>0</v>
      </c>
      <c r="E678" s="104" t="e">
        <f t="shared" si="10"/>
        <v>#DIV/0!</v>
      </c>
    </row>
    <row r="679" spans="1:5" ht="13.5">
      <c r="A679" s="20">
        <v>2082701</v>
      </c>
      <c r="B679" s="21" t="s">
        <v>562</v>
      </c>
      <c r="C679" s="43">
        <v>0</v>
      </c>
      <c r="D679" s="43">
        <v>0</v>
      </c>
      <c r="E679" s="104" t="e">
        <f t="shared" si="10"/>
        <v>#DIV/0!</v>
      </c>
    </row>
    <row r="680" spans="1:5" ht="13.5">
      <c r="A680" s="20">
        <v>2082702</v>
      </c>
      <c r="B680" s="21" t="s">
        <v>563</v>
      </c>
      <c r="C680" s="43">
        <v>0</v>
      </c>
      <c r="D680" s="43">
        <v>0</v>
      </c>
      <c r="E680" s="104" t="e">
        <f t="shared" si="10"/>
        <v>#DIV/0!</v>
      </c>
    </row>
    <row r="681" spans="1:5" ht="13.5">
      <c r="A681" s="20">
        <v>2082703</v>
      </c>
      <c r="B681" s="21" t="s">
        <v>564</v>
      </c>
      <c r="C681" s="43">
        <v>0</v>
      </c>
      <c r="D681" s="43">
        <v>0</v>
      </c>
      <c r="E681" s="104" t="e">
        <f t="shared" si="10"/>
        <v>#DIV/0!</v>
      </c>
    </row>
    <row r="682" spans="1:5" ht="13.5">
      <c r="A682" s="20">
        <v>2082799</v>
      </c>
      <c r="B682" s="21" t="s">
        <v>565</v>
      </c>
      <c r="C682" s="43">
        <v>0</v>
      </c>
      <c r="D682" s="43">
        <v>0</v>
      </c>
      <c r="E682" s="104" t="e">
        <f t="shared" si="10"/>
        <v>#DIV/0!</v>
      </c>
    </row>
    <row r="683" spans="1:5" s="1" customFormat="1" ht="19.5" customHeight="1">
      <c r="A683" s="22">
        <v>20828</v>
      </c>
      <c r="B683" s="22" t="s">
        <v>566</v>
      </c>
      <c r="C683" s="41">
        <f>SUM(C684:C690)</f>
        <v>10.3</v>
      </c>
      <c r="D683" s="41">
        <f>SUM(D684:D690)</f>
        <v>12</v>
      </c>
      <c r="E683" s="104">
        <f t="shared" si="10"/>
        <v>1.1650485436893203</v>
      </c>
    </row>
    <row r="684" spans="1:5" ht="13.5">
      <c r="A684" s="20">
        <v>2082801</v>
      </c>
      <c r="B684" s="21" t="s">
        <v>82</v>
      </c>
      <c r="C684" s="43">
        <v>0</v>
      </c>
      <c r="D684" s="43">
        <v>0</v>
      </c>
      <c r="E684" s="104" t="e">
        <f t="shared" si="10"/>
        <v>#DIV/0!</v>
      </c>
    </row>
    <row r="685" spans="1:5" ht="13.5">
      <c r="A685" s="20">
        <v>2082802</v>
      </c>
      <c r="B685" s="21" t="s">
        <v>83</v>
      </c>
      <c r="C685" s="43">
        <v>0</v>
      </c>
      <c r="D685" s="43">
        <v>0</v>
      </c>
      <c r="E685" s="104" t="e">
        <f t="shared" si="10"/>
        <v>#DIV/0!</v>
      </c>
    </row>
    <row r="686" spans="1:5" ht="13.5">
      <c r="A686" s="20">
        <v>2082803</v>
      </c>
      <c r="B686" s="21" t="s">
        <v>84</v>
      </c>
      <c r="C686" s="43">
        <v>0</v>
      </c>
      <c r="D686" s="43">
        <v>0</v>
      </c>
      <c r="E686" s="104" t="e">
        <f t="shared" si="10"/>
        <v>#DIV/0!</v>
      </c>
    </row>
    <row r="687" spans="1:5" ht="19.5" customHeight="1">
      <c r="A687" s="20">
        <v>2082804</v>
      </c>
      <c r="B687" s="21" t="s">
        <v>567</v>
      </c>
      <c r="C687" s="42"/>
      <c r="D687" s="42"/>
      <c r="E687" s="104" t="e">
        <f t="shared" si="10"/>
        <v>#DIV/0!</v>
      </c>
    </row>
    <row r="688" spans="1:5" ht="13.5">
      <c r="A688" s="20">
        <v>2082805</v>
      </c>
      <c r="B688" s="21" t="s">
        <v>568</v>
      </c>
      <c r="C688" s="43">
        <v>0</v>
      </c>
      <c r="D688" s="43">
        <v>0</v>
      </c>
      <c r="E688" s="104" t="e">
        <f t="shared" si="10"/>
        <v>#DIV/0!</v>
      </c>
    </row>
    <row r="689" spans="1:5" ht="13.5">
      <c r="A689" s="20">
        <v>2082850</v>
      </c>
      <c r="B689" s="21" t="s">
        <v>91</v>
      </c>
      <c r="C689" s="43">
        <v>0</v>
      </c>
      <c r="D689" s="43">
        <v>0</v>
      </c>
      <c r="E689" s="104" t="e">
        <f t="shared" si="10"/>
        <v>#DIV/0!</v>
      </c>
    </row>
    <row r="690" spans="1:5" ht="19.5" customHeight="1">
      <c r="A690" s="20">
        <v>2082899</v>
      </c>
      <c r="B690" s="21" t="s">
        <v>569</v>
      </c>
      <c r="C690" s="42">
        <v>10.3</v>
      </c>
      <c r="D690" s="42">
        <v>12</v>
      </c>
      <c r="E690" s="104">
        <f t="shared" si="10"/>
        <v>1.1650485436893203</v>
      </c>
    </row>
    <row r="691" spans="1:5" s="1" customFormat="1" ht="19.5" customHeight="1">
      <c r="A691" s="22">
        <v>20830</v>
      </c>
      <c r="B691" s="22" t="s">
        <v>570</v>
      </c>
      <c r="C691" s="41">
        <f>C692+C693</f>
        <v>0</v>
      </c>
      <c r="D691" s="41">
        <f>D692+D693</f>
        <v>0</v>
      </c>
      <c r="E691" s="104" t="e">
        <f t="shared" si="10"/>
        <v>#DIV/0!</v>
      </c>
    </row>
    <row r="692" spans="1:5" ht="19.5" customHeight="1">
      <c r="A692" s="20">
        <v>2083001</v>
      </c>
      <c r="B692" s="21" t="s">
        <v>571</v>
      </c>
      <c r="C692" s="42"/>
      <c r="D692" s="42"/>
      <c r="E692" s="104" t="e">
        <f t="shared" si="10"/>
        <v>#DIV/0!</v>
      </c>
    </row>
    <row r="693" spans="1:5" ht="19.5" customHeight="1">
      <c r="A693" s="20">
        <v>2083099</v>
      </c>
      <c r="B693" s="21" t="s">
        <v>572</v>
      </c>
      <c r="C693" s="42"/>
      <c r="D693" s="42"/>
      <c r="E693" s="104" t="e">
        <f t="shared" si="10"/>
        <v>#DIV/0!</v>
      </c>
    </row>
    <row r="694" spans="1:5" s="1" customFormat="1" ht="19.5" customHeight="1">
      <c r="A694" s="22">
        <v>20899</v>
      </c>
      <c r="B694" s="22" t="s">
        <v>573</v>
      </c>
      <c r="C694" s="41">
        <f>C695</f>
        <v>415.9</v>
      </c>
      <c r="D694" s="41">
        <f>D695</f>
        <v>453</v>
      </c>
      <c r="E694" s="104">
        <f t="shared" si="10"/>
        <v>1.0892041356095217</v>
      </c>
    </row>
    <row r="695" spans="1:5" ht="19.5" customHeight="1">
      <c r="A695" s="20">
        <v>2089901</v>
      </c>
      <c r="B695" s="21" t="s">
        <v>574</v>
      </c>
      <c r="C695" s="42">
        <v>415.9</v>
      </c>
      <c r="D695" s="42">
        <v>453</v>
      </c>
      <c r="E695" s="104">
        <f t="shared" si="10"/>
        <v>1.0892041356095217</v>
      </c>
    </row>
    <row r="696" spans="1:5" s="1" customFormat="1" ht="19.5" customHeight="1">
      <c r="A696" s="22">
        <v>210</v>
      </c>
      <c r="B696" s="22" t="s">
        <v>575</v>
      </c>
      <c r="C696" s="41">
        <f>C697+C702+C716+C720+C732+C735+C739+C746+C750+C754+C757+C766+C768</f>
        <v>2791.7000000000003</v>
      </c>
      <c r="D696" s="41">
        <f>D697+D702+D716+D720+D732+D735+D739+D746+D750+D754+D757+D766+D768</f>
        <v>2549.0999999999995</v>
      </c>
      <c r="E696" s="104">
        <f t="shared" si="10"/>
        <v>0.9130995450800584</v>
      </c>
    </row>
    <row r="697" spans="1:5" s="1" customFormat="1" ht="19.5" customHeight="1">
      <c r="A697" s="22">
        <v>21001</v>
      </c>
      <c r="B697" s="22" t="s">
        <v>576</v>
      </c>
      <c r="C697" s="41">
        <f>SUM(C698:C701)</f>
        <v>0</v>
      </c>
      <c r="D697" s="41">
        <f>SUM(D698:D701)</f>
        <v>0.5</v>
      </c>
      <c r="E697" s="104" t="e">
        <f t="shared" si="10"/>
        <v>#DIV/0!</v>
      </c>
    </row>
    <row r="698" spans="1:5" ht="19.5" customHeight="1">
      <c r="A698" s="20">
        <v>2100101</v>
      </c>
      <c r="B698" s="21" t="s">
        <v>82</v>
      </c>
      <c r="C698" s="42"/>
      <c r="D698" s="42"/>
      <c r="E698" s="104" t="e">
        <f t="shared" si="10"/>
        <v>#DIV/0!</v>
      </c>
    </row>
    <row r="699" spans="1:5" ht="19.5" customHeight="1">
      <c r="A699" s="20">
        <v>2100102</v>
      </c>
      <c r="B699" s="21" t="s">
        <v>83</v>
      </c>
      <c r="C699" s="42"/>
      <c r="D699" s="42"/>
      <c r="E699" s="104" t="e">
        <f t="shared" si="10"/>
        <v>#DIV/0!</v>
      </c>
    </row>
    <row r="700" spans="1:5" ht="19.5" customHeight="1">
      <c r="A700" s="20">
        <v>2100103</v>
      </c>
      <c r="B700" s="21" t="s">
        <v>84</v>
      </c>
      <c r="C700" s="42"/>
      <c r="D700" s="42"/>
      <c r="E700" s="104" t="e">
        <f t="shared" si="10"/>
        <v>#DIV/0!</v>
      </c>
    </row>
    <row r="701" spans="1:5" ht="19.5" customHeight="1">
      <c r="A701" s="20">
        <v>2100199</v>
      </c>
      <c r="B701" s="21" t="s">
        <v>577</v>
      </c>
      <c r="C701" s="42"/>
      <c r="D701" s="42">
        <v>0.5</v>
      </c>
      <c r="E701" s="104" t="e">
        <f t="shared" si="10"/>
        <v>#DIV/0!</v>
      </c>
    </row>
    <row r="702" spans="1:5" s="1" customFormat="1" ht="19.5" customHeight="1">
      <c r="A702" s="22">
        <v>21002</v>
      </c>
      <c r="B702" s="22" t="s">
        <v>578</v>
      </c>
      <c r="C702" s="41">
        <f>SUM(C703:C715)</f>
        <v>0</v>
      </c>
      <c r="D702" s="41">
        <f>SUM(D703:D715)</f>
        <v>0</v>
      </c>
      <c r="E702" s="104" t="e">
        <f t="shared" si="10"/>
        <v>#DIV/0!</v>
      </c>
    </row>
    <row r="703" spans="1:5" ht="19.5" customHeight="1">
      <c r="A703" s="20">
        <v>2100201</v>
      </c>
      <c r="B703" s="21" t="s">
        <v>579</v>
      </c>
      <c r="C703" s="42"/>
      <c r="D703" s="42"/>
      <c r="E703" s="104" t="e">
        <f t="shared" si="10"/>
        <v>#DIV/0!</v>
      </c>
    </row>
    <row r="704" spans="1:5" ht="19.5" customHeight="1">
      <c r="A704" s="20">
        <v>2100202</v>
      </c>
      <c r="B704" s="21" t="s">
        <v>580</v>
      </c>
      <c r="C704" s="42"/>
      <c r="D704" s="42"/>
      <c r="E704" s="104" t="e">
        <f t="shared" si="10"/>
        <v>#DIV/0!</v>
      </c>
    </row>
    <row r="705" spans="1:5" ht="13.5">
      <c r="A705" s="20">
        <v>2100203</v>
      </c>
      <c r="B705" s="21" t="s">
        <v>581</v>
      </c>
      <c r="C705" s="42"/>
      <c r="D705" s="42"/>
      <c r="E705" s="104" t="e">
        <f t="shared" si="10"/>
        <v>#DIV/0!</v>
      </c>
    </row>
    <row r="706" spans="1:5" ht="13.5">
      <c r="A706" s="20">
        <v>2100204</v>
      </c>
      <c r="B706" s="21" t="s">
        <v>582</v>
      </c>
      <c r="C706" s="42"/>
      <c r="D706" s="42"/>
      <c r="E706" s="104" t="e">
        <f t="shared" si="10"/>
        <v>#DIV/0!</v>
      </c>
    </row>
    <row r="707" spans="1:5" ht="13.5">
      <c r="A707" s="20">
        <v>2100205</v>
      </c>
      <c r="B707" s="21" t="s">
        <v>583</v>
      </c>
      <c r="C707" s="42"/>
      <c r="D707" s="42"/>
      <c r="E707" s="104" t="e">
        <f t="shared" si="10"/>
        <v>#DIV/0!</v>
      </c>
    </row>
    <row r="708" spans="1:5" ht="19.5" customHeight="1">
      <c r="A708" s="20">
        <v>2100206</v>
      </c>
      <c r="B708" s="21" t="s">
        <v>584</v>
      </c>
      <c r="C708" s="42"/>
      <c r="D708" s="42"/>
      <c r="E708" s="104" t="e">
        <f t="shared" si="10"/>
        <v>#DIV/0!</v>
      </c>
    </row>
    <row r="709" spans="1:5" ht="13.5">
      <c r="A709" s="20">
        <v>2100207</v>
      </c>
      <c r="B709" s="21" t="s">
        <v>585</v>
      </c>
      <c r="C709" s="42"/>
      <c r="D709" s="42"/>
      <c r="E709" s="104" t="e">
        <f t="shared" si="10"/>
        <v>#DIV/0!</v>
      </c>
    </row>
    <row r="710" spans="1:5" ht="19.5" customHeight="1">
      <c r="A710" s="20">
        <v>2100208</v>
      </c>
      <c r="B710" s="21" t="s">
        <v>586</v>
      </c>
      <c r="C710" s="42"/>
      <c r="D710" s="42"/>
      <c r="E710" s="104" t="e">
        <f aca="true" t="shared" si="11" ref="E710:E773">D710/C710</f>
        <v>#DIV/0!</v>
      </c>
    </row>
    <row r="711" spans="1:5" ht="13.5">
      <c r="A711" s="20">
        <v>2100209</v>
      </c>
      <c r="B711" s="21" t="s">
        <v>587</v>
      </c>
      <c r="C711" s="42"/>
      <c r="D711" s="42"/>
      <c r="E711" s="104" t="e">
        <f t="shared" si="11"/>
        <v>#DIV/0!</v>
      </c>
    </row>
    <row r="712" spans="1:5" ht="13.5">
      <c r="A712" s="20">
        <v>2100210</v>
      </c>
      <c r="B712" s="21" t="s">
        <v>588</v>
      </c>
      <c r="C712" s="42"/>
      <c r="D712" s="42"/>
      <c r="E712" s="104" t="e">
        <f t="shared" si="11"/>
        <v>#DIV/0!</v>
      </c>
    </row>
    <row r="713" spans="1:5" ht="13.5">
      <c r="A713" s="20">
        <v>2100211</v>
      </c>
      <c r="B713" s="21" t="s">
        <v>589</v>
      </c>
      <c r="C713" s="42"/>
      <c r="D713" s="42"/>
      <c r="E713" s="104" t="e">
        <f t="shared" si="11"/>
        <v>#DIV/0!</v>
      </c>
    </row>
    <row r="714" spans="1:5" ht="13.5">
      <c r="A714" s="20">
        <v>2100212</v>
      </c>
      <c r="B714" s="21" t="s">
        <v>590</v>
      </c>
      <c r="C714" s="42"/>
      <c r="D714" s="42"/>
      <c r="E714" s="104" t="e">
        <f t="shared" si="11"/>
        <v>#DIV/0!</v>
      </c>
    </row>
    <row r="715" spans="1:5" ht="19.5" customHeight="1">
      <c r="A715" s="20">
        <v>2100299</v>
      </c>
      <c r="B715" s="21" t="s">
        <v>591</v>
      </c>
      <c r="C715" s="42"/>
      <c r="D715" s="42"/>
      <c r="E715" s="104" t="e">
        <f t="shared" si="11"/>
        <v>#DIV/0!</v>
      </c>
    </row>
    <row r="716" spans="1:5" s="1" customFormat="1" ht="19.5" customHeight="1">
      <c r="A716" s="22">
        <v>21003</v>
      </c>
      <c r="B716" s="22" t="s">
        <v>592</v>
      </c>
      <c r="C716" s="41">
        <f>SUM(C717:C719)</f>
        <v>765.84</v>
      </c>
      <c r="D716" s="41">
        <f>SUM(D717:D719)</f>
        <v>600.5</v>
      </c>
      <c r="E716" s="104">
        <f t="shared" si="11"/>
        <v>0.784106340750026</v>
      </c>
    </row>
    <row r="717" spans="1:5" ht="19.5" customHeight="1">
      <c r="A717" s="20">
        <v>2100301</v>
      </c>
      <c r="B717" s="21" t="s">
        <v>593</v>
      </c>
      <c r="C717" s="42"/>
      <c r="D717" s="42"/>
      <c r="E717" s="104" t="e">
        <f t="shared" si="11"/>
        <v>#DIV/0!</v>
      </c>
    </row>
    <row r="718" spans="1:5" ht="19.5" customHeight="1">
      <c r="A718" s="20">
        <v>2100302</v>
      </c>
      <c r="B718" s="21" t="s">
        <v>594</v>
      </c>
      <c r="C718" s="42">
        <v>711.7</v>
      </c>
      <c r="D718" s="42">
        <v>525</v>
      </c>
      <c r="E718" s="104">
        <f t="shared" si="11"/>
        <v>0.7376703667275537</v>
      </c>
    </row>
    <row r="719" spans="1:5" ht="19.5" customHeight="1">
      <c r="A719" s="20">
        <v>2100399</v>
      </c>
      <c r="B719" s="21" t="s">
        <v>595</v>
      </c>
      <c r="C719" s="42">
        <v>54.14</v>
      </c>
      <c r="D719" s="42">
        <v>75.5</v>
      </c>
      <c r="E719" s="104">
        <f t="shared" si="11"/>
        <v>1.3945326930181012</v>
      </c>
    </row>
    <row r="720" spans="1:5" s="1" customFormat="1" ht="19.5" customHeight="1">
      <c r="A720" s="22">
        <v>21004</v>
      </c>
      <c r="B720" s="22" t="s">
        <v>596</v>
      </c>
      <c r="C720" s="41">
        <f>SUM(C721:C731)</f>
        <v>152.20000000000002</v>
      </c>
      <c r="D720" s="41">
        <f>SUM(D721:D731)</f>
        <v>160.10000000000002</v>
      </c>
      <c r="E720" s="104">
        <f t="shared" si="11"/>
        <v>1.051905387647832</v>
      </c>
    </row>
    <row r="721" spans="1:5" ht="19.5" customHeight="1">
      <c r="A721" s="20">
        <v>2100401</v>
      </c>
      <c r="B721" s="21" t="s">
        <v>597</v>
      </c>
      <c r="C721" s="42"/>
      <c r="D721" s="42"/>
      <c r="E721" s="104" t="e">
        <f t="shared" si="11"/>
        <v>#DIV/0!</v>
      </c>
    </row>
    <row r="722" spans="1:5" ht="19.5" customHeight="1">
      <c r="A722" s="20">
        <v>2100402</v>
      </c>
      <c r="B722" s="21" t="s">
        <v>598</v>
      </c>
      <c r="C722" s="42"/>
      <c r="D722" s="42"/>
      <c r="E722" s="104" t="e">
        <f t="shared" si="11"/>
        <v>#DIV/0!</v>
      </c>
    </row>
    <row r="723" spans="1:5" ht="13.5">
      <c r="A723" s="20">
        <v>2100403</v>
      </c>
      <c r="B723" s="21" t="s">
        <v>599</v>
      </c>
      <c r="C723" s="42"/>
      <c r="D723" s="42"/>
      <c r="E723" s="104" t="e">
        <f t="shared" si="11"/>
        <v>#DIV/0!</v>
      </c>
    </row>
    <row r="724" spans="1:5" ht="13.5">
      <c r="A724" s="20">
        <v>2100404</v>
      </c>
      <c r="B724" s="21" t="s">
        <v>600</v>
      </c>
      <c r="C724" s="42"/>
      <c r="D724" s="42"/>
      <c r="E724" s="104" t="e">
        <f t="shared" si="11"/>
        <v>#DIV/0!</v>
      </c>
    </row>
    <row r="725" spans="1:5" ht="13.5">
      <c r="A725" s="20">
        <v>2100405</v>
      </c>
      <c r="B725" s="21" t="s">
        <v>601</v>
      </c>
      <c r="C725" s="42"/>
      <c r="D725" s="42"/>
      <c r="E725" s="104" t="e">
        <f t="shared" si="11"/>
        <v>#DIV/0!</v>
      </c>
    </row>
    <row r="726" spans="1:5" ht="13.5">
      <c r="A726" s="20">
        <v>2100406</v>
      </c>
      <c r="B726" s="21" t="s">
        <v>602</v>
      </c>
      <c r="C726" s="42"/>
      <c r="D726" s="42"/>
      <c r="E726" s="104" t="e">
        <f t="shared" si="11"/>
        <v>#DIV/0!</v>
      </c>
    </row>
    <row r="727" spans="1:5" ht="19.5" customHeight="1">
      <c r="A727" s="20">
        <v>2100407</v>
      </c>
      <c r="B727" s="21" t="s">
        <v>603</v>
      </c>
      <c r="C727" s="42"/>
      <c r="D727" s="42"/>
      <c r="E727" s="104" t="e">
        <f t="shared" si="11"/>
        <v>#DIV/0!</v>
      </c>
    </row>
    <row r="728" spans="1:5" ht="19.5" customHeight="1">
      <c r="A728" s="20">
        <v>2100408</v>
      </c>
      <c r="B728" s="21" t="s">
        <v>604</v>
      </c>
      <c r="C728" s="42">
        <v>142.9</v>
      </c>
      <c r="D728" s="42">
        <v>150.5</v>
      </c>
      <c r="E728" s="104">
        <f t="shared" si="11"/>
        <v>1.053184044786564</v>
      </c>
    </row>
    <row r="729" spans="1:5" ht="19.5" customHeight="1">
      <c r="A729" s="20">
        <v>2100409</v>
      </c>
      <c r="B729" s="21" t="s">
        <v>605</v>
      </c>
      <c r="C729" s="42"/>
      <c r="D729" s="42">
        <v>0.3</v>
      </c>
      <c r="E729" s="104" t="e">
        <f t="shared" si="11"/>
        <v>#DIV/0!</v>
      </c>
    </row>
    <row r="730" spans="1:5" ht="19.5" customHeight="1">
      <c r="A730" s="20">
        <v>2100410</v>
      </c>
      <c r="B730" s="21" t="s">
        <v>606</v>
      </c>
      <c r="C730" s="42"/>
      <c r="D730" s="42"/>
      <c r="E730" s="104" t="e">
        <f t="shared" si="11"/>
        <v>#DIV/0!</v>
      </c>
    </row>
    <row r="731" spans="1:5" ht="19.5" customHeight="1">
      <c r="A731" s="20">
        <v>2100499</v>
      </c>
      <c r="B731" s="21" t="s">
        <v>607</v>
      </c>
      <c r="C731" s="42">
        <v>9.3</v>
      </c>
      <c r="D731" s="42">
        <v>9.3</v>
      </c>
      <c r="E731" s="104">
        <f t="shared" si="11"/>
        <v>1</v>
      </c>
    </row>
    <row r="732" spans="1:5" s="1" customFormat="1" ht="19.5" customHeight="1">
      <c r="A732" s="22">
        <v>21006</v>
      </c>
      <c r="B732" s="22" t="s">
        <v>608</v>
      </c>
      <c r="C732" s="41">
        <f>SUM(C733:C734)</f>
        <v>0</v>
      </c>
      <c r="D732" s="41">
        <f>SUM(D733:D734)</f>
        <v>0</v>
      </c>
      <c r="E732" s="104" t="e">
        <f t="shared" si="11"/>
        <v>#DIV/0!</v>
      </c>
    </row>
    <row r="733" spans="1:5" ht="19.5" customHeight="1">
      <c r="A733" s="20">
        <v>2100601</v>
      </c>
      <c r="B733" s="21" t="s">
        <v>609</v>
      </c>
      <c r="C733" s="42"/>
      <c r="D733" s="42"/>
      <c r="E733" s="104" t="e">
        <f t="shared" si="11"/>
        <v>#DIV/0!</v>
      </c>
    </row>
    <row r="734" spans="1:5" ht="13.5">
      <c r="A734" s="20">
        <v>2100699</v>
      </c>
      <c r="B734" s="21" t="s">
        <v>610</v>
      </c>
      <c r="C734" s="43">
        <v>0</v>
      </c>
      <c r="D734" s="43">
        <v>0</v>
      </c>
      <c r="E734" s="104" t="e">
        <f t="shared" si="11"/>
        <v>#DIV/0!</v>
      </c>
    </row>
    <row r="735" spans="1:5" ht="19.5" customHeight="1">
      <c r="A735" s="20">
        <v>21007</v>
      </c>
      <c r="B735" s="22" t="s">
        <v>611</v>
      </c>
      <c r="C735" s="42">
        <f>SUM(C736:C738)</f>
        <v>311.34000000000003</v>
      </c>
      <c r="D735" s="42">
        <f>SUM(D736:D738)</f>
        <v>274.4</v>
      </c>
      <c r="E735" s="104">
        <f t="shared" si="11"/>
        <v>0.8813515770540243</v>
      </c>
    </row>
    <row r="736" spans="1:5" ht="19.5" customHeight="1">
      <c r="A736" s="20">
        <v>2100716</v>
      </c>
      <c r="B736" s="21" t="s">
        <v>612</v>
      </c>
      <c r="C736" s="42"/>
      <c r="D736" s="42"/>
      <c r="E736" s="104" t="e">
        <f t="shared" si="11"/>
        <v>#DIV/0!</v>
      </c>
    </row>
    <row r="737" spans="1:5" ht="19.5" customHeight="1">
      <c r="A737" s="20">
        <v>2100717</v>
      </c>
      <c r="B737" s="21" t="s">
        <v>613</v>
      </c>
      <c r="C737" s="42">
        <v>215</v>
      </c>
      <c r="D737" s="42">
        <v>138.8</v>
      </c>
      <c r="E737" s="104">
        <f t="shared" si="11"/>
        <v>0.6455813953488373</v>
      </c>
    </row>
    <row r="738" spans="1:5" ht="19.5" customHeight="1">
      <c r="A738" s="20">
        <v>2100799</v>
      </c>
      <c r="B738" s="21" t="s">
        <v>614</v>
      </c>
      <c r="C738" s="42">
        <v>96.34</v>
      </c>
      <c r="D738" s="42">
        <v>135.6</v>
      </c>
      <c r="E738" s="104">
        <f t="shared" si="11"/>
        <v>1.407515050861532</v>
      </c>
    </row>
    <row r="739" spans="1:5" s="1" customFormat="1" ht="19.5" customHeight="1">
      <c r="A739" s="22">
        <v>21011</v>
      </c>
      <c r="B739" s="22" t="s">
        <v>615</v>
      </c>
      <c r="C739" s="41">
        <f>C740+C741+C744+C745</f>
        <v>362.6</v>
      </c>
      <c r="D739" s="41">
        <f>D740+D741+D744+D745</f>
        <v>315.1</v>
      </c>
      <c r="E739" s="104">
        <f t="shared" si="11"/>
        <v>0.8690016547159405</v>
      </c>
    </row>
    <row r="740" spans="1:5" ht="19.5" customHeight="1">
      <c r="A740" s="20">
        <v>2101101</v>
      </c>
      <c r="B740" s="21" t="s">
        <v>616</v>
      </c>
      <c r="C740" s="42">
        <v>27.5</v>
      </c>
      <c r="D740" s="42">
        <v>19.3</v>
      </c>
      <c r="E740" s="104">
        <f t="shared" si="11"/>
        <v>0.7018181818181819</v>
      </c>
    </row>
    <row r="741" spans="1:5" ht="19.5" customHeight="1">
      <c r="A741" s="20">
        <v>2101102</v>
      </c>
      <c r="B741" s="21" t="s">
        <v>617</v>
      </c>
      <c r="C741" s="42">
        <f>C742+C743</f>
        <v>90.5</v>
      </c>
      <c r="D741" s="42">
        <f>D742+D743</f>
        <v>85.8</v>
      </c>
      <c r="E741" s="104">
        <f t="shared" si="11"/>
        <v>0.9480662983425414</v>
      </c>
    </row>
    <row r="742" spans="1:5" ht="19.5" customHeight="1">
      <c r="A742" s="20">
        <v>210110201</v>
      </c>
      <c r="B742" s="21" t="s">
        <v>618</v>
      </c>
      <c r="C742" s="42">
        <v>79.4</v>
      </c>
      <c r="D742" s="42">
        <v>75.6</v>
      </c>
      <c r="E742" s="104">
        <f t="shared" si="11"/>
        <v>0.9521410579345087</v>
      </c>
    </row>
    <row r="743" spans="1:5" ht="19.5" customHeight="1">
      <c r="A743" s="20">
        <v>210110202</v>
      </c>
      <c r="B743" s="21" t="s">
        <v>619</v>
      </c>
      <c r="C743" s="42">
        <v>11.1</v>
      </c>
      <c r="D743" s="42">
        <v>10.2</v>
      </c>
      <c r="E743" s="104">
        <f t="shared" si="11"/>
        <v>0.9189189189189189</v>
      </c>
    </row>
    <row r="744" spans="1:5" ht="19.5" customHeight="1">
      <c r="A744" s="20">
        <v>2101103</v>
      </c>
      <c r="B744" s="21" t="s">
        <v>620</v>
      </c>
      <c r="C744" s="42">
        <v>244.6</v>
      </c>
      <c r="D744" s="42">
        <v>210</v>
      </c>
      <c r="E744" s="104">
        <f t="shared" si="11"/>
        <v>0.8585445625511039</v>
      </c>
    </row>
    <row r="745" spans="1:5" ht="19.5" customHeight="1">
      <c r="A745" s="20">
        <v>2101199</v>
      </c>
      <c r="B745" s="21" t="s">
        <v>621</v>
      </c>
      <c r="C745" s="42"/>
      <c r="D745" s="42"/>
      <c r="E745" s="104" t="e">
        <f t="shared" si="11"/>
        <v>#DIV/0!</v>
      </c>
    </row>
    <row r="746" spans="1:5" s="1" customFormat="1" ht="19.5" customHeight="1">
      <c r="A746" s="22">
        <v>21012</v>
      </c>
      <c r="B746" s="22" t="s">
        <v>622</v>
      </c>
      <c r="C746" s="41">
        <f>SUM(C747:C749)</f>
        <v>1055.7</v>
      </c>
      <c r="D746" s="41">
        <f>SUM(D747:D749)</f>
        <v>1069.3</v>
      </c>
      <c r="E746" s="104">
        <f t="shared" si="11"/>
        <v>1.0128824476650562</v>
      </c>
    </row>
    <row r="747" spans="1:5" ht="13.5">
      <c r="A747" s="20">
        <v>2101201</v>
      </c>
      <c r="B747" s="21" t="s">
        <v>623</v>
      </c>
      <c r="C747" s="43">
        <v>0</v>
      </c>
      <c r="D747" s="43">
        <v>0</v>
      </c>
      <c r="E747" s="104" t="e">
        <f t="shared" si="11"/>
        <v>#DIV/0!</v>
      </c>
    </row>
    <row r="748" spans="1:5" ht="19.5" customHeight="1">
      <c r="A748" s="20">
        <v>2101202</v>
      </c>
      <c r="B748" s="21" t="s">
        <v>624</v>
      </c>
      <c r="C748" s="42">
        <v>1055.7</v>
      </c>
      <c r="D748" s="42">
        <v>1069.3</v>
      </c>
      <c r="E748" s="104">
        <f t="shared" si="11"/>
        <v>1.0128824476650562</v>
      </c>
    </row>
    <row r="749" spans="1:5" ht="13.5">
      <c r="A749" s="20">
        <v>2101299</v>
      </c>
      <c r="B749" s="21" t="s">
        <v>625</v>
      </c>
      <c r="C749" s="43">
        <v>0</v>
      </c>
      <c r="D749" s="43">
        <v>0</v>
      </c>
      <c r="E749" s="104" t="e">
        <f t="shared" si="11"/>
        <v>#DIV/0!</v>
      </c>
    </row>
    <row r="750" spans="1:5" s="1" customFormat="1" ht="19.5" customHeight="1">
      <c r="A750" s="22">
        <v>21013</v>
      </c>
      <c r="B750" s="22" t="s">
        <v>626</v>
      </c>
      <c r="C750" s="41">
        <f>SUM(C751:C753)</f>
        <v>137.85</v>
      </c>
      <c r="D750" s="41">
        <f>SUM(D751:D753)</f>
        <v>119.2</v>
      </c>
      <c r="E750" s="104">
        <f t="shared" si="11"/>
        <v>0.8647080159593762</v>
      </c>
    </row>
    <row r="751" spans="1:5" ht="19.5" customHeight="1">
      <c r="A751" s="20">
        <v>2101301</v>
      </c>
      <c r="B751" s="21" t="s">
        <v>627</v>
      </c>
      <c r="C751" s="42">
        <v>46.9</v>
      </c>
      <c r="D751" s="42">
        <v>8.5</v>
      </c>
      <c r="E751" s="104">
        <f t="shared" si="11"/>
        <v>0.18123667377398722</v>
      </c>
    </row>
    <row r="752" spans="1:5" ht="19.5" customHeight="1">
      <c r="A752" s="20">
        <v>2101302</v>
      </c>
      <c r="B752" s="21" t="s">
        <v>628</v>
      </c>
      <c r="C752" s="42"/>
      <c r="D752" s="42"/>
      <c r="E752" s="104" t="e">
        <f t="shared" si="11"/>
        <v>#DIV/0!</v>
      </c>
    </row>
    <row r="753" spans="1:5" ht="19.5" customHeight="1">
      <c r="A753" s="20">
        <v>2101399</v>
      </c>
      <c r="B753" s="21" t="s">
        <v>629</v>
      </c>
      <c r="C753" s="42">
        <v>90.95</v>
      </c>
      <c r="D753" s="42">
        <v>110.7</v>
      </c>
      <c r="E753" s="104">
        <f t="shared" si="11"/>
        <v>1.217152281473337</v>
      </c>
    </row>
    <row r="754" spans="1:5" s="1" customFormat="1" ht="19.5" customHeight="1">
      <c r="A754" s="22">
        <v>21014</v>
      </c>
      <c r="B754" s="22" t="s">
        <v>630</v>
      </c>
      <c r="C754" s="41">
        <f>SUM(C755:C756)</f>
        <v>6.17</v>
      </c>
      <c r="D754" s="41">
        <f>SUM(D755:D756)</f>
        <v>8</v>
      </c>
      <c r="E754" s="104">
        <f t="shared" si="11"/>
        <v>1.2965964343598055</v>
      </c>
    </row>
    <row r="755" spans="1:5" ht="19.5" customHeight="1">
      <c r="A755" s="20">
        <v>2101401</v>
      </c>
      <c r="B755" s="21" t="s">
        <v>631</v>
      </c>
      <c r="C755" s="42">
        <v>6.17</v>
      </c>
      <c r="D755" s="42">
        <v>8</v>
      </c>
      <c r="E755" s="104">
        <f t="shared" si="11"/>
        <v>1.2965964343598055</v>
      </c>
    </row>
    <row r="756" spans="1:5" ht="13.5">
      <c r="A756" s="20">
        <v>2101499</v>
      </c>
      <c r="B756" s="21" t="s">
        <v>632</v>
      </c>
      <c r="C756" s="43">
        <v>0</v>
      </c>
      <c r="D756" s="43">
        <v>0</v>
      </c>
      <c r="E756" s="104" t="e">
        <f t="shared" si="11"/>
        <v>#DIV/0!</v>
      </c>
    </row>
    <row r="757" spans="1:5" ht="13.5">
      <c r="A757" s="20">
        <v>21015</v>
      </c>
      <c r="B757" s="22" t="s">
        <v>633</v>
      </c>
      <c r="C757" s="43">
        <f>SUM(C758:C765)</f>
        <v>0</v>
      </c>
      <c r="D757" s="43">
        <f>SUM(D758:D765)</f>
        <v>0</v>
      </c>
      <c r="E757" s="104" t="e">
        <f t="shared" si="11"/>
        <v>#DIV/0!</v>
      </c>
    </row>
    <row r="758" spans="1:5" ht="13.5">
      <c r="A758" s="20">
        <v>2101501</v>
      </c>
      <c r="B758" s="21" t="s">
        <v>82</v>
      </c>
      <c r="C758" s="43">
        <v>0</v>
      </c>
      <c r="D758" s="43">
        <v>0</v>
      </c>
      <c r="E758" s="104" t="e">
        <f t="shared" si="11"/>
        <v>#DIV/0!</v>
      </c>
    </row>
    <row r="759" spans="1:5" ht="13.5">
      <c r="A759" s="20">
        <v>2101502</v>
      </c>
      <c r="B759" s="21" t="s">
        <v>83</v>
      </c>
      <c r="C759" s="43">
        <v>0</v>
      </c>
      <c r="D759" s="43">
        <v>0</v>
      </c>
      <c r="E759" s="104" t="e">
        <f t="shared" si="11"/>
        <v>#DIV/0!</v>
      </c>
    </row>
    <row r="760" spans="1:5" ht="13.5">
      <c r="A760" s="20">
        <v>2101503</v>
      </c>
      <c r="B760" s="21" t="s">
        <v>84</v>
      </c>
      <c r="C760" s="43">
        <v>0</v>
      </c>
      <c r="D760" s="43">
        <v>0</v>
      </c>
      <c r="E760" s="104" t="e">
        <f t="shared" si="11"/>
        <v>#DIV/0!</v>
      </c>
    </row>
    <row r="761" spans="1:5" ht="13.5">
      <c r="A761" s="20">
        <v>2101504</v>
      </c>
      <c r="B761" s="21" t="s">
        <v>123</v>
      </c>
      <c r="C761" s="43">
        <v>0</v>
      </c>
      <c r="D761" s="43">
        <v>0</v>
      </c>
      <c r="E761" s="104" t="e">
        <f t="shared" si="11"/>
        <v>#DIV/0!</v>
      </c>
    </row>
    <row r="762" spans="1:5" ht="13.5">
      <c r="A762" s="20">
        <v>2101505</v>
      </c>
      <c r="B762" s="21" t="s">
        <v>634</v>
      </c>
      <c r="C762" s="43">
        <v>0</v>
      </c>
      <c r="D762" s="43">
        <v>0</v>
      </c>
      <c r="E762" s="104" t="e">
        <f t="shared" si="11"/>
        <v>#DIV/0!</v>
      </c>
    </row>
    <row r="763" spans="1:5" ht="13.5">
      <c r="A763" s="20">
        <v>2101506</v>
      </c>
      <c r="B763" s="21" t="s">
        <v>635</v>
      </c>
      <c r="C763" s="43">
        <v>0</v>
      </c>
      <c r="D763" s="43">
        <v>0</v>
      </c>
      <c r="E763" s="104" t="e">
        <f t="shared" si="11"/>
        <v>#DIV/0!</v>
      </c>
    </row>
    <row r="764" spans="1:5" ht="13.5">
      <c r="A764" s="20">
        <v>2101550</v>
      </c>
      <c r="B764" s="21" t="s">
        <v>91</v>
      </c>
      <c r="C764" s="43">
        <v>0</v>
      </c>
      <c r="D764" s="43">
        <v>0</v>
      </c>
      <c r="E764" s="104" t="e">
        <f t="shared" si="11"/>
        <v>#DIV/0!</v>
      </c>
    </row>
    <row r="765" spans="1:5" ht="13.5">
      <c r="A765" s="20">
        <v>2101599</v>
      </c>
      <c r="B765" s="21" t="s">
        <v>636</v>
      </c>
      <c r="C765" s="43">
        <v>0</v>
      </c>
      <c r="D765" s="43">
        <v>0</v>
      </c>
      <c r="E765" s="104" t="e">
        <f t="shared" si="11"/>
        <v>#DIV/0!</v>
      </c>
    </row>
    <row r="766" spans="1:5" s="1" customFormat="1" ht="19.5" customHeight="1">
      <c r="A766" s="22">
        <v>21016</v>
      </c>
      <c r="B766" s="22" t="s">
        <v>637</v>
      </c>
      <c r="C766" s="41">
        <f>C767</f>
        <v>0</v>
      </c>
      <c r="D766" s="41">
        <f>D767</f>
        <v>0</v>
      </c>
      <c r="E766" s="104" t="e">
        <f t="shared" si="11"/>
        <v>#DIV/0!</v>
      </c>
    </row>
    <row r="767" spans="1:5" ht="19.5" customHeight="1">
      <c r="A767" s="20">
        <v>2101601</v>
      </c>
      <c r="B767" s="21" t="s">
        <v>638</v>
      </c>
      <c r="C767" s="42"/>
      <c r="D767" s="42"/>
      <c r="E767" s="104" t="e">
        <f t="shared" si="11"/>
        <v>#DIV/0!</v>
      </c>
    </row>
    <row r="768" spans="1:5" s="1" customFormat="1" ht="19.5" customHeight="1">
      <c r="A768" s="22">
        <v>21099</v>
      </c>
      <c r="B768" s="22" t="s">
        <v>639</v>
      </c>
      <c r="C768" s="41">
        <f>C769</f>
        <v>0</v>
      </c>
      <c r="D768" s="41">
        <f>D769</f>
        <v>2</v>
      </c>
      <c r="E768" s="104" t="e">
        <f t="shared" si="11"/>
        <v>#DIV/0!</v>
      </c>
    </row>
    <row r="769" spans="1:5" ht="19.5" customHeight="1">
      <c r="A769" s="20">
        <v>2109901</v>
      </c>
      <c r="B769" s="21" t="s">
        <v>640</v>
      </c>
      <c r="C769" s="42"/>
      <c r="D769" s="42">
        <v>2</v>
      </c>
      <c r="E769" s="104" t="e">
        <f t="shared" si="11"/>
        <v>#DIV/0!</v>
      </c>
    </row>
    <row r="770" spans="1:5" s="1" customFormat="1" ht="19.5" customHeight="1">
      <c r="A770" s="22">
        <v>211</v>
      </c>
      <c r="B770" s="22" t="s">
        <v>641</v>
      </c>
      <c r="C770" s="41">
        <f>C771+C781+C785+C793+C798+C805+C811+C814+C817+C819+C821+C827+C829+C831+C846</f>
        <v>157.65</v>
      </c>
      <c r="D770" s="41">
        <f>D771+D781+D785+D793+D798+D805+D811+D814+D817+D819+D821+D827+D829+D831+D846</f>
        <v>150</v>
      </c>
      <c r="E770" s="104">
        <f t="shared" si="11"/>
        <v>0.9514747859181731</v>
      </c>
    </row>
    <row r="771" spans="1:5" s="1" customFormat="1" ht="19.5" customHeight="1">
      <c r="A771" s="22">
        <v>21101</v>
      </c>
      <c r="B771" s="22" t="s">
        <v>642</v>
      </c>
      <c r="C771" s="41">
        <f>SUM(C772:C780)</f>
        <v>0</v>
      </c>
      <c r="D771" s="41">
        <f>SUM(D772:D780)</f>
        <v>0</v>
      </c>
      <c r="E771" s="104" t="e">
        <f t="shared" si="11"/>
        <v>#DIV/0!</v>
      </c>
    </row>
    <row r="772" spans="1:5" ht="19.5" customHeight="1">
      <c r="A772" s="20">
        <v>2110101</v>
      </c>
      <c r="B772" s="21" t="s">
        <v>82</v>
      </c>
      <c r="C772" s="42"/>
      <c r="D772" s="42"/>
      <c r="E772" s="104" t="e">
        <f t="shared" si="11"/>
        <v>#DIV/0!</v>
      </c>
    </row>
    <row r="773" spans="1:5" ht="19.5" customHeight="1">
      <c r="A773" s="20">
        <v>2110102</v>
      </c>
      <c r="B773" s="21" t="s">
        <v>83</v>
      </c>
      <c r="C773" s="42"/>
      <c r="D773" s="42"/>
      <c r="E773" s="104" t="e">
        <f t="shared" si="11"/>
        <v>#DIV/0!</v>
      </c>
    </row>
    <row r="774" spans="1:5" ht="19.5" customHeight="1">
      <c r="A774" s="20">
        <v>2110103</v>
      </c>
      <c r="B774" s="21" t="s">
        <v>84</v>
      </c>
      <c r="C774" s="42"/>
      <c r="D774" s="42"/>
      <c r="E774" s="104" t="e">
        <f aca="true" t="shared" si="12" ref="E774:E837">D774/C774</f>
        <v>#DIV/0!</v>
      </c>
    </row>
    <row r="775" spans="1:5" ht="19.5" customHeight="1">
      <c r="A775" s="20">
        <v>2110104</v>
      </c>
      <c r="B775" s="21" t="s">
        <v>643</v>
      </c>
      <c r="C775" s="42"/>
      <c r="D775" s="42"/>
      <c r="E775" s="104" t="e">
        <f t="shared" si="12"/>
        <v>#DIV/0!</v>
      </c>
    </row>
    <row r="776" spans="1:5" ht="13.5">
      <c r="A776" s="20">
        <v>2110105</v>
      </c>
      <c r="B776" s="21" t="s">
        <v>644</v>
      </c>
      <c r="C776" s="42"/>
      <c r="D776" s="42"/>
      <c r="E776" s="104" t="e">
        <f t="shared" si="12"/>
        <v>#DIV/0!</v>
      </c>
    </row>
    <row r="777" spans="1:5" ht="13.5">
      <c r="A777" s="20">
        <v>2110106</v>
      </c>
      <c r="B777" s="21" t="s">
        <v>645</v>
      </c>
      <c r="C777" s="42"/>
      <c r="D777" s="42"/>
      <c r="E777" s="104" t="e">
        <f t="shared" si="12"/>
        <v>#DIV/0!</v>
      </c>
    </row>
    <row r="778" spans="1:5" ht="13.5">
      <c r="A778" s="20">
        <v>2110107</v>
      </c>
      <c r="B778" s="21" t="s">
        <v>646</v>
      </c>
      <c r="C778" s="42"/>
      <c r="D778" s="42"/>
      <c r="E778" s="104" t="e">
        <f t="shared" si="12"/>
        <v>#DIV/0!</v>
      </c>
    </row>
    <row r="779" spans="1:5" ht="13.5">
      <c r="A779" s="20">
        <v>2110108</v>
      </c>
      <c r="B779" s="21" t="s">
        <v>647</v>
      </c>
      <c r="C779" s="42"/>
      <c r="D779" s="42"/>
      <c r="E779" s="104" t="e">
        <f t="shared" si="12"/>
        <v>#DIV/0!</v>
      </c>
    </row>
    <row r="780" spans="1:5" ht="19.5" customHeight="1">
      <c r="A780" s="20">
        <v>2110199</v>
      </c>
      <c r="B780" s="21" t="s">
        <v>648</v>
      </c>
      <c r="C780" s="42"/>
      <c r="D780" s="42"/>
      <c r="E780" s="104" t="e">
        <f t="shared" si="12"/>
        <v>#DIV/0!</v>
      </c>
    </row>
    <row r="781" spans="1:5" s="1" customFormat="1" ht="19.5" customHeight="1">
      <c r="A781" s="22">
        <v>21102</v>
      </c>
      <c r="B781" s="22" t="s">
        <v>649</v>
      </c>
      <c r="C781" s="41">
        <f>SUM(C782:C784)</f>
        <v>0</v>
      </c>
      <c r="D781" s="41">
        <f>SUM(D782:D784)</f>
        <v>0</v>
      </c>
      <c r="E781" s="104" t="e">
        <f t="shared" si="12"/>
        <v>#DIV/0!</v>
      </c>
    </row>
    <row r="782" spans="1:5" ht="19.5" customHeight="1">
      <c r="A782" s="20">
        <v>2110203</v>
      </c>
      <c r="B782" s="21" t="s">
        <v>650</v>
      </c>
      <c r="C782" s="42"/>
      <c r="D782" s="42"/>
      <c r="E782" s="104" t="e">
        <f t="shared" si="12"/>
        <v>#DIV/0!</v>
      </c>
    </row>
    <row r="783" spans="1:5" ht="13.5">
      <c r="A783" s="20">
        <v>2110204</v>
      </c>
      <c r="B783" s="21" t="s">
        <v>651</v>
      </c>
      <c r="C783" s="43">
        <v>0</v>
      </c>
      <c r="D783" s="43">
        <v>0</v>
      </c>
      <c r="E783" s="104" t="e">
        <f t="shared" si="12"/>
        <v>#DIV/0!</v>
      </c>
    </row>
    <row r="784" spans="1:5" ht="19.5" customHeight="1">
      <c r="A784" s="20">
        <v>2110299</v>
      </c>
      <c r="B784" s="21" t="s">
        <v>652</v>
      </c>
      <c r="C784" s="42"/>
      <c r="D784" s="42"/>
      <c r="E784" s="104" t="e">
        <f t="shared" si="12"/>
        <v>#DIV/0!</v>
      </c>
    </row>
    <row r="785" spans="1:5" s="1" customFormat="1" ht="19.5" customHeight="1">
      <c r="A785" s="22">
        <v>21103</v>
      </c>
      <c r="B785" s="22" t="s">
        <v>653</v>
      </c>
      <c r="C785" s="41">
        <f>SUM(C786:C792)</f>
        <v>57.65</v>
      </c>
      <c r="D785" s="41">
        <f>SUM(D786:D792)</f>
        <v>50</v>
      </c>
      <c r="E785" s="104">
        <f t="shared" si="12"/>
        <v>0.8673026886383348</v>
      </c>
    </row>
    <row r="786" spans="1:5" ht="19.5" customHeight="1">
      <c r="A786" s="20">
        <v>2110301</v>
      </c>
      <c r="B786" s="21" t="s">
        <v>654</v>
      </c>
      <c r="C786" s="42"/>
      <c r="D786" s="42"/>
      <c r="E786" s="104" t="e">
        <f t="shared" si="12"/>
        <v>#DIV/0!</v>
      </c>
    </row>
    <row r="787" spans="1:5" ht="19.5" customHeight="1">
      <c r="A787" s="20">
        <v>2110302</v>
      </c>
      <c r="B787" s="21" t="s">
        <v>655</v>
      </c>
      <c r="C787" s="42">
        <v>50</v>
      </c>
      <c r="D787" s="42">
        <v>50</v>
      </c>
      <c r="E787" s="104">
        <f t="shared" si="12"/>
        <v>1</v>
      </c>
    </row>
    <row r="788" spans="1:5" ht="13.5">
      <c r="A788" s="20">
        <v>2110303</v>
      </c>
      <c r="B788" s="21" t="s">
        <v>656</v>
      </c>
      <c r="C788" s="42"/>
      <c r="D788" s="42"/>
      <c r="E788" s="104" t="e">
        <f t="shared" si="12"/>
        <v>#DIV/0!</v>
      </c>
    </row>
    <row r="789" spans="1:5" ht="19.5" customHeight="1">
      <c r="A789" s="20">
        <v>2110304</v>
      </c>
      <c r="B789" s="21" t="s">
        <v>657</v>
      </c>
      <c r="C789" s="42"/>
      <c r="D789" s="42"/>
      <c r="E789" s="104" t="e">
        <f t="shared" si="12"/>
        <v>#DIV/0!</v>
      </c>
    </row>
    <row r="790" spans="1:5" ht="13.5">
      <c r="A790" s="20">
        <v>2110305</v>
      </c>
      <c r="B790" s="21" t="s">
        <v>658</v>
      </c>
      <c r="C790" s="42"/>
      <c r="D790" s="42"/>
      <c r="E790" s="104" t="e">
        <f t="shared" si="12"/>
        <v>#DIV/0!</v>
      </c>
    </row>
    <row r="791" spans="1:5" ht="13.5">
      <c r="A791" s="20">
        <v>2110306</v>
      </c>
      <c r="B791" s="21" t="s">
        <v>659</v>
      </c>
      <c r="C791" s="42"/>
      <c r="D791" s="42"/>
      <c r="E791" s="104" t="e">
        <f t="shared" si="12"/>
        <v>#DIV/0!</v>
      </c>
    </row>
    <row r="792" spans="1:5" ht="19.5" customHeight="1">
      <c r="A792" s="20">
        <v>2110399</v>
      </c>
      <c r="B792" s="21" t="s">
        <v>660</v>
      </c>
      <c r="C792" s="42">
        <v>7.65</v>
      </c>
      <c r="D792" s="42"/>
      <c r="E792" s="104">
        <f t="shared" si="12"/>
        <v>0</v>
      </c>
    </row>
    <row r="793" spans="1:5" s="1" customFormat="1" ht="19.5" customHeight="1">
      <c r="A793" s="22">
        <v>21104</v>
      </c>
      <c r="B793" s="22" t="s">
        <v>661</v>
      </c>
      <c r="C793" s="41">
        <f>SUM(C794:C797)</f>
        <v>100</v>
      </c>
      <c r="D793" s="41">
        <f>SUM(D794:D797)</f>
        <v>100</v>
      </c>
      <c r="E793" s="104">
        <f t="shared" si="12"/>
        <v>1</v>
      </c>
    </row>
    <row r="794" spans="1:5" ht="13.5">
      <c r="A794" s="20">
        <v>2110401</v>
      </c>
      <c r="B794" s="21" t="s">
        <v>662</v>
      </c>
      <c r="C794" s="43">
        <v>0</v>
      </c>
      <c r="D794" s="43">
        <v>0</v>
      </c>
      <c r="E794" s="104" t="e">
        <f t="shared" si="12"/>
        <v>#DIV/0!</v>
      </c>
    </row>
    <row r="795" spans="1:5" ht="19.5" customHeight="1">
      <c r="A795" s="20">
        <v>2110402</v>
      </c>
      <c r="B795" s="21" t="s">
        <v>663</v>
      </c>
      <c r="C795" s="42">
        <v>100</v>
      </c>
      <c r="D795" s="42">
        <v>100</v>
      </c>
      <c r="E795" s="104">
        <f t="shared" si="12"/>
        <v>1</v>
      </c>
    </row>
    <row r="796" spans="1:5" ht="13.5">
      <c r="A796" s="20">
        <v>2110404</v>
      </c>
      <c r="B796" s="21" t="s">
        <v>664</v>
      </c>
      <c r="C796" s="43">
        <v>0</v>
      </c>
      <c r="D796" s="43">
        <v>0</v>
      </c>
      <c r="E796" s="104" t="e">
        <f t="shared" si="12"/>
        <v>#DIV/0!</v>
      </c>
    </row>
    <row r="797" spans="1:5" ht="13.5">
      <c r="A797" s="20">
        <v>2110499</v>
      </c>
      <c r="B797" s="21" t="s">
        <v>665</v>
      </c>
      <c r="C797" s="43">
        <v>0</v>
      </c>
      <c r="D797" s="43">
        <v>0</v>
      </c>
      <c r="E797" s="104" t="e">
        <f t="shared" si="12"/>
        <v>#DIV/0!</v>
      </c>
    </row>
    <row r="798" spans="1:5" ht="13.5">
      <c r="A798" s="20">
        <v>21105</v>
      </c>
      <c r="B798" s="22" t="s">
        <v>666</v>
      </c>
      <c r="C798" s="43">
        <f>SUM(C799:C804)</f>
        <v>0</v>
      </c>
      <c r="D798" s="43">
        <f>SUM(D799:D804)</f>
        <v>0</v>
      </c>
      <c r="E798" s="104" t="e">
        <f t="shared" si="12"/>
        <v>#DIV/0!</v>
      </c>
    </row>
    <row r="799" spans="1:5" ht="13.5">
      <c r="A799" s="20">
        <v>2110501</v>
      </c>
      <c r="B799" s="21" t="s">
        <v>667</v>
      </c>
      <c r="C799" s="43">
        <v>0</v>
      </c>
      <c r="D799" s="43">
        <v>0</v>
      </c>
      <c r="E799" s="104" t="e">
        <f t="shared" si="12"/>
        <v>#DIV/0!</v>
      </c>
    </row>
    <row r="800" spans="1:5" ht="13.5">
      <c r="A800" s="20">
        <v>2110502</v>
      </c>
      <c r="B800" s="21" t="s">
        <v>668</v>
      </c>
      <c r="C800" s="43">
        <v>0</v>
      </c>
      <c r="D800" s="43">
        <v>0</v>
      </c>
      <c r="E800" s="104" t="e">
        <f t="shared" si="12"/>
        <v>#DIV/0!</v>
      </c>
    </row>
    <row r="801" spans="1:5" ht="13.5">
      <c r="A801" s="20">
        <v>2110503</v>
      </c>
      <c r="B801" s="21" t="s">
        <v>669</v>
      </c>
      <c r="C801" s="43">
        <v>0</v>
      </c>
      <c r="D801" s="43">
        <v>0</v>
      </c>
      <c r="E801" s="104" t="e">
        <f t="shared" si="12"/>
        <v>#DIV/0!</v>
      </c>
    </row>
    <row r="802" spans="1:5" ht="13.5">
      <c r="A802" s="20">
        <v>2110506</v>
      </c>
      <c r="B802" s="21" t="s">
        <v>670</v>
      </c>
      <c r="C802" s="43">
        <v>0</v>
      </c>
      <c r="D802" s="43">
        <v>0</v>
      </c>
      <c r="E802" s="104" t="e">
        <f t="shared" si="12"/>
        <v>#DIV/0!</v>
      </c>
    </row>
    <row r="803" spans="1:5" ht="13.5">
      <c r="A803" s="20">
        <v>2110507</v>
      </c>
      <c r="B803" s="21" t="s">
        <v>671</v>
      </c>
      <c r="C803" s="43">
        <v>0</v>
      </c>
      <c r="D803" s="43">
        <v>0</v>
      </c>
      <c r="E803" s="104" t="e">
        <f t="shared" si="12"/>
        <v>#DIV/0!</v>
      </c>
    </row>
    <row r="804" spans="1:5" ht="13.5">
      <c r="A804" s="20">
        <v>2110599</v>
      </c>
      <c r="B804" s="21" t="s">
        <v>672</v>
      </c>
      <c r="C804" s="43">
        <v>0</v>
      </c>
      <c r="D804" s="43">
        <v>0</v>
      </c>
      <c r="E804" s="104" t="e">
        <f t="shared" si="12"/>
        <v>#DIV/0!</v>
      </c>
    </row>
    <row r="805" spans="1:5" ht="13.5">
      <c r="A805" s="20">
        <v>21106</v>
      </c>
      <c r="B805" s="22" t="s">
        <v>673</v>
      </c>
      <c r="C805" s="43">
        <f>SUM(C806:C810)</f>
        <v>0</v>
      </c>
      <c r="D805" s="43">
        <f>SUM(D806:D810)</f>
        <v>0</v>
      </c>
      <c r="E805" s="104" t="e">
        <f t="shared" si="12"/>
        <v>#DIV/0!</v>
      </c>
    </row>
    <row r="806" spans="1:5" ht="13.5">
      <c r="A806" s="20">
        <v>2110602</v>
      </c>
      <c r="B806" s="21" t="s">
        <v>674</v>
      </c>
      <c r="C806" s="43">
        <v>0</v>
      </c>
      <c r="D806" s="43">
        <v>0</v>
      </c>
      <c r="E806" s="104" t="e">
        <f t="shared" si="12"/>
        <v>#DIV/0!</v>
      </c>
    </row>
    <row r="807" spans="1:5" ht="13.5">
      <c r="A807" s="20">
        <v>2110603</v>
      </c>
      <c r="B807" s="21" t="s">
        <v>675</v>
      </c>
      <c r="C807" s="43">
        <v>0</v>
      </c>
      <c r="D807" s="43">
        <v>0</v>
      </c>
      <c r="E807" s="104" t="e">
        <f t="shared" si="12"/>
        <v>#DIV/0!</v>
      </c>
    </row>
    <row r="808" spans="1:5" ht="13.5">
      <c r="A808" s="20">
        <v>2110604</v>
      </c>
      <c r="B808" s="21" t="s">
        <v>676</v>
      </c>
      <c r="C808" s="43">
        <v>0</v>
      </c>
      <c r="D808" s="43">
        <v>0</v>
      </c>
      <c r="E808" s="104" t="e">
        <f t="shared" si="12"/>
        <v>#DIV/0!</v>
      </c>
    </row>
    <row r="809" spans="1:5" ht="13.5">
      <c r="A809" s="20">
        <v>2110605</v>
      </c>
      <c r="B809" s="21" t="s">
        <v>677</v>
      </c>
      <c r="C809" s="43">
        <v>0</v>
      </c>
      <c r="D809" s="43">
        <v>0</v>
      </c>
      <c r="E809" s="104" t="e">
        <f t="shared" si="12"/>
        <v>#DIV/0!</v>
      </c>
    </row>
    <row r="810" spans="1:5" ht="13.5">
      <c r="A810" s="20">
        <v>2110699</v>
      </c>
      <c r="B810" s="21" t="s">
        <v>678</v>
      </c>
      <c r="C810" s="43">
        <v>0</v>
      </c>
      <c r="D810" s="43">
        <v>0</v>
      </c>
      <c r="E810" s="104" t="e">
        <f t="shared" si="12"/>
        <v>#DIV/0!</v>
      </c>
    </row>
    <row r="811" spans="1:5" ht="13.5">
      <c r="A811" s="20">
        <v>21107</v>
      </c>
      <c r="B811" s="22" t="s">
        <v>679</v>
      </c>
      <c r="C811" s="43">
        <f>SUM(C812:C813)</f>
        <v>0</v>
      </c>
      <c r="D811" s="43">
        <f>SUM(D812:D813)</f>
        <v>0</v>
      </c>
      <c r="E811" s="104" t="e">
        <f t="shared" si="12"/>
        <v>#DIV/0!</v>
      </c>
    </row>
    <row r="812" spans="1:5" ht="13.5">
      <c r="A812" s="20">
        <v>2110704</v>
      </c>
      <c r="B812" s="21" t="s">
        <v>680</v>
      </c>
      <c r="C812" s="43">
        <v>0</v>
      </c>
      <c r="D812" s="43">
        <v>0</v>
      </c>
      <c r="E812" s="104" t="e">
        <f t="shared" si="12"/>
        <v>#DIV/0!</v>
      </c>
    </row>
    <row r="813" spans="1:5" ht="13.5">
      <c r="A813" s="20">
        <v>2110799</v>
      </c>
      <c r="B813" s="21" t="s">
        <v>681</v>
      </c>
      <c r="C813" s="43">
        <v>0</v>
      </c>
      <c r="D813" s="43">
        <v>0</v>
      </c>
      <c r="E813" s="104" t="e">
        <f t="shared" si="12"/>
        <v>#DIV/0!</v>
      </c>
    </row>
    <row r="814" spans="1:5" ht="13.5">
      <c r="A814" s="20">
        <v>21108</v>
      </c>
      <c r="B814" s="22" t="s">
        <v>682</v>
      </c>
      <c r="C814" s="43">
        <f>SUM(C815:C816)</f>
        <v>0</v>
      </c>
      <c r="D814" s="43">
        <f>SUM(D815:D816)</f>
        <v>0</v>
      </c>
      <c r="E814" s="104" t="e">
        <f t="shared" si="12"/>
        <v>#DIV/0!</v>
      </c>
    </row>
    <row r="815" spans="1:5" ht="13.5">
      <c r="A815" s="20">
        <v>2110804</v>
      </c>
      <c r="B815" s="21" t="s">
        <v>683</v>
      </c>
      <c r="C815" s="43">
        <v>0</v>
      </c>
      <c r="D815" s="43">
        <v>0</v>
      </c>
      <c r="E815" s="104" t="e">
        <f t="shared" si="12"/>
        <v>#DIV/0!</v>
      </c>
    </row>
    <row r="816" spans="1:5" ht="13.5">
      <c r="A816" s="20">
        <v>2110899</v>
      </c>
      <c r="B816" s="21" t="s">
        <v>684</v>
      </c>
      <c r="C816" s="43">
        <v>0</v>
      </c>
      <c r="D816" s="43">
        <v>0</v>
      </c>
      <c r="E816" s="104" t="e">
        <f t="shared" si="12"/>
        <v>#DIV/0!</v>
      </c>
    </row>
    <row r="817" spans="1:5" ht="13.5">
      <c r="A817" s="20">
        <v>21109</v>
      </c>
      <c r="B817" s="22" t="s">
        <v>685</v>
      </c>
      <c r="C817" s="43">
        <f>C818</f>
        <v>0</v>
      </c>
      <c r="D817" s="43">
        <f>D818</f>
        <v>0</v>
      </c>
      <c r="E817" s="104" t="e">
        <f t="shared" si="12"/>
        <v>#DIV/0!</v>
      </c>
    </row>
    <row r="818" spans="1:5" ht="13.5">
      <c r="A818" s="20">
        <v>2110901</v>
      </c>
      <c r="B818" s="21" t="s">
        <v>686</v>
      </c>
      <c r="C818" s="43">
        <v>0</v>
      </c>
      <c r="D818" s="43">
        <v>0</v>
      </c>
      <c r="E818" s="104" t="e">
        <f t="shared" si="12"/>
        <v>#DIV/0!</v>
      </c>
    </row>
    <row r="819" spans="1:5" s="1" customFormat="1" ht="19.5" customHeight="1">
      <c r="A819" s="22">
        <v>21110</v>
      </c>
      <c r="B819" s="22" t="s">
        <v>687</v>
      </c>
      <c r="C819" s="41">
        <f>C820</f>
        <v>0</v>
      </c>
      <c r="D819" s="41">
        <f>D820</f>
        <v>0</v>
      </c>
      <c r="E819" s="104" t="e">
        <f t="shared" si="12"/>
        <v>#DIV/0!</v>
      </c>
    </row>
    <row r="820" spans="1:5" ht="19.5" customHeight="1">
      <c r="A820" s="20">
        <v>2111001</v>
      </c>
      <c r="B820" s="21" t="s">
        <v>688</v>
      </c>
      <c r="C820" s="42"/>
      <c r="D820" s="42"/>
      <c r="E820" s="104" t="e">
        <f t="shared" si="12"/>
        <v>#DIV/0!</v>
      </c>
    </row>
    <row r="821" spans="1:5" s="1" customFormat="1" ht="19.5" customHeight="1">
      <c r="A821" s="22">
        <v>21111</v>
      </c>
      <c r="B821" s="22" t="s">
        <v>689</v>
      </c>
      <c r="C821" s="41">
        <f>SUM(C822:C826)</f>
        <v>0</v>
      </c>
      <c r="D821" s="41">
        <f>SUM(D822:D826)</f>
        <v>0</v>
      </c>
      <c r="E821" s="104" t="e">
        <f t="shared" si="12"/>
        <v>#DIV/0!</v>
      </c>
    </row>
    <row r="822" spans="1:5" ht="19.5" customHeight="1">
      <c r="A822" s="20">
        <v>2111101</v>
      </c>
      <c r="B822" s="21" t="s">
        <v>690</v>
      </c>
      <c r="C822" s="42"/>
      <c r="D822" s="42"/>
      <c r="E822" s="104" t="e">
        <f t="shared" si="12"/>
        <v>#DIV/0!</v>
      </c>
    </row>
    <row r="823" spans="1:5" ht="19.5" customHeight="1">
      <c r="A823" s="20">
        <v>2111102</v>
      </c>
      <c r="B823" s="21" t="s">
        <v>691</v>
      </c>
      <c r="C823" s="42"/>
      <c r="D823" s="42"/>
      <c r="E823" s="104" t="e">
        <f t="shared" si="12"/>
        <v>#DIV/0!</v>
      </c>
    </row>
    <row r="824" spans="1:5" ht="19.5" customHeight="1">
      <c r="A824" s="20">
        <v>2111103</v>
      </c>
      <c r="B824" s="21" t="s">
        <v>692</v>
      </c>
      <c r="C824" s="42"/>
      <c r="D824" s="42"/>
      <c r="E824" s="104" t="e">
        <f t="shared" si="12"/>
        <v>#DIV/0!</v>
      </c>
    </row>
    <row r="825" spans="1:5" ht="19.5" customHeight="1">
      <c r="A825" s="20">
        <v>2111104</v>
      </c>
      <c r="B825" s="21" t="s">
        <v>693</v>
      </c>
      <c r="C825" s="42"/>
      <c r="D825" s="42"/>
      <c r="E825" s="104" t="e">
        <f t="shared" si="12"/>
        <v>#DIV/0!</v>
      </c>
    </row>
    <row r="826" spans="1:5" ht="19.5" customHeight="1">
      <c r="A826" s="20">
        <v>2111199</v>
      </c>
      <c r="B826" s="21" t="s">
        <v>694</v>
      </c>
      <c r="C826" s="42"/>
      <c r="D826" s="42"/>
      <c r="E826" s="104" t="e">
        <f t="shared" si="12"/>
        <v>#DIV/0!</v>
      </c>
    </row>
    <row r="827" spans="1:5" ht="13.5">
      <c r="A827" s="20">
        <v>21112</v>
      </c>
      <c r="B827" s="22" t="s">
        <v>695</v>
      </c>
      <c r="C827" s="43">
        <f>C828</f>
        <v>0</v>
      </c>
      <c r="D827" s="43">
        <f>D828</f>
        <v>0</v>
      </c>
      <c r="E827" s="104" t="e">
        <f t="shared" si="12"/>
        <v>#DIV/0!</v>
      </c>
    </row>
    <row r="828" spans="1:5" ht="13.5">
      <c r="A828" s="20">
        <v>2111201</v>
      </c>
      <c r="B828" s="21" t="s">
        <v>696</v>
      </c>
      <c r="C828" s="43">
        <v>0</v>
      </c>
      <c r="D828" s="43">
        <v>0</v>
      </c>
      <c r="E828" s="104" t="e">
        <f t="shared" si="12"/>
        <v>#DIV/0!</v>
      </c>
    </row>
    <row r="829" spans="1:5" s="1" customFormat="1" ht="19.5" customHeight="1">
      <c r="A829" s="22">
        <v>21113</v>
      </c>
      <c r="B829" s="22" t="s">
        <v>697</v>
      </c>
      <c r="C829" s="41">
        <f>C830</f>
        <v>0</v>
      </c>
      <c r="D829" s="41">
        <f>D830</f>
        <v>0</v>
      </c>
      <c r="E829" s="104" t="e">
        <f t="shared" si="12"/>
        <v>#DIV/0!</v>
      </c>
    </row>
    <row r="830" spans="1:5" ht="19.5" customHeight="1">
      <c r="A830" s="20">
        <v>2111301</v>
      </c>
      <c r="B830" s="21" t="s">
        <v>698</v>
      </c>
      <c r="C830" s="42">
        <v>0</v>
      </c>
      <c r="D830" s="42">
        <v>0</v>
      </c>
      <c r="E830" s="104" t="e">
        <f t="shared" si="12"/>
        <v>#DIV/0!</v>
      </c>
    </row>
    <row r="831" spans="1:5" ht="13.5">
      <c r="A831" s="20">
        <v>21114</v>
      </c>
      <c r="B831" s="22" t="s">
        <v>699</v>
      </c>
      <c r="C831" s="43">
        <f>SUM(C832:C845)</f>
        <v>0</v>
      </c>
      <c r="D831" s="43">
        <f>SUM(D832:D845)</f>
        <v>0</v>
      </c>
      <c r="E831" s="104" t="e">
        <f t="shared" si="12"/>
        <v>#DIV/0!</v>
      </c>
    </row>
    <row r="832" spans="1:5" ht="13.5">
      <c r="A832" s="20">
        <v>2111401</v>
      </c>
      <c r="B832" s="21" t="s">
        <v>82</v>
      </c>
      <c r="C832" s="43">
        <v>0</v>
      </c>
      <c r="D832" s="43">
        <v>0</v>
      </c>
      <c r="E832" s="104" t="e">
        <f t="shared" si="12"/>
        <v>#DIV/0!</v>
      </c>
    </row>
    <row r="833" spans="1:5" ht="13.5">
      <c r="A833" s="20">
        <v>2111402</v>
      </c>
      <c r="B833" s="21" t="s">
        <v>83</v>
      </c>
      <c r="C833" s="43">
        <v>0</v>
      </c>
      <c r="D833" s="43">
        <v>0</v>
      </c>
      <c r="E833" s="104" t="e">
        <f t="shared" si="12"/>
        <v>#DIV/0!</v>
      </c>
    </row>
    <row r="834" spans="1:5" ht="13.5">
      <c r="A834" s="20">
        <v>2111403</v>
      </c>
      <c r="B834" s="21" t="s">
        <v>84</v>
      </c>
      <c r="C834" s="43">
        <v>0</v>
      </c>
      <c r="D834" s="43">
        <v>0</v>
      </c>
      <c r="E834" s="104" t="e">
        <f t="shared" si="12"/>
        <v>#DIV/0!</v>
      </c>
    </row>
    <row r="835" spans="1:5" ht="13.5">
      <c r="A835" s="20">
        <v>2111404</v>
      </c>
      <c r="B835" s="21" t="s">
        <v>700</v>
      </c>
      <c r="C835" s="43">
        <v>0</v>
      </c>
      <c r="D835" s="43">
        <v>0</v>
      </c>
      <c r="E835" s="104" t="e">
        <f t="shared" si="12"/>
        <v>#DIV/0!</v>
      </c>
    </row>
    <row r="836" spans="1:5" ht="13.5">
      <c r="A836" s="20">
        <v>2111405</v>
      </c>
      <c r="B836" s="21" t="s">
        <v>701</v>
      </c>
      <c r="C836" s="43">
        <v>0</v>
      </c>
      <c r="D836" s="43">
        <v>0</v>
      </c>
      <c r="E836" s="104" t="e">
        <f t="shared" si="12"/>
        <v>#DIV/0!</v>
      </c>
    </row>
    <row r="837" spans="1:5" ht="13.5">
      <c r="A837" s="20">
        <v>2111406</v>
      </c>
      <c r="B837" s="21" t="s">
        <v>702</v>
      </c>
      <c r="C837" s="43">
        <v>0</v>
      </c>
      <c r="D837" s="43">
        <v>0</v>
      </c>
      <c r="E837" s="104" t="e">
        <f t="shared" si="12"/>
        <v>#DIV/0!</v>
      </c>
    </row>
    <row r="838" spans="1:5" ht="13.5">
      <c r="A838" s="20">
        <v>2111407</v>
      </c>
      <c r="B838" s="21" t="s">
        <v>703</v>
      </c>
      <c r="C838" s="43">
        <v>0</v>
      </c>
      <c r="D838" s="43">
        <v>0</v>
      </c>
      <c r="E838" s="104" t="e">
        <f aca="true" t="shared" si="13" ref="E838:E901">D838/C838</f>
        <v>#DIV/0!</v>
      </c>
    </row>
    <row r="839" spans="1:5" ht="13.5">
      <c r="A839" s="20">
        <v>2111408</v>
      </c>
      <c r="B839" s="21" t="s">
        <v>704</v>
      </c>
      <c r="C839" s="43">
        <v>0</v>
      </c>
      <c r="D839" s="43">
        <v>0</v>
      </c>
      <c r="E839" s="104" t="e">
        <f t="shared" si="13"/>
        <v>#DIV/0!</v>
      </c>
    </row>
    <row r="840" spans="1:5" ht="13.5">
      <c r="A840" s="20">
        <v>2111409</v>
      </c>
      <c r="B840" s="21" t="s">
        <v>705</v>
      </c>
      <c r="C840" s="43">
        <v>0</v>
      </c>
      <c r="D840" s="43">
        <v>0</v>
      </c>
      <c r="E840" s="104" t="e">
        <f t="shared" si="13"/>
        <v>#DIV/0!</v>
      </c>
    </row>
    <row r="841" spans="1:5" ht="13.5">
      <c r="A841" s="20">
        <v>2111410</v>
      </c>
      <c r="B841" s="21" t="s">
        <v>706</v>
      </c>
      <c r="C841" s="43">
        <v>0</v>
      </c>
      <c r="D841" s="43">
        <v>0</v>
      </c>
      <c r="E841" s="104" t="e">
        <f t="shared" si="13"/>
        <v>#DIV/0!</v>
      </c>
    </row>
    <row r="842" spans="1:5" ht="13.5">
      <c r="A842" s="20">
        <v>2111411</v>
      </c>
      <c r="B842" s="21" t="s">
        <v>123</v>
      </c>
      <c r="C842" s="43">
        <v>0</v>
      </c>
      <c r="D842" s="43">
        <v>0</v>
      </c>
      <c r="E842" s="104" t="e">
        <f t="shared" si="13"/>
        <v>#DIV/0!</v>
      </c>
    </row>
    <row r="843" spans="1:5" ht="13.5">
      <c r="A843" s="20">
        <v>2111413</v>
      </c>
      <c r="B843" s="21" t="s">
        <v>707</v>
      </c>
      <c r="C843" s="43">
        <v>0</v>
      </c>
      <c r="D843" s="43">
        <v>0</v>
      </c>
      <c r="E843" s="104" t="e">
        <f t="shared" si="13"/>
        <v>#DIV/0!</v>
      </c>
    </row>
    <row r="844" spans="1:5" ht="13.5">
      <c r="A844" s="20">
        <v>2111450</v>
      </c>
      <c r="B844" s="21" t="s">
        <v>91</v>
      </c>
      <c r="C844" s="43">
        <v>0</v>
      </c>
      <c r="D844" s="43">
        <v>0</v>
      </c>
      <c r="E844" s="104" t="e">
        <f t="shared" si="13"/>
        <v>#DIV/0!</v>
      </c>
    </row>
    <row r="845" spans="1:5" ht="13.5">
      <c r="A845" s="20">
        <v>2111499</v>
      </c>
      <c r="B845" s="21" t="s">
        <v>708</v>
      </c>
      <c r="C845" s="43">
        <v>0</v>
      </c>
      <c r="D845" s="43">
        <v>0</v>
      </c>
      <c r="E845" s="104" t="e">
        <f t="shared" si="13"/>
        <v>#DIV/0!</v>
      </c>
    </row>
    <row r="846" spans="1:5" s="1" customFormat="1" ht="19.5" customHeight="1">
      <c r="A846" s="22">
        <v>21199</v>
      </c>
      <c r="B846" s="22" t="s">
        <v>709</v>
      </c>
      <c r="C846" s="41">
        <f>C847</f>
        <v>0</v>
      </c>
      <c r="D846" s="41">
        <f>D847</f>
        <v>0</v>
      </c>
      <c r="E846" s="104" t="e">
        <f t="shared" si="13"/>
        <v>#DIV/0!</v>
      </c>
    </row>
    <row r="847" spans="1:5" ht="19.5" customHeight="1">
      <c r="A847" s="20">
        <v>2119901</v>
      </c>
      <c r="B847" s="21" t="s">
        <v>710</v>
      </c>
      <c r="C847" s="42">
        <v>0</v>
      </c>
      <c r="D847" s="42">
        <v>0</v>
      </c>
      <c r="E847" s="104" t="e">
        <f t="shared" si="13"/>
        <v>#DIV/0!</v>
      </c>
    </row>
    <row r="848" spans="1:5" s="1" customFormat="1" ht="19.5" customHeight="1">
      <c r="A848" s="22">
        <v>212</v>
      </c>
      <c r="B848" s="22" t="s">
        <v>711</v>
      </c>
      <c r="C848" s="41">
        <f>C849+C860+C862+C865+C867+C869</f>
        <v>306.47</v>
      </c>
      <c r="D848" s="41">
        <f>D849+D860+D862+D865+D867+D869</f>
        <v>334.5</v>
      </c>
      <c r="E848" s="104">
        <f t="shared" si="13"/>
        <v>1.0914608281397853</v>
      </c>
    </row>
    <row r="849" spans="1:5" s="1" customFormat="1" ht="19.5" customHeight="1">
      <c r="A849" s="22">
        <v>21201</v>
      </c>
      <c r="B849" s="22" t="s">
        <v>712</v>
      </c>
      <c r="C849" s="41">
        <f>SUM(C850:C859)</f>
        <v>0</v>
      </c>
      <c r="D849" s="41">
        <f>SUM(D850:D859)</f>
        <v>0</v>
      </c>
      <c r="E849" s="104" t="e">
        <f t="shared" si="13"/>
        <v>#DIV/0!</v>
      </c>
    </row>
    <row r="850" spans="1:5" ht="19.5" customHeight="1">
      <c r="A850" s="20">
        <v>2120101</v>
      </c>
      <c r="B850" s="21" t="s">
        <v>82</v>
      </c>
      <c r="C850" s="42"/>
      <c r="D850" s="42"/>
      <c r="E850" s="104" t="e">
        <f t="shared" si="13"/>
        <v>#DIV/0!</v>
      </c>
    </row>
    <row r="851" spans="1:5" ht="19.5" customHeight="1">
      <c r="A851" s="20">
        <v>2120102</v>
      </c>
      <c r="B851" s="21" t="s">
        <v>83</v>
      </c>
      <c r="C851" s="42"/>
      <c r="D851" s="42"/>
      <c r="E851" s="104" t="e">
        <f t="shared" si="13"/>
        <v>#DIV/0!</v>
      </c>
    </row>
    <row r="852" spans="1:5" ht="19.5" customHeight="1">
      <c r="A852" s="20">
        <v>2120103</v>
      </c>
      <c r="B852" s="21" t="s">
        <v>84</v>
      </c>
      <c r="C852" s="42"/>
      <c r="D852" s="42"/>
      <c r="E852" s="104" t="e">
        <f t="shared" si="13"/>
        <v>#DIV/0!</v>
      </c>
    </row>
    <row r="853" spans="1:5" ht="19.5" customHeight="1">
      <c r="A853" s="20">
        <v>2120104</v>
      </c>
      <c r="B853" s="21" t="s">
        <v>713</v>
      </c>
      <c r="C853" s="42"/>
      <c r="D853" s="42"/>
      <c r="E853" s="104" t="e">
        <f t="shared" si="13"/>
        <v>#DIV/0!</v>
      </c>
    </row>
    <row r="854" spans="1:5" ht="13.5">
      <c r="A854" s="20">
        <v>2120105</v>
      </c>
      <c r="B854" s="21" t="s">
        <v>714</v>
      </c>
      <c r="C854" s="42"/>
      <c r="D854" s="42"/>
      <c r="E854" s="104" t="e">
        <f t="shared" si="13"/>
        <v>#DIV/0!</v>
      </c>
    </row>
    <row r="855" spans="1:5" ht="19.5" customHeight="1">
      <c r="A855" s="20">
        <v>2120106</v>
      </c>
      <c r="B855" s="21" t="s">
        <v>715</v>
      </c>
      <c r="C855" s="42"/>
      <c r="D855" s="42"/>
      <c r="E855" s="104" t="e">
        <f t="shared" si="13"/>
        <v>#DIV/0!</v>
      </c>
    </row>
    <row r="856" spans="1:5" ht="13.5">
      <c r="A856" s="20">
        <v>2120107</v>
      </c>
      <c r="B856" s="21" t="s">
        <v>716</v>
      </c>
      <c r="C856" s="42"/>
      <c r="D856" s="42"/>
      <c r="E856" s="104" t="e">
        <f t="shared" si="13"/>
        <v>#DIV/0!</v>
      </c>
    </row>
    <row r="857" spans="1:5" ht="13.5">
      <c r="A857" s="20">
        <v>2120109</v>
      </c>
      <c r="B857" s="21" t="s">
        <v>717</v>
      </c>
      <c r="C857" s="42"/>
      <c r="D857" s="42"/>
      <c r="E857" s="104" t="e">
        <f t="shared" si="13"/>
        <v>#DIV/0!</v>
      </c>
    </row>
    <row r="858" spans="1:5" ht="13.5">
      <c r="A858" s="20">
        <v>2120110</v>
      </c>
      <c r="B858" s="21" t="s">
        <v>718</v>
      </c>
      <c r="C858" s="42"/>
      <c r="D858" s="42"/>
      <c r="E858" s="104" t="e">
        <f t="shared" si="13"/>
        <v>#DIV/0!</v>
      </c>
    </row>
    <row r="859" spans="1:5" ht="19.5" customHeight="1">
      <c r="A859" s="20">
        <v>2120199</v>
      </c>
      <c r="B859" s="21" t="s">
        <v>719</v>
      </c>
      <c r="C859" s="42"/>
      <c r="D859" s="42"/>
      <c r="E859" s="104" t="e">
        <f t="shared" si="13"/>
        <v>#DIV/0!</v>
      </c>
    </row>
    <row r="860" spans="1:5" s="1" customFormat="1" ht="19.5" customHeight="1">
      <c r="A860" s="22">
        <v>21202</v>
      </c>
      <c r="B860" s="22" t="s">
        <v>720</v>
      </c>
      <c r="C860" s="41">
        <f>C861</f>
        <v>0</v>
      </c>
      <c r="D860" s="41">
        <f>D861</f>
        <v>0</v>
      </c>
      <c r="E860" s="104" t="e">
        <f t="shared" si="13"/>
        <v>#DIV/0!</v>
      </c>
    </row>
    <row r="861" spans="1:5" ht="19.5" customHeight="1">
      <c r="A861" s="20">
        <v>2120201</v>
      </c>
      <c r="B861" s="21" t="s">
        <v>721</v>
      </c>
      <c r="C861" s="42"/>
      <c r="D861" s="42"/>
      <c r="E861" s="104" t="e">
        <f t="shared" si="13"/>
        <v>#DIV/0!</v>
      </c>
    </row>
    <row r="862" spans="1:5" s="1" customFormat="1" ht="19.5" customHeight="1">
      <c r="A862" s="22">
        <v>21203</v>
      </c>
      <c r="B862" s="22" t="s">
        <v>722</v>
      </c>
      <c r="C862" s="41">
        <f>SUM(C863:C864)</f>
        <v>50</v>
      </c>
      <c r="D862" s="41">
        <f>SUM(D863:D864)</f>
        <v>70</v>
      </c>
      <c r="E862" s="104">
        <f t="shared" si="13"/>
        <v>1.4</v>
      </c>
    </row>
    <row r="863" spans="1:5" ht="13.5">
      <c r="A863" s="20">
        <v>2120303</v>
      </c>
      <c r="B863" s="21" t="s">
        <v>723</v>
      </c>
      <c r="C863" s="43">
        <v>0</v>
      </c>
      <c r="D863" s="43">
        <v>0</v>
      </c>
      <c r="E863" s="104" t="e">
        <f t="shared" si="13"/>
        <v>#DIV/0!</v>
      </c>
    </row>
    <row r="864" spans="1:5" ht="19.5" customHeight="1">
      <c r="A864" s="20">
        <v>2120399</v>
      </c>
      <c r="B864" s="21" t="s">
        <v>724</v>
      </c>
      <c r="C864" s="42">
        <v>50</v>
      </c>
      <c r="D864" s="42">
        <v>70</v>
      </c>
      <c r="E864" s="104">
        <f t="shared" si="13"/>
        <v>1.4</v>
      </c>
    </row>
    <row r="865" spans="1:5" s="1" customFormat="1" ht="19.5" customHeight="1">
      <c r="A865" s="22">
        <v>21205</v>
      </c>
      <c r="B865" s="22" t="s">
        <v>725</v>
      </c>
      <c r="C865" s="41">
        <f>C866</f>
        <v>0</v>
      </c>
      <c r="D865" s="41">
        <f>D866</f>
        <v>0</v>
      </c>
      <c r="E865" s="104" t="e">
        <f t="shared" si="13"/>
        <v>#DIV/0!</v>
      </c>
    </row>
    <row r="866" spans="1:5" ht="19.5" customHeight="1">
      <c r="A866" s="20">
        <v>2120501</v>
      </c>
      <c r="B866" s="21" t="s">
        <v>726</v>
      </c>
      <c r="C866" s="42"/>
      <c r="D866" s="42"/>
      <c r="E866" s="104" t="e">
        <f t="shared" si="13"/>
        <v>#DIV/0!</v>
      </c>
    </row>
    <row r="867" spans="1:5" s="1" customFormat="1" ht="19.5" customHeight="1">
      <c r="A867" s="22">
        <v>21206</v>
      </c>
      <c r="B867" s="22" t="s">
        <v>727</v>
      </c>
      <c r="C867" s="41">
        <f>C868</f>
        <v>0</v>
      </c>
      <c r="D867" s="41">
        <f>D868</f>
        <v>0</v>
      </c>
      <c r="E867" s="104" t="e">
        <f t="shared" si="13"/>
        <v>#DIV/0!</v>
      </c>
    </row>
    <row r="868" spans="1:5" ht="19.5" customHeight="1">
      <c r="A868" s="20">
        <v>2120601</v>
      </c>
      <c r="B868" s="21" t="s">
        <v>728</v>
      </c>
      <c r="C868" s="42"/>
      <c r="D868" s="42"/>
      <c r="E868" s="104" t="e">
        <f t="shared" si="13"/>
        <v>#DIV/0!</v>
      </c>
    </row>
    <row r="869" spans="1:5" s="1" customFormat="1" ht="19.5" customHeight="1">
      <c r="A869" s="22">
        <v>21299</v>
      </c>
      <c r="B869" s="22" t="s">
        <v>729</v>
      </c>
      <c r="C869" s="41">
        <f>C870</f>
        <v>256.47</v>
      </c>
      <c r="D869" s="41">
        <f>D870</f>
        <v>264.5</v>
      </c>
      <c r="E869" s="104">
        <f t="shared" si="13"/>
        <v>1.0313097048387725</v>
      </c>
    </row>
    <row r="870" spans="1:5" ht="19.5" customHeight="1">
      <c r="A870" s="20">
        <v>2129901</v>
      </c>
      <c r="B870" s="21" t="s">
        <v>730</v>
      </c>
      <c r="C870" s="42">
        <v>256.47</v>
      </c>
      <c r="D870" s="42">
        <v>264.5</v>
      </c>
      <c r="E870" s="104">
        <f t="shared" si="13"/>
        <v>1.0313097048387725</v>
      </c>
    </row>
    <row r="871" spans="1:5" s="1" customFormat="1" ht="19.5" customHeight="1">
      <c r="A871" s="22">
        <v>213</v>
      </c>
      <c r="B871" s="22" t="s">
        <v>731</v>
      </c>
      <c r="C871" s="41">
        <f>C872+C898+C923+C951+C962+C969+C976+C979</f>
        <v>1696.87</v>
      </c>
      <c r="D871" s="41">
        <f>D872+D898+D923+D951+D962+D969+D976+D979</f>
        <v>1404.2</v>
      </c>
      <c r="E871" s="104">
        <f t="shared" si="13"/>
        <v>0.8275236170124995</v>
      </c>
    </row>
    <row r="872" spans="1:5" s="1" customFormat="1" ht="19.5" customHeight="1">
      <c r="A872" s="22">
        <v>21301</v>
      </c>
      <c r="B872" s="22" t="s">
        <v>732</v>
      </c>
      <c r="C872" s="41">
        <f>SUM(C873:C897)</f>
        <v>496</v>
      </c>
      <c r="D872" s="41">
        <f>SUM(D873:D897)</f>
        <v>1180.4</v>
      </c>
      <c r="E872" s="104">
        <f t="shared" si="13"/>
        <v>2.3798387096774194</v>
      </c>
    </row>
    <row r="873" spans="1:5" ht="19.5" customHeight="1">
      <c r="A873" s="20">
        <v>2130101</v>
      </c>
      <c r="B873" s="21" t="s">
        <v>82</v>
      </c>
      <c r="C873" s="42"/>
      <c r="D873" s="42"/>
      <c r="E873" s="104" t="e">
        <f t="shared" si="13"/>
        <v>#DIV/0!</v>
      </c>
    </row>
    <row r="874" spans="1:5" ht="19.5" customHeight="1">
      <c r="A874" s="20">
        <v>2130102</v>
      </c>
      <c r="B874" s="21" t="s">
        <v>83</v>
      </c>
      <c r="C874" s="42"/>
      <c r="D874" s="42"/>
      <c r="E874" s="104" t="e">
        <f t="shared" si="13"/>
        <v>#DIV/0!</v>
      </c>
    </row>
    <row r="875" spans="1:5" ht="19.5" customHeight="1">
      <c r="A875" s="20">
        <v>2130103</v>
      </c>
      <c r="B875" s="21" t="s">
        <v>84</v>
      </c>
      <c r="C875" s="42">
        <v>355.2</v>
      </c>
      <c r="D875" s="42">
        <v>388.5</v>
      </c>
      <c r="E875" s="104">
        <f t="shared" si="13"/>
        <v>1.09375</v>
      </c>
    </row>
    <row r="876" spans="1:5" ht="19.5" customHeight="1">
      <c r="A876" s="20">
        <v>2130104</v>
      </c>
      <c r="B876" s="21" t="s">
        <v>91</v>
      </c>
      <c r="C876" s="42"/>
      <c r="D876" s="42"/>
      <c r="E876" s="104" t="e">
        <f t="shared" si="13"/>
        <v>#DIV/0!</v>
      </c>
    </row>
    <row r="877" spans="1:5" ht="13.5">
      <c r="A877" s="20">
        <v>2130105</v>
      </c>
      <c r="B877" s="21" t="s">
        <v>733</v>
      </c>
      <c r="C877" s="42"/>
      <c r="D877" s="42"/>
      <c r="E877" s="104" t="e">
        <f t="shared" si="13"/>
        <v>#DIV/0!</v>
      </c>
    </row>
    <row r="878" spans="1:5" ht="19.5" customHeight="1">
      <c r="A878" s="20">
        <v>2130106</v>
      </c>
      <c r="B878" s="21" t="s">
        <v>734</v>
      </c>
      <c r="C878" s="42"/>
      <c r="D878" s="42"/>
      <c r="E878" s="104" t="e">
        <f t="shared" si="13"/>
        <v>#DIV/0!</v>
      </c>
    </row>
    <row r="879" spans="1:5" ht="19.5" customHeight="1">
      <c r="A879" s="20">
        <v>2130108</v>
      </c>
      <c r="B879" s="21" t="s">
        <v>735</v>
      </c>
      <c r="C879" s="42">
        <v>16.3</v>
      </c>
      <c r="D879" s="42">
        <v>16.2</v>
      </c>
      <c r="E879" s="104">
        <f t="shared" si="13"/>
        <v>0.9938650306748466</v>
      </c>
    </row>
    <row r="880" spans="1:5" ht="19.5" customHeight="1">
      <c r="A880" s="20">
        <v>2130109</v>
      </c>
      <c r="B880" s="21" t="s">
        <v>736</v>
      </c>
      <c r="C880" s="42">
        <v>7</v>
      </c>
      <c r="D880" s="42">
        <v>3</v>
      </c>
      <c r="E880" s="104">
        <f t="shared" si="13"/>
        <v>0.42857142857142855</v>
      </c>
    </row>
    <row r="881" spans="1:5" ht="19.5" customHeight="1">
      <c r="A881" s="20">
        <v>2130110</v>
      </c>
      <c r="B881" s="21" t="s">
        <v>737</v>
      </c>
      <c r="C881" s="42"/>
      <c r="D881" s="42"/>
      <c r="E881" s="104" t="e">
        <f t="shared" si="13"/>
        <v>#DIV/0!</v>
      </c>
    </row>
    <row r="882" spans="1:5" ht="19.5" customHeight="1">
      <c r="A882" s="20">
        <v>2130111</v>
      </c>
      <c r="B882" s="21" t="s">
        <v>738</v>
      </c>
      <c r="C882" s="42"/>
      <c r="D882" s="42">
        <v>0.3</v>
      </c>
      <c r="E882" s="104" t="e">
        <f t="shared" si="13"/>
        <v>#DIV/0!</v>
      </c>
    </row>
    <row r="883" spans="1:5" ht="19.5" customHeight="1">
      <c r="A883" s="20">
        <v>2130112</v>
      </c>
      <c r="B883" s="21" t="s">
        <v>739</v>
      </c>
      <c r="C883" s="42">
        <v>1.5</v>
      </c>
      <c r="D883" s="42">
        <v>1.5</v>
      </c>
      <c r="E883" s="104">
        <f t="shared" si="13"/>
        <v>1</v>
      </c>
    </row>
    <row r="884" spans="1:5" ht="19.5" customHeight="1">
      <c r="A884" s="20">
        <v>2130114</v>
      </c>
      <c r="B884" s="21" t="s">
        <v>740</v>
      </c>
      <c r="C884" s="42"/>
      <c r="D884" s="42"/>
      <c r="E884" s="104" t="e">
        <f t="shared" si="13"/>
        <v>#DIV/0!</v>
      </c>
    </row>
    <row r="885" spans="1:5" ht="19.5" customHeight="1">
      <c r="A885" s="20">
        <v>2130119</v>
      </c>
      <c r="B885" s="21" t="s">
        <v>741</v>
      </c>
      <c r="C885" s="42"/>
      <c r="D885" s="42"/>
      <c r="E885" s="104" t="e">
        <f t="shared" si="13"/>
        <v>#DIV/0!</v>
      </c>
    </row>
    <row r="886" spans="1:5" ht="19.5" customHeight="1">
      <c r="A886" s="20">
        <v>2130120</v>
      </c>
      <c r="B886" s="21" t="s">
        <v>742</v>
      </c>
      <c r="C886" s="42"/>
      <c r="D886" s="42"/>
      <c r="E886" s="104" t="e">
        <f t="shared" si="13"/>
        <v>#DIV/0!</v>
      </c>
    </row>
    <row r="887" spans="1:5" ht="13.5">
      <c r="A887" s="20">
        <v>2130121</v>
      </c>
      <c r="B887" s="21" t="s">
        <v>743</v>
      </c>
      <c r="C887" s="42"/>
      <c r="D887" s="42"/>
      <c r="E887" s="104" t="e">
        <f t="shared" si="13"/>
        <v>#DIV/0!</v>
      </c>
    </row>
    <row r="888" spans="1:5" ht="19.5" customHeight="1">
      <c r="A888" s="20">
        <v>2130122</v>
      </c>
      <c r="B888" s="21" t="s">
        <v>744</v>
      </c>
      <c r="C888" s="42"/>
      <c r="D888" s="42"/>
      <c r="E888" s="104" t="e">
        <f t="shared" si="13"/>
        <v>#DIV/0!</v>
      </c>
    </row>
    <row r="889" spans="1:5" ht="19.5" customHeight="1">
      <c r="A889" s="20">
        <v>2130124</v>
      </c>
      <c r="B889" s="21" t="s">
        <v>745</v>
      </c>
      <c r="C889" s="42">
        <v>40</v>
      </c>
      <c r="D889" s="42">
        <v>40</v>
      </c>
      <c r="E889" s="104">
        <f t="shared" si="13"/>
        <v>1</v>
      </c>
    </row>
    <row r="890" spans="1:5" ht="19.5" customHeight="1">
      <c r="A890" s="20">
        <v>2130125</v>
      </c>
      <c r="B890" s="21" t="s">
        <v>746</v>
      </c>
      <c r="C890" s="42"/>
      <c r="D890" s="42"/>
      <c r="E890" s="104" t="e">
        <f t="shared" si="13"/>
        <v>#DIV/0!</v>
      </c>
    </row>
    <row r="891" spans="1:5" ht="13.5">
      <c r="A891" s="20">
        <v>2130126</v>
      </c>
      <c r="B891" s="21" t="s">
        <v>747</v>
      </c>
      <c r="C891" s="42"/>
      <c r="D891" s="42"/>
      <c r="E891" s="104" t="e">
        <f t="shared" si="13"/>
        <v>#DIV/0!</v>
      </c>
    </row>
    <row r="892" spans="1:5" ht="19.5" customHeight="1">
      <c r="A892" s="20">
        <v>2130135</v>
      </c>
      <c r="B892" s="21" t="s">
        <v>748</v>
      </c>
      <c r="C892" s="42"/>
      <c r="D892" s="42"/>
      <c r="E892" s="104" t="e">
        <f t="shared" si="13"/>
        <v>#DIV/0!</v>
      </c>
    </row>
    <row r="893" spans="1:5" ht="13.5">
      <c r="A893" s="20">
        <v>2130142</v>
      </c>
      <c r="B893" s="21" t="s">
        <v>749</v>
      </c>
      <c r="C893" s="42"/>
      <c r="D893" s="42"/>
      <c r="E893" s="104" t="e">
        <f t="shared" si="13"/>
        <v>#DIV/0!</v>
      </c>
    </row>
    <row r="894" spans="1:5" ht="19.5" customHeight="1">
      <c r="A894" s="20">
        <v>2130148</v>
      </c>
      <c r="B894" s="21" t="s">
        <v>750</v>
      </c>
      <c r="C894" s="42"/>
      <c r="D894" s="42"/>
      <c r="E894" s="104" t="e">
        <f t="shared" si="13"/>
        <v>#DIV/0!</v>
      </c>
    </row>
    <row r="895" spans="1:5" ht="19.5" customHeight="1">
      <c r="A895" s="20">
        <v>2130152</v>
      </c>
      <c r="B895" s="21" t="s">
        <v>751</v>
      </c>
      <c r="C895" s="42">
        <v>4</v>
      </c>
      <c r="D895" s="42">
        <v>3.9</v>
      </c>
      <c r="E895" s="104">
        <f t="shared" si="13"/>
        <v>0.975</v>
      </c>
    </row>
    <row r="896" spans="1:5" ht="19.5" customHeight="1">
      <c r="A896" s="20">
        <v>2130153</v>
      </c>
      <c r="B896" s="21" t="s">
        <v>752</v>
      </c>
      <c r="C896" s="42"/>
      <c r="D896" s="42"/>
      <c r="E896" s="104" t="e">
        <f t="shared" si="13"/>
        <v>#DIV/0!</v>
      </c>
    </row>
    <row r="897" spans="1:5" ht="19.5" customHeight="1">
      <c r="A897" s="20">
        <v>2130199</v>
      </c>
      <c r="B897" s="21" t="s">
        <v>753</v>
      </c>
      <c r="C897" s="42">
        <v>72</v>
      </c>
      <c r="D897" s="42">
        <v>727</v>
      </c>
      <c r="E897" s="104">
        <f t="shared" si="13"/>
        <v>10.097222222222221</v>
      </c>
    </row>
    <row r="898" spans="1:5" s="1" customFormat="1" ht="19.5" customHeight="1">
      <c r="A898" s="22">
        <v>21302</v>
      </c>
      <c r="B898" s="22" t="s">
        <v>754</v>
      </c>
      <c r="C898" s="41">
        <f>SUM(C899:C922)</f>
        <v>78.71</v>
      </c>
      <c r="D898" s="41">
        <f>SUM(D899:D922)</f>
        <v>65.9</v>
      </c>
      <c r="E898" s="104">
        <f t="shared" si="13"/>
        <v>0.8372506670054632</v>
      </c>
    </row>
    <row r="899" spans="1:5" ht="13.5">
      <c r="A899" s="20">
        <v>2130201</v>
      </c>
      <c r="B899" s="21" t="s">
        <v>82</v>
      </c>
      <c r="C899" s="43">
        <v>0</v>
      </c>
      <c r="D899" s="43">
        <v>0</v>
      </c>
      <c r="E899" s="104" t="e">
        <f t="shared" si="13"/>
        <v>#DIV/0!</v>
      </c>
    </row>
    <row r="900" spans="1:5" ht="13.5">
      <c r="A900" s="20">
        <v>2130202</v>
      </c>
      <c r="B900" s="21" t="s">
        <v>83</v>
      </c>
      <c r="C900" s="43">
        <v>0</v>
      </c>
      <c r="D900" s="43">
        <v>0</v>
      </c>
      <c r="E900" s="104" t="e">
        <f t="shared" si="13"/>
        <v>#DIV/0!</v>
      </c>
    </row>
    <row r="901" spans="1:5" ht="13.5">
      <c r="A901" s="20">
        <v>2130203</v>
      </c>
      <c r="B901" s="21" t="s">
        <v>84</v>
      </c>
      <c r="C901" s="43">
        <v>0</v>
      </c>
      <c r="D901" s="43">
        <v>0</v>
      </c>
      <c r="E901" s="104" t="e">
        <f t="shared" si="13"/>
        <v>#DIV/0!</v>
      </c>
    </row>
    <row r="902" spans="1:5" ht="19.5" customHeight="1">
      <c r="A902" s="20">
        <v>2130204</v>
      </c>
      <c r="B902" s="21" t="s">
        <v>755</v>
      </c>
      <c r="C902" s="43">
        <v>0</v>
      </c>
      <c r="D902" s="43">
        <v>0</v>
      </c>
      <c r="E902" s="104" t="e">
        <f aca="true" t="shared" si="14" ref="E902:E965">D902/C902</f>
        <v>#DIV/0!</v>
      </c>
    </row>
    <row r="903" spans="1:5" ht="19.5" customHeight="1">
      <c r="A903" s="20">
        <v>2130205</v>
      </c>
      <c r="B903" s="21" t="s">
        <v>756</v>
      </c>
      <c r="C903" s="43">
        <v>10</v>
      </c>
      <c r="D903" s="43">
        <v>0</v>
      </c>
      <c r="E903" s="104">
        <f t="shared" si="14"/>
        <v>0</v>
      </c>
    </row>
    <row r="904" spans="1:5" ht="13.5">
      <c r="A904" s="20">
        <v>2130206</v>
      </c>
      <c r="B904" s="21" t="s">
        <v>757</v>
      </c>
      <c r="C904" s="43">
        <v>0</v>
      </c>
      <c r="D904" s="43">
        <v>0</v>
      </c>
      <c r="E904" s="104" t="e">
        <f t="shared" si="14"/>
        <v>#DIV/0!</v>
      </c>
    </row>
    <row r="905" spans="1:5" ht="13.5">
      <c r="A905" s="20">
        <v>2130207</v>
      </c>
      <c r="B905" s="21" t="s">
        <v>758</v>
      </c>
      <c r="C905" s="43">
        <v>0</v>
      </c>
      <c r="D905" s="43">
        <v>0</v>
      </c>
      <c r="E905" s="104" t="e">
        <f t="shared" si="14"/>
        <v>#DIV/0!</v>
      </c>
    </row>
    <row r="906" spans="1:5" ht="19.5" customHeight="1">
      <c r="A906" s="20">
        <v>2130209</v>
      </c>
      <c r="B906" s="21" t="s">
        <v>759</v>
      </c>
      <c r="C906" s="43">
        <v>67.1</v>
      </c>
      <c r="D906" s="43">
        <v>65</v>
      </c>
      <c r="E906" s="104">
        <f t="shared" si="14"/>
        <v>0.9687034277198212</v>
      </c>
    </row>
    <row r="907" spans="1:5" ht="13.5">
      <c r="A907" s="20">
        <v>2130210</v>
      </c>
      <c r="B907" s="21" t="s">
        <v>760</v>
      </c>
      <c r="C907" s="43">
        <v>0</v>
      </c>
      <c r="D907" s="43">
        <v>0</v>
      </c>
      <c r="E907" s="104" t="e">
        <f t="shared" si="14"/>
        <v>#DIV/0!</v>
      </c>
    </row>
    <row r="908" spans="1:5" ht="13.5">
      <c r="A908" s="20">
        <v>2130211</v>
      </c>
      <c r="B908" s="21" t="s">
        <v>761</v>
      </c>
      <c r="C908" s="43">
        <v>0</v>
      </c>
      <c r="D908" s="43">
        <v>0</v>
      </c>
      <c r="E908" s="104" t="e">
        <f t="shared" si="14"/>
        <v>#DIV/0!</v>
      </c>
    </row>
    <row r="909" spans="1:5" ht="13.5">
      <c r="A909" s="20">
        <v>2130212</v>
      </c>
      <c r="B909" s="21" t="s">
        <v>762</v>
      </c>
      <c r="C909" s="43">
        <v>0</v>
      </c>
      <c r="D909" s="43">
        <v>0</v>
      </c>
      <c r="E909" s="104" t="e">
        <f t="shared" si="14"/>
        <v>#DIV/0!</v>
      </c>
    </row>
    <row r="910" spans="1:5" ht="19.5" customHeight="1">
      <c r="A910" s="20">
        <v>2130213</v>
      </c>
      <c r="B910" s="21" t="s">
        <v>763</v>
      </c>
      <c r="C910" s="43">
        <v>0</v>
      </c>
      <c r="D910" s="43">
        <v>0</v>
      </c>
      <c r="E910" s="104" t="e">
        <f t="shared" si="14"/>
        <v>#DIV/0!</v>
      </c>
    </row>
    <row r="911" spans="1:5" ht="13.5">
      <c r="A911" s="20">
        <v>2130217</v>
      </c>
      <c r="B911" s="21" t="s">
        <v>764</v>
      </c>
      <c r="C911" s="43">
        <v>0</v>
      </c>
      <c r="D911" s="43">
        <v>0</v>
      </c>
      <c r="E911" s="104" t="e">
        <f t="shared" si="14"/>
        <v>#DIV/0!</v>
      </c>
    </row>
    <row r="912" spans="1:5" ht="13.5">
      <c r="A912" s="20">
        <v>2130220</v>
      </c>
      <c r="B912" s="21" t="s">
        <v>765</v>
      </c>
      <c r="C912" s="43">
        <v>0</v>
      </c>
      <c r="D912" s="43">
        <v>0</v>
      </c>
      <c r="E912" s="104" t="e">
        <f t="shared" si="14"/>
        <v>#DIV/0!</v>
      </c>
    </row>
    <row r="913" spans="1:5" ht="13.5">
      <c r="A913" s="20">
        <v>2130221</v>
      </c>
      <c r="B913" s="21" t="s">
        <v>766</v>
      </c>
      <c r="C913" s="43">
        <v>0</v>
      </c>
      <c r="D913" s="43">
        <v>0</v>
      </c>
      <c r="E913" s="104" t="e">
        <f t="shared" si="14"/>
        <v>#DIV/0!</v>
      </c>
    </row>
    <row r="914" spans="1:5" ht="13.5">
      <c r="A914" s="20">
        <v>2130223</v>
      </c>
      <c r="B914" s="21" t="s">
        <v>767</v>
      </c>
      <c r="C914" s="43">
        <v>0</v>
      </c>
      <c r="D914" s="43">
        <v>0</v>
      </c>
      <c r="E914" s="104" t="e">
        <f t="shared" si="14"/>
        <v>#DIV/0!</v>
      </c>
    </row>
    <row r="915" spans="1:5" ht="13.5">
      <c r="A915" s="20">
        <v>2130226</v>
      </c>
      <c r="B915" s="21" t="s">
        <v>768</v>
      </c>
      <c r="C915" s="43">
        <v>0</v>
      </c>
      <c r="D915" s="43">
        <v>0</v>
      </c>
      <c r="E915" s="104" t="e">
        <f t="shared" si="14"/>
        <v>#DIV/0!</v>
      </c>
    </row>
    <row r="916" spans="1:5" ht="13.5">
      <c r="A916" s="20">
        <v>2130227</v>
      </c>
      <c r="B916" s="21" t="s">
        <v>769</v>
      </c>
      <c r="C916" s="43">
        <v>0</v>
      </c>
      <c r="D916" s="43">
        <v>0</v>
      </c>
      <c r="E916" s="104" t="e">
        <f t="shared" si="14"/>
        <v>#DIV/0!</v>
      </c>
    </row>
    <row r="917" spans="1:5" ht="13.5">
      <c r="A917" s="20">
        <v>2130232</v>
      </c>
      <c r="B917" s="21" t="s">
        <v>770</v>
      </c>
      <c r="C917" s="43">
        <v>0</v>
      </c>
      <c r="D917" s="43">
        <v>0</v>
      </c>
      <c r="E917" s="104" t="e">
        <f t="shared" si="14"/>
        <v>#DIV/0!</v>
      </c>
    </row>
    <row r="918" spans="1:5" ht="19.5" customHeight="1">
      <c r="A918" s="20">
        <v>2130234</v>
      </c>
      <c r="B918" s="21" t="s">
        <v>771</v>
      </c>
      <c r="C918" s="43">
        <v>0</v>
      </c>
      <c r="D918" s="43">
        <v>0</v>
      </c>
      <c r="E918" s="104" t="e">
        <f t="shared" si="14"/>
        <v>#DIV/0!</v>
      </c>
    </row>
    <row r="919" spans="1:5" ht="13.5">
      <c r="A919" s="20">
        <v>2130235</v>
      </c>
      <c r="B919" s="21" t="s">
        <v>772</v>
      </c>
      <c r="C919" s="43">
        <v>0</v>
      </c>
      <c r="D919" s="43">
        <v>0</v>
      </c>
      <c r="E919" s="104" t="e">
        <f t="shared" si="14"/>
        <v>#DIV/0!</v>
      </c>
    </row>
    <row r="920" spans="1:5" ht="13.5">
      <c r="A920" s="20">
        <v>2130236</v>
      </c>
      <c r="B920" s="21" t="s">
        <v>773</v>
      </c>
      <c r="C920" s="43">
        <v>0</v>
      </c>
      <c r="D920" s="43">
        <v>0</v>
      </c>
      <c r="E920" s="104" t="e">
        <f t="shared" si="14"/>
        <v>#DIV/0!</v>
      </c>
    </row>
    <row r="921" spans="1:5" ht="13.5">
      <c r="A921" s="20">
        <v>2130237</v>
      </c>
      <c r="B921" s="21" t="s">
        <v>739</v>
      </c>
      <c r="C921" s="43">
        <v>0</v>
      </c>
      <c r="D921" s="43">
        <v>0</v>
      </c>
      <c r="E921" s="104" t="e">
        <f t="shared" si="14"/>
        <v>#DIV/0!</v>
      </c>
    </row>
    <row r="922" spans="1:5" ht="19.5" customHeight="1">
      <c r="A922" s="20">
        <v>2130299</v>
      </c>
      <c r="B922" s="21" t="s">
        <v>774</v>
      </c>
      <c r="C922" s="43">
        <v>1.61</v>
      </c>
      <c r="D922" s="43">
        <v>0.9</v>
      </c>
      <c r="E922" s="104">
        <f t="shared" si="14"/>
        <v>0.5590062111801242</v>
      </c>
    </row>
    <row r="923" spans="1:5" s="1" customFormat="1" ht="19.5" customHeight="1">
      <c r="A923" s="22">
        <v>21303</v>
      </c>
      <c r="B923" s="22" t="s">
        <v>775</v>
      </c>
      <c r="C923" s="41">
        <f>SUM(C924:C950)</f>
        <v>63.9</v>
      </c>
      <c r="D923" s="41">
        <f>SUM(D924:D950)</f>
        <v>32</v>
      </c>
      <c r="E923" s="104">
        <f t="shared" si="14"/>
        <v>0.5007824726134585</v>
      </c>
    </row>
    <row r="924" spans="1:5" ht="19.5" customHeight="1">
      <c r="A924" s="20">
        <v>2130301</v>
      </c>
      <c r="B924" s="21" t="s">
        <v>82</v>
      </c>
      <c r="C924" s="42"/>
      <c r="D924" s="42"/>
      <c r="E924" s="104" t="e">
        <f t="shared" si="14"/>
        <v>#DIV/0!</v>
      </c>
    </row>
    <row r="925" spans="1:5" ht="19.5" customHeight="1">
      <c r="A925" s="20">
        <v>2130302</v>
      </c>
      <c r="B925" s="21" t="s">
        <v>83</v>
      </c>
      <c r="C925" s="42"/>
      <c r="D925" s="42"/>
      <c r="E925" s="104" t="e">
        <f t="shared" si="14"/>
        <v>#DIV/0!</v>
      </c>
    </row>
    <row r="926" spans="1:5" ht="19.5" customHeight="1">
      <c r="A926" s="20">
        <v>2130303</v>
      </c>
      <c r="B926" s="21" t="s">
        <v>84</v>
      </c>
      <c r="C926" s="42"/>
      <c r="D926" s="42"/>
      <c r="E926" s="104" t="e">
        <f t="shared" si="14"/>
        <v>#DIV/0!</v>
      </c>
    </row>
    <row r="927" spans="1:5" ht="19.5" customHeight="1">
      <c r="A927" s="20">
        <v>2130304</v>
      </c>
      <c r="B927" s="21" t="s">
        <v>776</v>
      </c>
      <c r="C927" s="42"/>
      <c r="D927" s="42"/>
      <c r="E927" s="104" t="e">
        <f t="shared" si="14"/>
        <v>#DIV/0!</v>
      </c>
    </row>
    <row r="928" spans="1:5" ht="19.5" customHeight="1">
      <c r="A928" s="20">
        <v>2130305</v>
      </c>
      <c r="B928" s="21" t="s">
        <v>777</v>
      </c>
      <c r="C928" s="42"/>
      <c r="D928" s="42">
        <v>4</v>
      </c>
      <c r="E928" s="104" t="e">
        <f t="shared" si="14"/>
        <v>#DIV/0!</v>
      </c>
    </row>
    <row r="929" spans="1:5" ht="19.5" customHeight="1">
      <c r="A929" s="20">
        <v>2130306</v>
      </c>
      <c r="B929" s="21" t="s">
        <v>778</v>
      </c>
      <c r="C929" s="42">
        <v>35</v>
      </c>
      <c r="D929" s="42">
        <v>25</v>
      </c>
      <c r="E929" s="104">
        <f t="shared" si="14"/>
        <v>0.7142857142857143</v>
      </c>
    </row>
    <row r="930" spans="1:5" ht="13.5">
      <c r="A930" s="20">
        <v>2130307</v>
      </c>
      <c r="B930" s="21" t="s">
        <v>779</v>
      </c>
      <c r="C930" s="42"/>
      <c r="D930" s="42"/>
      <c r="E930" s="104" t="e">
        <f t="shared" si="14"/>
        <v>#DIV/0!</v>
      </c>
    </row>
    <row r="931" spans="1:5" ht="19.5" customHeight="1">
      <c r="A931" s="20">
        <v>2130308</v>
      </c>
      <c r="B931" s="21" t="s">
        <v>780</v>
      </c>
      <c r="C931" s="42"/>
      <c r="D931" s="42"/>
      <c r="E931" s="104" t="e">
        <f t="shared" si="14"/>
        <v>#DIV/0!</v>
      </c>
    </row>
    <row r="932" spans="1:5" ht="19.5" customHeight="1">
      <c r="A932" s="20">
        <v>2130309</v>
      </c>
      <c r="B932" s="21" t="s">
        <v>781</v>
      </c>
      <c r="C932" s="42"/>
      <c r="D932" s="42"/>
      <c r="E932" s="104" t="e">
        <f t="shared" si="14"/>
        <v>#DIV/0!</v>
      </c>
    </row>
    <row r="933" spans="1:5" ht="13.5">
      <c r="A933" s="20">
        <v>2130310</v>
      </c>
      <c r="B933" s="21" t="s">
        <v>782</v>
      </c>
      <c r="C933" s="42"/>
      <c r="D933" s="42"/>
      <c r="E933" s="104" t="e">
        <f t="shared" si="14"/>
        <v>#DIV/0!</v>
      </c>
    </row>
    <row r="934" spans="1:5" ht="13.5">
      <c r="A934" s="20">
        <v>2130311</v>
      </c>
      <c r="B934" s="21" t="s">
        <v>783</v>
      </c>
      <c r="C934" s="42"/>
      <c r="D934" s="42"/>
      <c r="E934" s="104" t="e">
        <f t="shared" si="14"/>
        <v>#DIV/0!</v>
      </c>
    </row>
    <row r="935" spans="1:5" ht="19.5" customHeight="1">
      <c r="A935" s="20">
        <v>2130312</v>
      </c>
      <c r="B935" s="21" t="s">
        <v>784</v>
      </c>
      <c r="C935" s="42"/>
      <c r="D935" s="42"/>
      <c r="E935" s="104" t="e">
        <f t="shared" si="14"/>
        <v>#DIV/0!</v>
      </c>
    </row>
    <row r="936" spans="1:5" ht="19.5" customHeight="1">
      <c r="A936" s="20">
        <v>2130313</v>
      </c>
      <c r="B936" s="21" t="s">
        <v>785</v>
      </c>
      <c r="C936" s="42"/>
      <c r="D936" s="42"/>
      <c r="E936" s="104" t="e">
        <f t="shared" si="14"/>
        <v>#DIV/0!</v>
      </c>
    </row>
    <row r="937" spans="1:5" ht="19.5" customHeight="1">
      <c r="A937" s="20">
        <v>2130314</v>
      </c>
      <c r="B937" s="21" t="s">
        <v>786</v>
      </c>
      <c r="C937" s="42"/>
      <c r="D937" s="42"/>
      <c r="E937" s="104" t="e">
        <f t="shared" si="14"/>
        <v>#DIV/0!</v>
      </c>
    </row>
    <row r="938" spans="1:5" ht="13.5">
      <c r="A938" s="20">
        <v>2130315</v>
      </c>
      <c r="B938" s="21" t="s">
        <v>787</v>
      </c>
      <c r="C938" s="42"/>
      <c r="D938" s="42"/>
      <c r="E938" s="104" t="e">
        <f t="shared" si="14"/>
        <v>#DIV/0!</v>
      </c>
    </row>
    <row r="939" spans="1:5" ht="13.5">
      <c r="A939" s="20">
        <v>2130316</v>
      </c>
      <c r="B939" s="21" t="s">
        <v>788</v>
      </c>
      <c r="C939" s="42"/>
      <c r="D939" s="42"/>
      <c r="E939" s="104" t="e">
        <f t="shared" si="14"/>
        <v>#DIV/0!</v>
      </c>
    </row>
    <row r="940" spans="1:5" ht="13.5">
      <c r="A940" s="20">
        <v>2130317</v>
      </c>
      <c r="B940" s="21" t="s">
        <v>789</v>
      </c>
      <c r="C940" s="42"/>
      <c r="D940" s="42"/>
      <c r="E940" s="104" t="e">
        <f t="shared" si="14"/>
        <v>#DIV/0!</v>
      </c>
    </row>
    <row r="941" spans="1:5" ht="13.5">
      <c r="A941" s="20">
        <v>2130318</v>
      </c>
      <c r="B941" s="21" t="s">
        <v>790</v>
      </c>
      <c r="C941" s="42"/>
      <c r="D941" s="42"/>
      <c r="E941" s="104" t="e">
        <f t="shared" si="14"/>
        <v>#DIV/0!</v>
      </c>
    </row>
    <row r="942" spans="1:5" ht="13.5">
      <c r="A942" s="20">
        <v>2130319</v>
      </c>
      <c r="B942" s="21" t="s">
        <v>791</v>
      </c>
      <c r="C942" s="42"/>
      <c r="D942" s="42"/>
      <c r="E942" s="104" t="e">
        <f t="shared" si="14"/>
        <v>#DIV/0!</v>
      </c>
    </row>
    <row r="943" spans="1:5" ht="19.5" customHeight="1">
      <c r="A943" s="20">
        <v>2130321</v>
      </c>
      <c r="B943" s="21" t="s">
        <v>792</v>
      </c>
      <c r="C943" s="42"/>
      <c r="D943" s="42">
        <v>2.7</v>
      </c>
      <c r="E943" s="104" t="e">
        <f t="shared" si="14"/>
        <v>#DIV/0!</v>
      </c>
    </row>
    <row r="944" spans="1:5" ht="19.5" customHeight="1">
      <c r="A944" s="20">
        <v>2130322</v>
      </c>
      <c r="B944" s="21" t="s">
        <v>793</v>
      </c>
      <c r="C944" s="42"/>
      <c r="D944" s="42"/>
      <c r="E944" s="104" t="e">
        <f t="shared" si="14"/>
        <v>#DIV/0!</v>
      </c>
    </row>
    <row r="945" spans="1:5" ht="19.5" customHeight="1">
      <c r="A945" s="20">
        <v>2130333</v>
      </c>
      <c r="B945" s="21" t="s">
        <v>767</v>
      </c>
      <c r="C945" s="42"/>
      <c r="D945" s="42"/>
      <c r="E945" s="104" t="e">
        <f t="shared" si="14"/>
        <v>#DIV/0!</v>
      </c>
    </row>
    <row r="946" spans="1:5" ht="19.5" customHeight="1">
      <c r="A946" s="20">
        <v>2130334</v>
      </c>
      <c r="B946" s="21" t="s">
        <v>794</v>
      </c>
      <c r="C946" s="42">
        <v>0.5</v>
      </c>
      <c r="D946" s="42">
        <v>0.3</v>
      </c>
      <c r="E946" s="104">
        <f t="shared" si="14"/>
        <v>0.6</v>
      </c>
    </row>
    <row r="947" spans="1:5" ht="13.5">
      <c r="A947" s="20">
        <v>2130335</v>
      </c>
      <c r="B947" s="21" t="s">
        <v>795</v>
      </c>
      <c r="C947" s="42"/>
      <c r="D947" s="42"/>
      <c r="E947" s="104" t="e">
        <f t="shared" si="14"/>
        <v>#DIV/0!</v>
      </c>
    </row>
    <row r="948" spans="1:5" ht="13.5">
      <c r="A948" s="20">
        <v>2130336</v>
      </c>
      <c r="B948" s="21" t="s">
        <v>796</v>
      </c>
      <c r="C948" s="42"/>
      <c r="D948" s="42"/>
      <c r="E948" s="104" t="e">
        <f t="shared" si="14"/>
        <v>#DIV/0!</v>
      </c>
    </row>
    <row r="949" spans="1:5" ht="13.5">
      <c r="A949" s="20">
        <v>2130337</v>
      </c>
      <c r="B949" s="21" t="s">
        <v>797</v>
      </c>
      <c r="C949" s="42"/>
      <c r="D949" s="42"/>
      <c r="E949" s="104" t="e">
        <f t="shared" si="14"/>
        <v>#DIV/0!</v>
      </c>
    </row>
    <row r="950" spans="1:5" ht="19.5" customHeight="1">
      <c r="A950" s="20">
        <v>2130399</v>
      </c>
      <c r="B950" s="21" t="s">
        <v>798</v>
      </c>
      <c r="C950" s="42">
        <v>28.4</v>
      </c>
      <c r="D950" s="42"/>
      <c r="E950" s="104">
        <f t="shared" si="14"/>
        <v>0</v>
      </c>
    </row>
    <row r="951" spans="1:5" s="1" customFormat="1" ht="19.5" customHeight="1">
      <c r="A951" s="22">
        <v>21305</v>
      </c>
      <c r="B951" s="22" t="s">
        <v>799</v>
      </c>
      <c r="C951" s="41">
        <f>SUM(C952:C961)</f>
        <v>85.2</v>
      </c>
      <c r="D951" s="41">
        <f>SUM(D952:D961)</f>
        <v>49.3</v>
      </c>
      <c r="E951" s="104">
        <f t="shared" si="14"/>
        <v>0.5786384976525821</v>
      </c>
    </row>
    <row r="952" spans="1:5" ht="13.5">
      <c r="A952" s="20">
        <v>2130501</v>
      </c>
      <c r="B952" s="21" t="s">
        <v>82</v>
      </c>
      <c r="C952" s="43">
        <v>0</v>
      </c>
      <c r="D952" s="43">
        <v>0</v>
      </c>
      <c r="E952" s="104" t="e">
        <f t="shared" si="14"/>
        <v>#DIV/0!</v>
      </c>
    </row>
    <row r="953" spans="1:5" ht="13.5">
      <c r="A953" s="20">
        <v>2130502</v>
      </c>
      <c r="B953" s="21" t="s">
        <v>83</v>
      </c>
      <c r="C953" s="43">
        <v>0</v>
      </c>
      <c r="D953" s="43">
        <v>0</v>
      </c>
      <c r="E953" s="104" t="e">
        <f t="shared" si="14"/>
        <v>#DIV/0!</v>
      </c>
    </row>
    <row r="954" spans="1:5" ht="13.5">
      <c r="A954" s="20">
        <v>2130503</v>
      </c>
      <c r="B954" s="21" t="s">
        <v>84</v>
      </c>
      <c r="C954" s="43">
        <v>0</v>
      </c>
      <c r="D954" s="43">
        <v>0</v>
      </c>
      <c r="E954" s="104" t="e">
        <f t="shared" si="14"/>
        <v>#DIV/0!</v>
      </c>
    </row>
    <row r="955" spans="1:5" ht="13.5">
      <c r="A955" s="20">
        <v>2130504</v>
      </c>
      <c r="B955" s="21" t="s">
        <v>800</v>
      </c>
      <c r="C955" s="43"/>
      <c r="D955" s="43">
        <v>30</v>
      </c>
      <c r="E955" s="104" t="e">
        <f t="shared" si="14"/>
        <v>#DIV/0!</v>
      </c>
    </row>
    <row r="956" spans="1:5" ht="13.5">
      <c r="A956" s="20">
        <v>2130505</v>
      </c>
      <c r="B956" s="21" t="s">
        <v>801</v>
      </c>
      <c r="C956" s="43">
        <v>0</v>
      </c>
      <c r="D956" s="43">
        <v>0</v>
      </c>
      <c r="E956" s="104" t="e">
        <f t="shared" si="14"/>
        <v>#DIV/0!</v>
      </c>
    </row>
    <row r="957" spans="1:5" ht="13.5">
      <c r="A957" s="20">
        <v>2130506</v>
      </c>
      <c r="B957" s="21" t="s">
        <v>802</v>
      </c>
      <c r="C957" s="43">
        <v>0</v>
      </c>
      <c r="D957" s="43">
        <v>0</v>
      </c>
      <c r="E957" s="104" t="e">
        <f t="shared" si="14"/>
        <v>#DIV/0!</v>
      </c>
    </row>
    <row r="958" spans="1:5" ht="13.5">
      <c r="A958" s="20">
        <v>2130507</v>
      </c>
      <c r="B958" s="21" t="s">
        <v>803</v>
      </c>
      <c r="C958" s="43">
        <v>0</v>
      </c>
      <c r="D958" s="43">
        <v>0</v>
      </c>
      <c r="E958" s="104" t="e">
        <f t="shared" si="14"/>
        <v>#DIV/0!</v>
      </c>
    </row>
    <row r="959" spans="1:5" ht="13.5">
      <c r="A959" s="20">
        <v>2130508</v>
      </c>
      <c r="B959" s="21" t="s">
        <v>804</v>
      </c>
      <c r="C959" s="43">
        <v>0</v>
      </c>
      <c r="D959" s="43">
        <v>0</v>
      </c>
      <c r="E959" s="104" t="e">
        <f t="shared" si="14"/>
        <v>#DIV/0!</v>
      </c>
    </row>
    <row r="960" spans="1:5" ht="13.5">
      <c r="A960" s="20">
        <v>2130550</v>
      </c>
      <c r="B960" s="21" t="s">
        <v>805</v>
      </c>
      <c r="C960" s="43">
        <v>0</v>
      </c>
      <c r="D960" s="43">
        <v>0</v>
      </c>
      <c r="E960" s="104" t="e">
        <f t="shared" si="14"/>
        <v>#DIV/0!</v>
      </c>
    </row>
    <row r="961" spans="1:5" ht="19.5" customHeight="1">
      <c r="A961" s="20">
        <v>2130599</v>
      </c>
      <c r="B961" s="21" t="s">
        <v>806</v>
      </c>
      <c r="C961" s="42">
        <v>85.2</v>
      </c>
      <c r="D961" s="42">
        <v>19.3</v>
      </c>
      <c r="E961" s="104">
        <f t="shared" si="14"/>
        <v>0.22652582159624413</v>
      </c>
    </row>
    <row r="962" spans="1:5" s="1" customFormat="1" ht="19.5" customHeight="1">
      <c r="A962" s="22">
        <v>21307</v>
      </c>
      <c r="B962" s="22" t="s">
        <v>807</v>
      </c>
      <c r="C962" s="41">
        <f>SUM(C963:C968)</f>
        <v>70.9</v>
      </c>
      <c r="D962" s="41">
        <f>SUM(D963:D968)</f>
        <v>74.6</v>
      </c>
      <c r="E962" s="104">
        <f t="shared" si="14"/>
        <v>1.0521861777150916</v>
      </c>
    </row>
    <row r="963" spans="1:5" ht="19.5" customHeight="1">
      <c r="A963" s="20">
        <v>2130701</v>
      </c>
      <c r="B963" s="21" t="s">
        <v>808</v>
      </c>
      <c r="C963" s="42">
        <v>70.9</v>
      </c>
      <c r="D963" s="42">
        <v>74.6</v>
      </c>
      <c r="E963" s="104">
        <f t="shared" si="14"/>
        <v>1.0521861777150916</v>
      </c>
    </row>
    <row r="964" spans="1:5" ht="13.5">
      <c r="A964" s="20">
        <v>2130704</v>
      </c>
      <c r="B964" s="21" t="s">
        <v>809</v>
      </c>
      <c r="C964" s="42"/>
      <c r="D964" s="42"/>
      <c r="E964" s="104" t="e">
        <f t="shared" si="14"/>
        <v>#DIV/0!</v>
      </c>
    </row>
    <row r="965" spans="1:5" ht="19.5" customHeight="1">
      <c r="A965" s="20">
        <v>2130705</v>
      </c>
      <c r="B965" s="21" t="s">
        <v>810</v>
      </c>
      <c r="C965" s="42"/>
      <c r="D965" s="42"/>
      <c r="E965" s="104" t="e">
        <f t="shared" si="14"/>
        <v>#DIV/0!</v>
      </c>
    </row>
    <row r="966" spans="1:5" ht="13.5">
      <c r="A966" s="20">
        <v>2130706</v>
      </c>
      <c r="B966" s="21" t="s">
        <v>811</v>
      </c>
      <c r="C966" s="42"/>
      <c r="D966" s="42"/>
      <c r="E966" s="104" t="e">
        <f aca="true" t="shared" si="15" ref="E966:E1029">D966/C966</f>
        <v>#DIV/0!</v>
      </c>
    </row>
    <row r="967" spans="1:5" ht="13.5">
      <c r="A967" s="20">
        <v>2130707</v>
      </c>
      <c r="B967" s="21" t="s">
        <v>812</v>
      </c>
      <c r="C967" s="42"/>
      <c r="D967" s="42"/>
      <c r="E967" s="104" t="e">
        <f t="shared" si="15"/>
        <v>#DIV/0!</v>
      </c>
    </row>
    <row r="968" spans="1:5" ht="13.5">
      <c r="A968" s="20">
        <v>2130799</v>
      </c>
      <c r="B968" s="21" t="s">
        <v>813</v>
      </c>
      <c r="C968" s="42"/>
      <c r="D968" s="42"/>
      <c r="E968" s="104" t="e">
        <f t="shared" si="15"/>
        <v>#DIV/0!</v>
      </c>
    </row>
    <row r="969" spans="1:5" s="1" customFormat="1" ht="19.5" customHeight="1">
      <c r="A969" s="22">
        <v>21308</v>
      </c>
      <c r="B969" s="22" t="s">
        <v>814</v>
      </c>
      <c r="C969" s="41">
        <f>SUM(C970:C975)</f>
        <v>2.16</v>
      </c>
      <c r="D969" s="41">
        <f>SUM(D970:D975)</f>
        <v>2</v>
      </c>
      <c r="E969" s="104">
        <f t="shared" si="15"/>
        <v>0.9259259259259258</v>
      </c>
    </row>
    <row r="970" spans="1:5" ht="13.5">
      <c r="A970" s="20">
        <v>2130801</v>
      </c>
      <c r="B970" s="21" t="s">
        <v>815</v>
      </c>
      <c r="C970" s="43">
        <v>0</v>
      </c>
      <c r="D970" s="43">
        <v>0</v>
      </c>
      <c r="E970" s="104" t="e">
        <f t="shared" si="15"/>
        <v>#DIV/0!</v>
      </c>
    </row>
    <row r="971" spans="1:5" ht="13.5">
      <c r="A971" s="20">
        <v>2130802</v>
      </c>
      <c r="B971" s="21" t="s">
        <v>816</v>
      </c>
      <c r="C971" s="43">
        <v>0</v>
      </c>
      <c r="D971" s="43">
        <v>0</v>
      </c>
      <c r="E971" s="104" t="e">
        <f t="shared" si="15"/>
        <v>#DIV/0!</v>
      </c>
    </row>
    <row r="972" spans="1:5" ht="19.5" customHeight="1">
      <c r="A972" s="20">
        <v>2130803</v>
      </c>
      <c r="B972" s="21" t="s">
        <v>817</v>
      </c>
      <c r="C972" s="43">
        <v>2.16</v>
      </c>
      <c r="D972" s="43">
        <v>2</v>
      </c>
      <c r="E972" s="104">
        <f t="shared" si="15"/>
        <v>0.9259259259259258</v>
      </c>
    </row>
    <row r="973" spans="1:5" ht="19.5" customHeight="1">
      <c r="A973" s="20">
        <v>2130804</v>
      </c>
      <c r="B973" s="21" t="s">
        <v>818</v>
      </c>
      <c r="C973" s="43">
        <v>0</v>
      </c>
      <c r="D973" s="43">
        <v>0</v>
      </c>
      <c r="E973" s="104" t="e">
        <f t="shared" si="15"/>
        <v>#DIV/0!</v>
      </c>
    </row>
    <row r="974" spans="1:5" ht="13.5">
      <c r="A974" s="20">
        <v>2130805</v>
      </c>
      <c r="B974" s="21" t="s">
        <v>819</v>
      </c>
      <c r="C974" s="43">
        <v>0</v>
      </c>
      <c r="D974" s="43">
        <v>0</v>
      </c>
      <c r="E974" s="104" t="e">
        <f t="shared" si="15"/>
        <v>#DIV/0!</v>
      </c>
    </row>
    <row r="975" spans="1:5" ht="19.5" customHeight="1">
      <c r="A975" s="20">
        <v>2130899</v>
      </c>
      <c r="B975" s="21" t="s">
        <v>820</v>
      </c>
      <c r="C975" s="43">
        <v>0</v>
      </c>
      <c r="D975" s="43">
        <v>0</v>
      </c>
      <c r="E975" s="104" t="e">
        <f t="shared" si="15"/>
        <v>#DIV/0!</v>
      </c>
    </row>
    <row r="976" spans="1:5" ht="13.5">
      <c r="A976" s="20">
        <v>21309</v>
      </c>
      <c r="B976" s="22" t="s">
        <v>821</v>
      </c>
      <c r="C976" s="43">
        <f>SUM(C977:C978)</f>
        <v>0</v>
      </c>
      <c r="D976" s="43">
        <f>SUM(D977:D978)</f>
        <v>0</v>
      </c>
      <c r="E976" s="104" t="e">
        <f t="shared" si="15"/>
        <v>#DIV/0!</v>
      </c>
    </row>
    <row r="977" spans="1:5" ht="13.5">
      <c r="A977" s="20">
        <v>2130901</v>
      </c>
      <c r="B977" s="21" t="s">
        <v>822</v>
      </c>
      <c r="C977" s="43">
        <v>0</v>
      </c>
      <c r="D977" s="43">
        <v>0</v>
      </c>
      <c r="E977" s="104" t="e">
        <f t="shared" si="15"/>
        <v>#DIV/0!</v>
      </c>
    </row>
    <row r="978" spans="1:5" ht="13.5">
      <c r="A978" s="20">
        <v>2130999</v>
      </c>
      <c r="B978" s="21" t="s">
        <v>823</v>
      </c>
      <c r="C978" s="43">
        <v>0</v>
      </c>
      <c r="D978" s="43">
        <v>0</v>
      </c>
      <c r="E978" s="104" t="e">
        <f t="shared" si="15"/>
        <v>#DIV/0!</v>
      </c>
    </row>
    <row r="979" spans="1:5" s="1" customFormat="1" ht="19.5" customHeight="1">
      <c r="A979" s="22">
        <v>21399</v>
      </c>
      <c r="B979" s="22" t="s">
        <v>824</v>
      </c>
      <c r="C979" s="41">
        <f>SUM(C980:C981)</f>
        <v>900</v>
      </c>
      <c r="D979" s="41">
        <f>SUM(D980:D981)</f>
        <v>0</v>
      </c>
      <c r="E979" s="104">
        <f t="shared" si="15"/>
        <v>0</v>
      </c>
    </row>
    <row r="980" spans="1:5" ht="13.5">
      <c r="A980" s="20">
        <v>2139901</v>
      </c>
      <c r="B980" s="21" t="s">
        <v>825</v>
      </c>
      <c r="C980" s="43">
        <v>0</v>
      </c>
      <c r="D980" s="43">
        <v>0</v>
      </c>
      <c r="E980" s="104" t="e">
        <f t="shared" si="15"/>
        <v>#DIV/0!</v>
      </c>
    </row>
    <row r="981" spans="1:5" ht="19.5" customHeight="1">
      <c r="A981" s="20">
        <v>2139999</v>
      </c>
      <c r="B981" s="21" t="s">
        <v>826</v>
      </c>
      <c r="C981" s="42">
        <v>900</v>
      </c>
      <c r="D981" s="42"/>
      <c r="E981" s="104">
        <f t="shared" si="15"/>
        <v>0</v>
      </c>
    </row>
    <row r="982" spans="1:5" s="1" customFormat="1" ht="19.5" customHeight="1">
      <c r="A982" s="22">
        <v>214</v>
      </c>
      <c r="B982" s="22" t="s">
        <v>827</v>
      </c>
      <c r="C982" s="41">
        <f>C983+C1006+C1016+C1026+C1031+C1038+C1043</f>
        <v>163.7</v>
      </c>
      <c r="D982" s="41">
        <f>D983+D1006+D1016+D1026+D1031+D1038+D1043</f>
        <v>227.2</v>
      </c>
      <c r="E982" s="104">
        <f t="shared" si="15"/>
        <v>1.3879047037263286</v>
      </c>
    </row>
    <row r="983" spans="1:5" s="1" customFormat="1" ht="19.5" customHeight="1">
      <c r="A983" s="22">
        <v>21401</v>
      </c>
      <c r="B983" s="22" t="s">
        <v>828</v>
      </c>
      <c r="C983" s="41">
        <f>SUM(C984:C1005)</f>
        <v>122.69999999999999</v>
      </c>
      <c r="D983" s="41">
        <f>SUM(D984:D1005)</f>
        <v>186.2</v>
      </c>
      <c r="E983" s="104">
        <f t="shared" si="15"/>
        <v>1.517522412387938</v>
      </c>
    </row>
    <row r="984" spans="1:5" ht="19.5" customHeight="1">
      <c r="A984" s="20">
        <v>2140101</v>
      </c>
      <c r="B984" s="21" t="s">
        <v>82</v>
      </c>
      <c r="C984" s="42"/>
      <c r="D984" s="42"/>
      <c r="E984" s="104" t="e">
        <f t="shared" si="15"/>
        <v>#DIV/0!</v>
      </c>
    </row>
    <row r="985" spans="1:5" ht="19.5" customHeight="1">
      <c r="A985" s="20">
        <v>2140102</v>
      </c>
      <c r="B985" s="21" t="s">
        <v>83</v>
      </c>
      <c r="C985" s="42"/>
      <c r="D985" s="42"/>
      <c r="E985" s="104" t="e">
        <f t="shared" si="15"/>
        <v>#DIV/0!</v>
      </c>
    </row>
    <row r="986" spans="1:5" ht="19.5" customHeight="1">
      <c r="A986" s="20">
        <v>2140103</v>
      </c>
      <c r="B986" s="21" t="s">
        <v>84</v>
      </c>
      <c r="C986" s="42"/>
      <c r="D986" s="42"/>
      <c r="E986" s="104" t="e">
        <f t="shared" si="15"/>
        <v>#DIV/0!</v>
      </c>
    </row>
    <row r="987" spans="1:5" ht="19.5" customHeight="1">
      <c r="A987" s="20">
        <v>2140104</v>
      </c>
      <c r="B987" s="21" t="s">
        <v>829</v>
      </c>
      <c r="C987" s="42">
        <v>115.1</v>
      </c>
      <c r="D987" s="42">
        <v>159.5</v>
      </c>
      <c r="E987" s="104">
        <f t="shared" si="15"/>
        <v>1.3857515204170288</v>
      </c>
    </row>
    <row r="988" spans="1:5" ht="19.5" customHeight="1">
      <c r="A988" s="20">
        <v>2140106</v>
      </c>
      <c r="B988" s="21" t="s">
        <v>830</v>
      </c>
      <c r="C988" s="42">
        <v>7.6</v>
      </c>
      <c r="D988" s="42">
        <v>23.2</v>
      </c>
      <c r="E988" s="104">
        <f t="shared" si="15"/>
        <v>3.0526315789473686</v>
      </c>
    </row>
    <row r="989" spans="1:5" ht="13.5">
      <c r="A989" s="20">
        <v>2140109</v>
      </c>
      <c r="B989" s="21" t="s">
        <v>831</v>
      </c>
      <c r="C989" s="42"/>
      <c r="D989" s="42"/>
      <c r="E989" s="104" t="e">
        <f t="shared" si="15"/>
        <v>#DIV/0!</v>
      </c>
    </row>
    <row r="990" spans="1:5" ht="13.5">
      <c r="A990" s="20">
        <v>2140110</v>
      </c>
      <c r="B990" s="21" t="s">
        <v>832</v>
      </c>
      <c r="C990" s="42"/>
      <c r="D990" s="42"/>
      <c r="E990" s="104" t="e">
        <f t="shared" si="15"/>
        <v>#DIV/0!</v>
      </c>
    </row>
    <row r="991" spans="1:5" ht="13.5">
      <c r="A991" s="20">
        <v>2140111</v>
      </c>
      <c r="B991" s="21" t="s">
        <v>833</v>
      </c>
      <c r="C991" s="42"/>
      <c r="D991" s="42"/>
      <c r="E991" s="104" t="e">
        <f t="shared" si="15"/>
        <v>#DIV/0!</v>
      </c>
    </row>
    <row r="992" spans="1:5" ht="13.5">
      <c r="A992" s="20">
        <v>2140112</v>
      </c>
      <c r="B992" s="21" t="s">
        <v>834</v>
      </c>
      <c r="C992" s="42"/>
      <c r="D992" s="42"/>
      <c r="E992" s="104" t="e">
        <f t="shared" si="15"/>
        <v>#DIV/0!</v>
      </c>
    </row>
    <row r="993" spans="1:5" ht="13.5">
      <c r="A993" s="20">
        <v>2140114</v>
      </c>
      <c r="B993" s="21" t="s">
        <v>835</v>
      </c>
      <c r="C993" s="42"/>
      <c r="D993" s="42"/>
      <c r="E993" s="104" t="e">
        <f t="shared" si="15"/>
        <v>#DIV/0!</v>
      </c>
    </row>
    <row r="994" spans="1:5" ht="13.5">
      <c r="A994" s="20">
        <v>2140122</v>
      </c>
      <c r="B994" s="21" t="s">
        <v>836</v>
      </c>
      <c r="C994" s="42"/>
      <c r="D994" s="42"/>
      <c r="E994" s="104" t="e">
        <f t="shared" si="15"/>
        <v>#DIV/0!</v>
      </c>
    </row>
    <row r="995" spans="1:5" ht="13.5">
      <c r="A995" s="20">
        <v>2140123</v>
      </c>
      <c r="B995" s="21" t="s">
        <v>837</v>
      </c>
      <c r="C995" s="42"/>
      <c r="D995" s="42"/>
      <c r="E995" s="104" t="e">
        <f t="shared" si="15"/>
        <v>#DIV/0!</v>
      </c>
    </row>
    <row r="996" spans="1:5" ht="13.5">
      <c r="A996" s="20">
        <v>2140127</v>
      </c>
      <c r="B996" s="21" t="s">
        <v>838</v>
      </c>
      <c r="C996" s="42"/>
      <c r="D996" s="42"/>
      <c r="E996" s="104" t="e">
        <f t="shared" si="15"/>
        <v>#DIV/0!</v>
      </c>
    </row>
    <row r="997" spans="1:5" ht="13.5">
      <c r="A997" s="20">
        <v>2140128</v>
      </c>
      <c r="B997" s="21" t="s">
        <v>839</v>
      </c>
      <c r="C997" s="42"/>
      <c r="D997" s="42"/>
      <c r="E997" s="104" t="e">
        <f t="shared" si="15"/>
        <v>#DIV/0!</v>
      </c>
    </row>
    <row r="998" spans="1:5" ht="13.5">
      <c r="A998" s="20">
        <v>2140129</v>
      </c>
      <c r="B998" s="21" t="s">
        <v>840</v>
      </c>
      <c r="C998" s="42"/>
      <c r="D998" s="42"/>
      <c r="E998" s="104" t="e">
        <f t="shared" si="15"/>
        <v>#DIV/0!</v>
      </c>
    </row>
    <row r="999" spans="1:5" ht="13.5">
      <c r="A999" s="20">
        <v>2140130</v>
      </c>
      <c r="B999" s="21" t="s">
        <v>841</v>
      </c>
      <c r="C999" s="42"/>
      <c r="D999" s="42"/>
      <c r="E999" s="104" t="e">
        <f t="shared" si="15"/>
        <v>#DIV/0!</v>
      </c>
    </row>
    <row r="1000" spans="1:5" ht="19.5" customHeight="1">
      <c r="A1000" s="20">
        <v>2140131</v>
      </c>
      <c r="B1000" s="21" t="s">
        <v>842</v>
      </c>
      <c r="C1000" s="42"/>
      <c r="D1000" s="42"/>
      <c r="E1000" s="104" t="e">
        <f t="shared" si="15"/>
        <v>#DIV/0!</v>
      </c>
    </row>
    <row r="1001" spans="1:5" ht="13.5">
      <c r="A1001" s="20">
        <v>2140133</v>
      </c>
      <c r="B1001" s="21" t="s">
        <v>843</v>
      </c>
      <c r="C1001" s="42"/>
      <c r="D1001" s="42"/>
      <c r="E1001" s="104" t="e">
        <f t="shared" si="15"/>
        <v>#DIV/0!</v>
      </c>
    </row>
    <row r="1002" spans="1:5" ht="13.5">
      <c r="A1002" s="20">
        <v>2140136</v>
      </c>
      <c r="B1002" s="21" t="s">
        <v>844</v>
      </c>
      <c r="C1002" s="42"/>
      <c r="D1002" s="42"/>
      <c r="E1002" s="104" t="e">
        <f t="shared" si="15"/>
        <v>#DIV/0!</v>
      </c>
    </row>
    <row r="1003" spans="1:5" ht="13.5">
      <c r="A1003" s="20">
        <v>2140138</v>
      </c>
      <c r="B1003" s="21" t="s">
        <v>845</v>
      </c>
      <c r="C1003" s="42"/>
      <c r="D1003" s="42"/>
      <c r="E1003" s="104" t="e">
        <f t="shared" si="15"/>
        <v>#DIV/0!</v>
      </c>
    </row>
    <row r="1004" spans="1:5" ht="13.5">
      <c r="A1004" s="20">
        <v>2140139</v>
      </c>
      <c r="B1004" s="21" t="s">
        <v>846</v>
      </c>
      <c r="C1004" s="42"/>
      <c r="D1004" s="42"/>
      <c r="E1004" s="104" t="e">
        <f t="shared" si="15"/>
        <v>#DIV/0!</v>
      </c>
    </row>
    <row r="1005" spans="1:5" ht="19.5" customHeight="1">
      <c r="A1005" s="20">
        <v>2140199</v>
      </c>
      <c r="B1005" s="21" t="s">
        <v>847</v>
      </c>
      <c r="C1005" s="42"/>
      <c r="D1005" s="42">
        <v>3.5</v>
      </c>
      <c r="E1005" s="104" t="e">
        <f t="shared" si="15"/>
        <v>#DIV/0!</v>
      </c>
    </row>
    <row r="1006" spans="1:5" ht="13.5">
      <c r="A1006" s="20">
        <v>21402</v>
      </c>
      <c r="B1006" s="22" t="s">
        <v>848</v>
      </c>
      <c r="C1006" s="43">
        <f>SUM(C1007:C1015)</f>
        <v>0</v>
      </c>
      <c r="D1006" s="43">
        <f>SUM(D1007:D1015)</f>
        <v>0</v>
      </c>
      <c r="E1006" s="104" t="e">
        <f t="shared" si="15"/>
        <v>#DIV/0!</v>
      </c>
    </row>
    <row r="1007" spans="1:5" ht="13.5">
      <c r="A1007" s="20">
        <v>2140201</v>
      </c>
      <c r="B1007" s="21" t="s">
        <v>82</v>
      </c>
      <c r="C1007" s="43">
        <v>0</v>
      </c>
      <c r="D1007" s="43">
        <v>0</v>
      </c>
      <c r="E1007" s="104" t="e">
        <f t="shared" si="15"/>
        <v>#DIV/0!</v>
      </c>
    </row>
    <row r="1008" spans="1:5" ht="13.5">
      <c r="A1008" s="20">
        <v>2140202</v>
      </c>
      <c r="B1008" s="21" t="s">
        <v>83</v>
      </c>
      <c r="C1008" s="43">
        <v>0</v>
      </c>
      <c r="D1008" s="43">
        <v>0</v>
      </c>
      <c r="E1008" s="104" t="e">
        <f t="shared" si="15"/>
        <v>#DIV/0!</v>
      </c>
    </row>
    <row r="1009" spans="1:5" ht="13.5">
      <c r="A1009" s="20">
        <v>2140203</v>
      </c>
      <c r="B1009" s="21" t="s">
        <v>84</v>
      </c>
      <c r="C1009" s="43">
        <v>0</v>
      </c>
      <c r="D1009" s="43">
        <v>0</v>
      </c>
      <c r="E1009" s="104" t="e">
        <f t="shared" si="15"/>
        <v>#DIV/0!</v>
      </c>
    </row>
    <row r="1010" spans="1:5" ht="13.5">
      <c r="A1010" s="20">
        <v>2140204</v>
      </c>
      <c r="B1010" s="21" t="s">
        <v>849</v>
      </c>
      <c r="C1010" s="43">
        <v>0</v>
      </c>
      <c r="D1010" s="43">
        <v>0</v>
      </c>
      <c r="E1010" s="104" t="e">
        <f t="shared" si="15"/>
        <v>#DIV/0!</v>
      </c>
    </row>
    <row r="1011" spans="1:5" ht="13.5">
      <c r="A1011" s="20">
        <v>2140205</v>
      </c>
      <c r="B1011" s="21" t="s">
        <v>850</v>
      </c>
      <c r="C1011" s="43">
        <v>0</v>
      </c>
      <c r="D1011" s="43">
        <v>0</v>
      </c>
      <c r="E1011" s="104" t="e">
        <f t="shared" si="15"/>
        <v>#DIV/0!</v>
      </c>
    </row>
    <row r="1012" spans="1:5" ht="13.5">
      <c r="A1012" s="20">
        <v>2140206</v>
      </c>
      <c r="B1012" s="21" t="s">
        <v>851</v>
      </c>
      <c r="C1012" s="43">
        <v>0</v>
      </c>
      <c r="D1012" s="43">
        <v>0</v>
      </c>
      <c r="E1012" s="104" t="e">
        <f t="shared" si="15"/>
        <v>#DIV/0!</v>
      </c>
    </row>
    <row r="1013" spans="1:5" ht="13.5">
      <c r="A1013" s="20">
        <v>2140207</v>
      </c>
      <c r="B1013" s="21" t="s">
        <v>852</v>
      </c>
      <c r="C1013" s="43">
        <v>0</v>
      </c>
      <c r="D1013" s="43">
        <v>0</v>
      </c>
      <c r="E1013" s="104" t="e">
        <f t="shared" si="15"/>
        <v>#DIV/0!</v>
      </c>
    </row>
    <row r="1014" spans="1:5" ht="13.5">
      <c r="A1014" s="20">
        <v>2140208</v>
      </c>
      <c r="B1014" s="21" t="s">
        <v>853</v>
      </c>
      <c r="C1014" s="43">
        <v>0</v>
      </c>
      <c r="D1014" s="43">
        <v>0</v>
      </c>
      <c r="E1014" s="104" t="e">
        <f t="shared" si="15"/>
        <v>#DIV/0!</v>
      </c>
    </row>
    <row r="1015" spans="1:5" ht="13.5">
      <c r="A1015" s="20">
        <v>2140299</v>
      </c>
      <c r="B1015" s="21" t="s">
        <v>854</v>
      </c>
      <c r="C1015" s="43">
        <v>0</v>
      </c>
      <c r="D1015" s="43">
        <v>0</v>
      </c>
      <c r="E1015" s="104" t="e">
        <f t="shared" si="15"/>
        <v>#DIV/0!</v>
      </c>
    </row>
    <row r="1016" spans="1:5" ht="13.5">
      <c r="A1016" s="20">
        <v>21403</v>
      </c>
      <c r="B1016" s="22" t="s">
        <v>855</v>
      </c>
      <c r="C1016" s="43">
        <f>SUM(C1017:C1025)</f>
        <v>0</v>
      </c>
      <c r="D1016" s="43">
        <f>SUM(D1017:D1025)</f>
        <v>0</v>
      </c>
      <c r="E1016" s="104" t="e">
        <f t="shared" si="15"/>
        <v>#DIV/0!</v>
      </c>
    </row>
    <row r="1017" spans="1:5" ht="13.5">
      <c r="A1017" s="20">
        <v>2140301</v>
      </c>
      <c r="B1017" s="21" t="s">
        <v>82</v>
      </c>
      <c r="C1017" s="43">
        <v>0</v>
      </c>
      <c r="D1017" s="43">
        <v>0</v>
      </c>
      <c r="E1017" s="104" t="e">
        <f t="shared" si="15"/>
        <v>#DIV/0!</v>
      </c>
    </row>
    <row r="1018" spans="1:5" ht="13.5">
      <c r="A1018" s="20">
        <v>2140302</v>
      </c>
      <c r="B1018" s="21" t="s">
        <v>83</v>
      </c>
      <c r="C1018" s="43">
        <v>0</v>
      </c>
      <c r="D1018" s="43">
        <v>0</v>
      </c>
      <c r="E1018" s="104" t="e">
        <f t="shared" si="15"/>
        <v>#DIV/0!</v>
      </c>
    </row>
    <row r="1019" spans="1:5" ht="13.5">
      <c r="A1019" s="20">
        <v>2140303</v>
      </c>
      <c r="B1019" s="21" t="s">
        <v>84</v>
      </c>
      <c r="C1019" s="43">
        <v>0</v>
      </c>
      <c r="D1019" s="43">
        <v>0</v>
      </c>
      <c r="E1019" s="104" t="e">
        <f t="shared" si="15"/>
        <v>#DIV/0!</v>
      </c>
    </row>
    <row r="1020" spans="1:5" ht="13.5">
      <c r="A1020" s="20">
        <v>2140304</v>
      </c>
      <c r="B1020" s="21" t="s">
        <v>856</v>
      </c>
      <c r="C1020" s="43">
        <v>0</v>
      </c>
      <c r="D1020" s="43">
        <v>0</v>
      </c>
      <c r="E1020" s="104" t="e">
        <f t="shared" si="15"/>
        <v>#DIV/0!</v>
      </c>
    </row>
    <row r="1021" spans="1:5" ht="13.5">
      <c r="A1021" s="20">
        <v>2140305</v>
      </c>
      <c r="B1021" s="21" t="s">
        <v>857</v>
      </c>
      <c r="C1021" s="43">
        <v>0</v>
      </c>
      <c r="D1021" s="43">
        <v>0</v>
      </c>
      <c r="E1021" s="104" t="e">
        <f t="shared" si="15"/>
        <v>#DIV/0!</v>
      </c>
    </row>
    <row r="1022" spans="1:5" ht="13.5">
      <c r="A1022" s="20">
        <v>2140306</v>
      </c>
      <c r="B1022" s="21" t="s">
        <v>858</v>
      </c>
      <c r="C1022" s="43">
        <v>0</v>
      </c>
      <c r="D1022" s="43">
        <v>0</v>
      </c>
      <c r="E1022" s="104" t="e">
        <f t="shared" si="15"/>
        <v>#DIV/0!</v>
      </c>
    </row>
    <row r="1023" spans="1:5" ht="13.5">
      <c r="A1023" s="20">
        <v>2140307</v>
      </c>
      <c r="B1023" s="21" t="s">
        <v>859</v>
      </c>
      <c r="C1023" s="43">
        <v>0</v>
      </c>
      <c r="D1023" s="43">
        <v>0</v>
      </c>
      <c r="E1023" s="104" t="e">
        <f t="shared" si="15"/>
        <v>#DIV/0!</v>
      </c>
    </row>
    <row r="1024" spans="1:5" ht="13.5">
      <c r="A1024" s="20">
        <v>2140308</v>
      </c>
      <c r="B1024" s="21" t="s">
        <v>860</v>
      </c>
      <c r="C1024" s="43">
        <v>0</v>
      </c>
      <c r="D1024" s="43">
        <v>0</v>
      </c>
      <c r="E1024" s="104" t="e">
        <f t="shared" si="15"/>
        <v>#DIV/0!</v>
      </c>
    </row>
    <row r="1025" spans="1:5" ht="13.5">
      <c r="A1025" s="20">
        <v>2140399</v>
      </c>
      <c r="B1025" s="21" t="s">
        <v>861</v>
      </c>
      <c r="C1025" s="43">
        <v>0</v>
      </c>
      <c r="D1025" s="43">
        <v>0</v>
      </c>
      <c r="E1025" s="104" t="e">
        <f t="shared" si="15"/>
        <v>#DIV/0!</v>
      </c>
    </row>
    <row r="1026" spans="1:5" s="1" customFormat="1" ht="19.5" customHeight="1">
      <c r="A1026" s="22">
        <v>21404</v>
      </c>
      <c r="B1026" s="22" t="s">
        <v>862</v>
      </c>
      <c r="C1026" s="41">
        <f>SUM(C1027:C1030)</f>
        <v>0</v>
      </c>
      <c r="D1026" s="41">
        <f>SUM(D1027:D1030)</f>
        <v>0</v>
      </c>
      <c r="E1026" s="104" t="e">
        <f t="shared" si="15"/>
        <v>#DIV/0!</v>
      </c>
    </row>
    <row r="1027" spans="1:5" ht="19.5" customHeight="1">
      <c r="A1027" s="20">
        <v>2140401</v>
      </c>
      <c r="B1027" s="21" t="s">
        <v>863</v>
      </c>
      <c r="C1027" s="42"/>
      <c r="D1027" s="42"/>
      <c r="E1027" s="104" t="e">
        <f t="shared" si="15"/>
        <v>#DIV/0!</v>
      </c>
    </row>
    <row r="1028" spans="1:5" ht="19.5" customHeight="1">
      <c r="A1028" s="20">
        <v>2140402</v>
      </c>
      <c r="B1028" s="21" t="s">
        <v>864</v>
      </c>
      <c r="C1028" s="42"/>
      <c r="D1028" s="42"/>
      <c r="E1028" s="104" t="e">
        <f t="shared" si="15"/>
        <v>#DIV/0!</v>
      </c>
    </row>
    <row r="1029" spans="1:5" ht="19.5" customHeight="1">
      <c r="A1029" s="20">
        <v>2140403</v>
      </c>
      <c r="B1029" s="21" t="s">
        <v>865</v>
      </c>
      <c r="C1029" s="42"/>
      <c r="D1029" s="42"/>
      <c r="E1029" s="104" t="e">
        <f t="shared" si="15"/>
        <v>#DIV/0!</v>
      </c>
    </row>
    <row r="1030" spans="1:5" ht="19.5" customHeight="1">
      <c r="A1030" s="20">
        <v>2140499</v>
      </c>
      <c r="B1030" s="21" t="s">
        <v>866</v>
      </c>
      <c r="C1030" s="42"/>
      <c r="D1030" s="42"/>
      <c r="E1030" s="104" t="e">
        <f aca="true" t="shared" si="16" ref="E1030:E1093">D1030/C1030</f>
        <v>#DIV/0!</v>
      </c>
    </row>
    <row r="1031" spans="1:5" ht="13.5">
      <c r="A1031" s="20">
        <v>21405</v>
      </c>
      <c r="B1031" s="22" t="s">
        <v>867</v>
      </c>
      <c r="C1031" s="43">
        <f>SUM(C1032:C1037)</f>
        <v>0</v>
      </c>
      <c r="D1031" s="43">
        <f>SUM(D1032:D1037)</f>
        <v>0</v>
      </c>
      <c r="E1031" s="104" t="e">
        <f t="shared" si="16"/>
        <v>#DIV/0!</v>
      </c>
    </row>
    <row r="1032" spans="1:5" ht="13.5">
      <c r="A1032" s="20">
        <v>2140501</v>
      </c>
      <c r="B1032" s="21" t="s">
        <v>82</v>
      </c>
      <c r="C1032" s="43">
        <v>0</v>
      </c>
      <c r="D1032" s="43">
        <v>0</v>
      </c>
      <c r="E1032" s="104" t="e">
        <f t="shared" si="16"/>
        <v>#DIV/0!</v>
      </c>
    </row>
    <row r="1033" spans="1:5" ht="13.5">
      <c r="A1033" s="20">
        <v>2140502</v>
      </c>
      <c r="B1033" s="21" t="s">
        <v>83</v>
      </c>
      <c r="C1033" s="43">
        <v>0</v>
      </c>
      <c r="D1033" s="43">
        <v>0</v>
      </c>
      <c r="E1033" s="104" t="e">
        <f t="shared" si="16"/>
        <v>#DIV/0!</v>
      </c>
    </row>
    <row r="1034" spans="1:5" ht="13.5">
      <c r="A1034" s="20">
        <v>2140503</v>
      </c>
      <c r="B1034" s="21" t="s">
        <v>84</v>
      </c>
      <c r="C1034" s="43">
        <v>0</v>
      </c>
      <c r="D1034" s="43">
        <v>0</v>
      </c>
      <c r="E1034" s="104" t="e">
        <f t="shared" si="16"/>
        <v>#DIV/0!</v>
      </c>
    </row>
    <row r="1035" spans="1:5" ht="13.5">
      <c r="A1035" s="20">
        <v>2140504</v>
      </c>
      <c r="B1035" s="21" t="s">
        <v>853</v>
      </c>
      <c r="C1035" s="43">
        <v>0</v>
      </c>
      <c r="D1035" s="43">
        <v>0</v>
      </c>
      <c r="E1035" s="104" t="e">
        <f t="shared" si="16"/>
        <v>#DIV/0!</v>
      </c>
    </row>
    <row r="1036" spans="1:5" ht="13.5">
      <c r="A1036" s="20">
        <v>2140505</v>
      </c>
      <c r="B1036" s="21" t="s">
        <v>868</v>
      </c>
      <c r="C1036" s="43">
        <v>0</v>
      </c>
      <c r="D1036" s="43">
        <v>0</v>
      </c>
      <c r="E1036" s="104" t="e">
        <f t="shared" si="16"/>
        <v>#DIV/0!</v>
      </c>
    </row>
    <row r="1037" spans="1:5" ht="13.5">
      <c r="A1037" s="20">
        <v>2140599</v>
      </c>
      <c r="B1037" s="21" t="s">
        <v>869</v>
      </c>
      <c r="C1037" s="43">
        <v>0</v>
      </c>
      <c r="D1037" s="43">
        <v>0</v>
      </c>
      <c r="E1037" s="104" t="e">
        <f t="shared" si="16"/>
        <v>#DIV/0!</v>
      </c>
    </row>
    <row r="1038" spans="1:5" s="1" customFormat="1" ht="19.5" customHeight="1">
      <c r="A1038" s="22">
        <v>21406</v>
      </c>
      <c r="B1038" s="22" t="s">
        <v>870</v>
      </c>
      <c r="C1038" s="41">
        <f>SUM(C1039:C1042)</f>
        <v>41</v>
      </c>
      <c r="D1038" s="41">
        <f>SUM(D1039:D1042)</f>
        <v>41</v>
      </c>
      <c r="E1038" s="104">
        <f t="shared" si="16"/>
        <v>1</v>
      </c>
    </row>
    <row r="1039" spans="1:5" ht="19.5" customHeight="1">
      <c r="A1039" s="20">
        <v>2140601</v>
      </c>
      <c r="B1039" s="21" t="s">
        <v>871</v>
      </c>
      <c r="C1039" s="42">
        <v>41</v>
      </c>
      <c r="D1039" s="42">
        <v>41</v>
      </c>
      <c r="E1039" s="104">
        <f t="shared" si="16"/>
        <v>1</v>
      </c>
    </row>
    <row r="1040" spans="1:5" ht="13.5">
      <c r="A1040" s="20">
        <v>2140602</v>
      </c>
      <c r="B1040" s="21" t="s">
        <v>872</v>
      </c>
      <c r="C1040" s="43">
        <v>0</v>
      </c>
      <c r="D1040" s="43">
        <v>0</v>
      </c>
      <c r="E1040" s="104" t="e">
        <f t="shared" si="16"/>
        <v>#DIV/0!</v>
      </c>
    </row>
    <row r="1041" spans="1:5" ht="13.5">
      <c r="A1041" s="20">
        <v>2140603</v>
      </c>
      <c r="B1041" s="21" t="s">
        <v>873</v>
      </c>
      <c r="C1041" s="43">
        <v>0</v>
      </c>
      <c r="D1041" s="43">
        <v>0</v>
      </c>
      <c r="E1041" s="104" t="e">
        <f t="shared" si="16"/>
        <v>#DIV/0!</v>
      </c>
    </row>
    <row r="1042" spans="1:5" ht="13.5">
      <c r="A1042" s="20">
        <v>2140699</v>
      </c>
      <c r="B1042" s="21" t="s">
        <v>874</v>
      </c>
      <c r="C1042" s="43">
        <v>0</v>
      </c>
      <c r="D1042" s="43">
        <v>0</v>
      </c>
      <c r="E1042" s="104" t="e">
        <f t="shared" si="16"/>
        <v>#DIV/0!</v>
      </c>
    </row>
    <row r="1043" spans="1:5" s="1" customFormat="1" ht="19.5" customHeight="1">
      <c r="A1043" s="22">
        <v>21499</v>
      </c>
      <c r="B1043" s="22" t="s">
        <v>875</v>
      </c>
      <c r="C1043" s="41">
        <f>SUM(C1044:C1045)</f>
        <v>0</v>
      </c>
      <c r="D1043" s="41">
        <f>SUM(D1044:D1045)</f>
        <v>0</v>
      </c>
      <c r="E1043" s="104" t="e">
        <f t="shared" si="16"/>
        <v>#DIV/0!</v>
      </c>
    </row>
    <row r="1044" spans="1:5" ht="19.5" customHeight="1">
      <c r="A1044" s="20">
        <v>2149901</v>
      </c>
      <c r="B1044" s="21" t="s">
        <v>876</v>
      </c>
      <c r="C1044" s="42"/>
      <c r="D1044" s="42"/>
      <c r="E1044" s="104" t="e">
        <f t="shared" si="16"/>
        <v>#DIV/0!</v>
      </c>
    </row>
    <row r="1045" spans="1:5" ht="19.5" customHeight="1">
      <c r="A1045" s="20">
        <v>2149999</v>
      </c>
      <c r="B1045" s="21" t="s">
        <v>877</v>
      </c>
      <c r="C1045" s="42"/>
      <c r="D1045" s="42"/>
      <c r="E1045" s="104" t="e">
        <f t="shared" si="16"/>
        <v>#DIV/0!</v>
      </c>
    </row>
    <row r="1046" spans="1:5" s="1" customFormat="1" ht="19.5" customHeight="1">
      <c r="A1046" s="22">
        <v>215</v>
      </c>
      <c r="B1046" s="22" t="s">
        <v>878</v>
      </c>
      <c r="C1046" s="41">
        <f>C1047+C1057+C1073+C1078+C1092+C1099+C1106</f>
        <v>120.5</v>
      </c>
      <c r="D1046" s="41">
        <f>D1047+D1057+D1073+D1078+D1092+D1099+D1106</f>
        <v>5.7</v>
      </c>
      <c r="E1046" s="104">
        <f t="shared" si="16"/>
        <v>0.04730290456431535</v>
      </c>
    </row>
    <row r="1047" spans="1:5" ht="13.5">
      <c r="A1047" s="20">
        <v>21501</v>
      </c>
      <c r="B1047" s="22" t="s">
        <v>879</v>
      </c>
      <c r="C1047" s="43">
        <f>SUM(C1048:C1056)</f>
        <v>0</v>
      </c>
      <c r="D1047" s="43">
        <f>SUM(D1048:D1056)</f>
        <v>0</v>
      </c>
      <c r="E1047" s="104" t="e">
        <f t="shared" si="16"/>
        <v>#DIV/0!</v>
      </c>
    </row>
    <row r="1048" spans="1:5" ht="13.5">
      <c r="A1048" s="20">
        <v>2150101</v>
      </c>
      <c r="B1048" s="21" t="s">
        <v>82</v>
      </c>
      <c r="C1048" s="43">
        <v>0</v>
      </c>
      <c r="D1048" s="43">
        <v>0</v>
      </c>
      <c r="E1048" s="104" t="e">
        <f t="shared" si="16"/>
        <v>#DIV/0!</v>
      </c>
    </row>
    <row r="1049" spans="1:5" ht="13.5">
      <c r="A1049" s="20">
        <v>2150102</v>
      </c>
      <c r="B1049" s="21" t="s">
        <v>83</v>
      </c>
      <c r="C1049" s="43">
        <v>0</v>
      </c>
      <c r="D1049" s="43">
        <v>0</v>
      </c>
      <c r="E1049" s="104" t="e">
        <f t="shared" si="16"/>
        <v>#DIV/0!</v>
      </c>
    </row>
    <row r="1050" spans="1:5" ht="13.5">
      <c r="A1050" s="20">
        <v>2150103</v>
      </c>
      <c r="B1050" s="21" t="s">
        <v>84</v>
      </c>
      <c r="C1050" s="43">
        <v>0</v>
      </c>
      <c r="D1050" s="43">
        <v>0</v>
      </c>
      <c r="E1050" s="104" t="e">
        <f t="shared" si="16"/>
        <v>#DIV/0!</v>
      </c>
    </row>
    <row r="1051" spans="1:5" ht="13.5">
      <c r="A1051" s="20">
        <v>2150104</v>
      </c>
      <c r="B1051" s="21" t="s">
        <v>880</v>
      </c>
      <c r="C1051" s="43">
        <v>0</v>
      </c>
      <c r="D1051" s="43">
        <v>0</v>
      </c>
      <c r="E1051" s="104" t="e">
        <f t="shared" si="16"/>
        <v>#DIV/0!</v>
      </c>
    </row>
    <row r="1052" spans="1:5" ht="13.5">
      <c r="A1052" s="20">
        <v>2150105</v>
      </c>
      <c r="B1052" s="21" t="s">
        <v>881</v>
      </c>
      <c r="C1052" s="43">
        <v>0</v>
      </c>
      <c r="D1052" s="43">
        <v>0</v>
      </c>
      <c r="E1052" s="104" t="e">
        <f t="shared" si="16"/>
        <v>#DIV/0!</v>
      </c>
    </row>
    <row r="1053" spans="1:5" ht="13.5">
      <c r="A1053" s="20">
        <v>2150106</v>
      </c>
      <c r="B1053" s="21" t="s">
        <v>882</v>
      </c>
      <c r="C1053" s="43">
        <v>0</v>
      </c>
      <c r="D1053" s="43">
        <v>0</v>
      </c>
      <c r="E1053" s="104" t="e">
        <f t="shared" si="16"/>
        <v>#DIV/0!</v>
      </c>
    </row>
    <row r="1054" spans="1:5" ht="13.5">
      <c r="A1054" s="20">
        <v>2150107</v>
      </c>
      <c r="B1054" s="21" t="s">
        <v>883</v>
      </c>
      <c r="C1054" s="43">
        <v>0</v>
      </c>
      <c r="D1054" s="43">
        <v>0</v>
      </c>
      <c r="E1054" s="104" t="e">
        <f t="shared" si="16"/>
        <v>#DIV/0!</v>
      </c>
    </row>
    <row r="1055" spans="1:5" ht="13.5">
      <c r="A1055" s="20">
        <v>2150108</v>
      </c>
      <c r="B1055" s="21" t="s">
        <v>884</v>
      </c>
      <c r="C1055" s="43">
        <v>0</v>
      </c>
      <c r="D1055" s="43">
        <v>0</v>
      </c>
      <c r="E1055" s="104" t="e">
        <f t="shared" si="16"/>
        <v>#DIV/0!</v>
      </c>
    </row>
    <row r="1056" spans="1:5" ht="13.5">
      <c r="A1056" s="20">
        <v>2150199</v>
      </c>
      <c r="B1056" s="21" t="s">
        <v>885</v>
      </c>
      <c r="C1056" s="43">
        <v>0</v>
      </c>
      <c r="D1056" s="43">
        <v>0</v>
      </c>
      <c r="E1056" s="104" t="e">
        <f t="shared" si="16"/>
        <v>#DIV/0!</v>
      </c>
    </row>
    <row r="1057" spans="1:5" s="1" customFormat="1" ht="19.5" customHeight="1">
      <c r="A1057" s="22">
        <v>21502</v>
      </c>
      <c r="B1057" s="22" t="s">
        <v>886</v>
      </c>
      <c r="C1057" s="41">
        <f>SUM(C1058:C1072)</f>
        <v>0</v>
      </c>
      <c r="D1057" s="41">
        <f>SUM(D1058:D1072)</f>
        <v>0</v>
      </c>
      <c r="E1057" s="104" t="e">
        <f t="shared" si="16"/>
        <v>#DIV/0!</v>
      </c>
    </row>
    <row r="1058" spans="1:5" ht="13.5">
      <c r="A1058" s="20">
        <v>2150201</v>
      </c>
      <c r="B1058" s="21" t="s">
        <v>82</v>
      </c>
      <c r="C1058" s="43">
        <v>0</v>
      </c>
      <c r="D1058" s="43">
        <v>0</v>
      </c>
      <c r="E1058" s="104" t="e">
        <f t="shared" si="16"/>
        <v>#DIV/0!</v>
      </c>
    </row>
    <row r="1059" spans="1:5" ht="13.5">
      <c r="A1059" s="20">
        <v>2150202</v>
      </c>
      <c r="B1059" s="21" t="s">
        <v>83</v>
      </c>
      <c r="C1059" s="43">
        <v>0</v>
      </c>
      <c r="D1059" s="43">
        <v>0</v>
      </c>
      <c r="E1059" s="104" t="e">
        <f t="shared" si="16"/>
        <v>#DIV/0!</v>
      </c>
    </row>
    <row r="1060" spans="1:5" ht="13.5">
      <c r="A1060" s="20">
        <v>2150203</v>
      </c>
      <c r="B1060" s="21" t="s">
        <v>84</v>
      </c>
      <c r="C1060" s="43">
        <v>0</v>
      </c>
      <c r="D1060" s="43">
        <v>0</v>
      </c>
      <c r="E1060" s="104" t="e">
        <f t="shared" si="16"/>
        <v>#DIV/0!</v>
      </c>
    </row>
    <row r="1061" spans="1:5" ht="13.5">
      <c r="A1061" s="20">
        <v>2150204</v>
      </c>
      <c r="B1061" s="21" t="s">
        <v>887</v>
      </c>
      <c r="C1061" s="43">
        <v>0</v>
      </c>
      <c r="D1061" s="43">
        <v>0</v>
      </c>
      <c r="E1061" s="104" t="e">
        <f t="shared" si="16"/>
        <v>#DIV/0!</v>
      </c>
    </row>
    <row r="1062" spans="1:5" ht="13.5">
      <c r="A1062" s="20">
        <v>2150205</v>
      </c>
      <c r="B1062" s="21" t="s">
        <v>888</v>
      </c>
      <c r="C1062" s="43">
        <v>0</v>
      </c>
      <c r="D1062" s="43">
        <v>0</v>
      </c>
      <c r="E1062" s="104" t="e">
        <f t="shared" si="16"/>
        <v>#DIV/0!</v>
      </c>
    </row>
    <row r="1063" spans="1:5" ht="13.5">
      <c r="A1063" s="20">
        <v>2150206</v>
      </c>
      <c r="B1063" s="21" t="s">
        <v>889</v>
      </c>
      <c r="C1063" s="43">
        <v>0</v>
      </c>
      <c r="D1063" s="43">
        <v>0</v>
      </c>
      <c r="E1063" s="104" t="e">
        <f t="shared" si="16"/>
        <v>#DIV/0!</v>
      </c>
    </row>
    <row r="1064" spans="1:5" ht="13.5">
      <c r="A1064" s="20">
        <v>2150207</v>
      </c>
      <c r="B1064" s="21" t="s">
        <v>890</v>
      </c>
      <c r="C1064" s="43">
        <v>0</v>
      </c>
      <c r="D1064" s="43">
        <v>0</v>
      </c>
      <c r="E1064" s="104" t="e">
        <f t="shared" si="16"/>
        <v>#DIV/0!</v>
      </c>
    </row>
    <row r="1065" spans="1:5" ht="13.5">
      <c r="A1065" s="20">
        <v>2150208</v>
      </c>
      <c r="B1065" s="21" t="s">
        <v>891</v>
      </c>
      <c r="C1065" s="43">
        <v>0</v>
      </c>
      <c r="D1065" s="43">
        <v>0</v>
      </c>
      <c r="E1065" s="104" t="e">
        <f t="shared" si="16"/>
        <v>#DIV/0!</v>
      </c>
    </row>
    <row r="1066" spans="1:5" ht="13.5">
      <c r="A1066" s="20">
        <v>2150209</v>
      </c>
      <c r="B1066" s="21" t="s">
        <v>892</v>
      </c>
      <c r="C1066" s="43">
        <v>0</v>
      </c>
      <c r="D1066" s="43">
        <v>0</v>
      </c>
      <c r="E1066" s="104" t="e">
        <f t="shared" si="16"/>
        <v>#DIV/0!</v>
      </c>
    </row>
    <row r="1067" spans="1:5" ht="13.5">
      <c r="A1067" s="20">
        <v>2150210</v>
      </c>
      <c r="B1067" s="21" t="s">
        <v>893</v>
      </c>
      <c r="C1067" s="43">
        <v>0</v>
      </c>
      <c r="D1067" s="43">
        <v>0</v>
      </c>
      <c r="E1067" s="104" t="e">
        <f t="shared" si="16"/>
        <v>#DIV/0!</v>
      </c>
    </row>
    <row r="1068" spans="1:5" ht="13.5">
      <c r="A1068" s="20">
        <v>2150212</v>
      </c>
      <c r="B1068" s="21" t="s">
        <v>894</v>
      </c>
      <c r="C1068" s="43">
        <v>0</v>
      </c>
      <c r="D1068" s="43">
        <v>0</v>
      </c>
      <c r="E1068" s="104" t="e">
        <f t="shared" si="16"/>
        <v>#DIV/0!</v>
      </c>
    </row>
    <row r="1069" spans="1:5" ht="13.5">
      <c r="A1069" s="20">
        <v>2150213</v>
      </c>
      <c r="B1069" s="21" t="s">
        <v>895</v>
      </c>
      <c r="C1069" s="43">
        <v>0</v>
      </c>
      <c r="D1069" s="43">
        <v>0</v>
      </c>
      <c r="E1069" s="104" t="e">
        <f t="shared" si="16"/>
        <v>#DIV/0!</v>
      </c>
    </row>
    <row r="1070" spans="1:5" ht="13.5">
      <c r="A1070" s="20">
        <v>2150214</v>
      </c>
      <c r="B1070" s="21" t="s">
        <v>896</v>
      </c>
      <c r="C1070" s="43">
        <v>0</v>
      </c>
      <c r="D1070" s="43">
        <v>0</v>
      </c>
      <c r="E1070" s="104" t="e">
        <f t="shared" si="16"/>
        <v>#DIV/0!</v>
      </c>
    </row>
    <row r="1071" spans="1:5" ht="13.5">
      <c r="A1071" s="20">
        <v>2150215</v>
      </c>
      <c r="B1071" s="21" t="s">
        <v>897</v>
      </c>
      <c r="C1071" s="43">
        <v>0</v>
      </c>
      <c r="D1071" s="43">
        <v>0</v>
      </c>
      <c r="E1071" s="104" t="e">
        <f t="shared" si="16"/>
        <v>#DIV/0!</v>
      </c>
    </row>
    <row r="1072" spans="1:5" ht="19.5" customHeight="1">
      <c r="A1072" s="20">
        <v>2150299</v>
      </c>
      <c r="B1072" s="21" t="s">
        <v>898</v>
      </c>
      <c r="C1072" s="42"/>
      <c r="D1072" s="42"/>
      <c r="E1072" s="104" t="e">
        <f t="shared" si="16"/>
        <v>#DIV/0!</v>
      </c>
    </row>
    <row r="1073" spans="1:5" ht="13.5">
      <c r="A1073" s="20">
        <v>21503</v>
      </c>
      <c r="B1073" s="22" t="s">
        <v>899</v>
      </c>
      <c r="C1073" s="43">
        <f>SUM(C1074:C1077)</f>
        <v>0</v>
      </c>
      <c r="D1073" s="43">
        <f>SUM(D1074:D1077)</f>
        <v>0</v>
      </c>
      <c r="E1073" s="104" t="e">
        <f t="shared" si="16"/>
        <v>#DIV/0!</v>
      </c>
    </row>
    <row r="1074" spans="1:5" ht="13.5">
      <c r="A1074" s="20">
        <v>2150301</v>
      </c>
      <c r="B1074" s="21" t="s">
        <v>82</v>
      </c>
      <c r="C1074" s="43">
        <v>0</v>
      </c>
      <c r="D1074" s="43">
        <v>0</v>
      </c>
      <c r="E1074" s="104" t="e">
        <f t="shared" si="16"/>
        <v>#DIV/0!</v>
      </c>
    </row>
    <row r="1075" spans="1:5" ht="13.5">
      <c r="A1075" s="20">
        <v>2150302</v>
      </c>
      <c r="B1075" s="21" t="s">
        <v>83</v>
      </c>
      <c r="C1075" s="43">
        <v>0</v>
      </c>
      <c r="D1075" s="43">
        <v>0</v>
      </c>
      <c r="E1075" s="104" t="e">
        <f t="shared" si="16"/>
        <v>#DIV/0!</v>
      </c>
    </row>
    <row r="1076" spans="1:5" ht="13.5">
      <c r="A1076" s="20">
        <v>2150303</v>
      </c>
      <c r="B1076" s="21" t="s">
        <v>84</v>
      </c>
      <c r="C1076" s="43">
        <v>0</v>
      </c>
      <c r="D1076" s="43">
        <v>0</v>
      </c>
      <c r="E1076" s="104" t="e">
        <f t="shared" si="16"/>
        <v>#DIV/0!</v>
      </c>
    </row>
    <row r="1077" spans="1:5" ht="13.5">
      <c r="A1077" s="20">
        <v>2150399</v>
      </c>
      <c r="B1077" s="21" t="s">
        <v>900</v>
      </c>
      <c r="C1077" s="43">
        <v>0</v>
      </c>
      <c r="D1077" s="43">
        <v>0</v>
      </c>
      <c r="E1077" s="104" t="e">
        <f t="shared" si="16"/>
        <v>#DIV/0!</v>
      </c>
    </row>
    <row r="1078" spans="1:5" ht="19.5" customHeight="1">
      <c r="A1078" s="20">
        <v>21505</v>
      </c>
      <c r="B1078" s="22" t="s">
        <v>901</v>
      </c>
      <c r="C1078" s="42">
        <f>SUM(C1079:C1091)</f>
        <v>0</v>
      </c>
      <c r="D1078" s="42">
        <f>SUM(D1079:D1091)</f>
        <v>0</v>
      </c>
      <c r="E1078" s="104" t="e">
        <f t="shared" si="16"/>
        <v>#DIV/0!</v>
      </c>
    </row>
    <row r="1079" spans="1:5" ht="13.5">
      <c r="A1079" s="20">
        <v>2150501</v>
      </c>
      <c r="B1079" s="21" t="s">
        <v>82</v>
      </c>
      <c r="C1079" s="43">
        <v>0</v>
      </c>
      <c r="D1079" s="43">
        <v>0</v>
      </c>
      <c r="E1079" s="104" t="e">
        <f t="shared" si="16"/>
        <v>#DIV/0!</v>
      </c>
    </row>
    <row r="1080" spans="1:5" ht="13.5">
      <c r="A1080" s="20">
        <v>2150502</v>
      </c>
      <c r="B1080" s="21" t="s">
        <v>83</v>
      </c>
      <c r="C1080" s="43">
        <v>0</v>
      </c>
      <c r="D1080" s="43">
        <v>0</v>
      </c>
      <c r="E1080" s="104" t="e">
        <f t="shared" si="16"/>
        <v>#DIV/0!</v>
      </c>
    </row>
    <row r="1081" spans="1:5" ht="13.5">
      <c r="A1081" s="20">
        <v>2150503</v>
      </c>
      <c r="B1081" s="21" t="s">
        <v>84</v>
      </c>
      <c r="C1081" s="43">
        <v>0</v>
      </c>
      <c r="D1081" s="43">
        <v>0</v>
      </c>
      <c r="E1081" s="104" t="e">
        <f t="shared" si="16"/>
        <v>#DIV/0!</v>
      </c>
    </row>
    <row r="1082" spans="1:5" ht="13.5">
      <c r="A1082" s="20">
        <v>2150505</v>
      </c>
      <c r="B1082" s="21" t="s">
        <v>902</v>
      </c>
      <c r="C1082" s="43">
        <v>0</v>
      </c>
      <c r="D1082" s="43">
        <v>0</v>
      </c>
      <c r="E1082" s="104" t="e">
        <f t="shared" si="16"/>
        <v>#DIV/0!</v>
      </c>
    </row>
    <row r="1083" spans="1:5" ht="13.5">
      <c r="A1083" s="20">
        <v>2150506</v>
      </c>
      <c r="B1083" s="21" t="s">
        <v>903</v>
      </c>
      <c r="C1083" s="43">
        <v>0</v>
      </c>
      <c r="D1083" s="43">
        <v>0</v>
      </c>
      <c r="E1083" s="104" t="e">
        <f t="shared" si="16"/>
        <v>#DIV/0!</v>
      </c>
    </row>
    <row r="1084" spans="1:5" ht="13.5">
      <c r="A1084" s="20">
        <v>2150507</v>
      </c>
      <c r="B1084" s="21" t="s">
        <v>904</v>
      </c>
      <c r="C1084" s="43">
        <v>0</v>
      </c>
      <c r="D1084" s="43">
        <v>0</v>
      </c>
      <c r="E1084" s="104" t="e">
        <f t="shared" si="16"/>
        <v>#DIV/0!</v>
      </c>
    </row>
    <row r="1085" spans="1:5" ht="19.5" customHeight="1">
      <c r="A1085" s="20">
        <v>2150508</v>
      </c>
      <c r="B1085" s="21" t="s">
        <v>905</v>
      </c>
      <c r="C1085" s="42"/>
      <c r="D1085" s="42"/>
      <c r="E1085" s="104" t="e">
        <f t="shared" si="16"/>
        <v>#DIV/0!</v>
      </c>
    </row>
    <row r="1086" spans="1:5" ht="13.5">
      <c r="A1086" s="20">
        <v>2150509</v>
      </c>
      <c r="B1086" s="21" t="s">
        <v>906</v>
      </c>
      <c r="C1086" s="43">
        <v>0</v>
      </c>
      <c r="D1086" s="43">
        <v>0</v>
      </c>
      <c r="E1086" s="104" t="e">
        <f t="shared" si="16"/>
        <v>#DIV/0!</v>
      </c>
    </row>
    <row r="1087" spans="1:5" ht="19.5" customHeight="1">
      <c r="A1087" s="20">
        <v>2150510</v>
      </c>
      <c r="B1087" s="21" t="s">
        <v>907</v>
      </c>
      <c r="C1087" s="42">
        <v>0</v>
      </c>
      <c r="D1087" s="42">
        <v>0</v>
      </c>
      <c r="E1087" s="104" t="e">
        <f t="shared" si="16"/>
        <v>#DIV/0!</v>
      </c>
    </row>
    <row r="1088" spans="1:5" ht="13.5">
      <c r="A1088" s="20">
        <v>2150511</v>
      </c>
      <c r="B1088" s="21" t="s">
        <v>908</v>
      </c>
      <c r="C1088" s="43">
        <v>0</v>
      </c>
      <c r="D1088" s="43">
        <v>0</v>
      </c>
      <c r="E1088" s="104" t="e">
        <f t="shared" si="16"/>
        <v>#DIV/0!</v>
      </c>
    </row>
    <row r="1089" spans="1:5" ht="13.5">
      <c r="A1089" s="20">
        <v>2150513</v>
      </c>
      <c r="B1089" s="21" t="s">
        <v>853</v>
      </c>
      <c r="C1089" s="43">
        <v>0</v>
      </c>
      <c r="D1089" s="43">
        <v>0</v>
      </c>
      <c r="E1089" s="104" t="e">
        <f t="shared" si="16"/>
        <v>#DIV/0!</v>
      </c>
    </row>
    <row r="1090" spans="1:5" ht="13.5">
      <c r="A1090" s="20">
        <v>2150515</v>
      </c>
      <c r="B1090" s="21" t="s">
        <v>909</v>
      </c>
      <c r="C1090" s="43">
        <v>0</v>
      </c>
      <c r="D1090" s="43">
        <v>0</v>
      </c>
      <c r="E1090" s="104" t="e">
        <f t="shared" si="16"/>
        <v>#DIV/0!</v>
      </c>
    </row>
    <row r="1091" spans="1:5" ht="19.5" customHeight="1">
      <c r="A1091" s="20">
        <v>2150599</v>
      </c>
      <c r="B1091" s="21" t="s">
        <v>910</v>
      </c>
      <c r="C1091" s="42"/>
      <c r="D1091" s="42"/>
      <c r="E1091" s="104" t="e">
        <f t="shared" si="16"/>
        <v>#DIV/0!</v>
      </c>
    </row>
    <row r="1092" spans="1:5" ht="13.5">
      <c r="A1092" s="20">
        <v>21507</v>
      </c>
      <c r="B1092" s="22" t="s">
        <v>911</v>
      </c>
      <c r="C1092" s="43">
        <f>SUM(C1093:C1098)</f>
        <v>0</v>
      </c>
      <c r="D1092" s="43">
        <f>SUM(D1093:D1098)</f>
        <v>0</v>
      </c>
      <c r="E1092" s="104" t="e">
        <f t="shared" si="16"/>
        <v>#DIV/0!</v>
      </c>
    </row>
    <row r="1093" spans="1:5" ht="13.5">
      <c r="A1093" s="20">
        <v>2150701</v>
      </c>
      <c r="B1093" s="21" t="s">
        <v>82</v>
      </c>
      <c r="C1093" s="43">
        <v>0</v>
      </c>
      <c r="D1093" s="43">
        <v>0</v>
      </c>
      <c r="E1093" s="104" t="e">
        <f t="shared" si="16"/>
        <v>#DIV/0!</v>
      </c>
    </row>
    <row r="1094" spans="1:5" ht="13.5">
      <c r="A1094" s="20">
        <v>2150702</v>
      </c>
      <c r="B1094" s="21" t="s">
        <v>83</v>
      </c>
      <c r="C1094" s="43">
        <v>0</v>
      </c>
      <c r="D1094" s="43">
        <v>0</v>
      </c>
      <c r="E1094" s="104" t="e">
        <f aca="true" t="shared" si="17" ref="E1094:E1157">D1094/C1094</f>
        <v>#DIV/0!</v>
      </c>
    </row>
    <row r="1095" spans="1:5" ht="13.5">
      <c r="A1095" s="20">
        <v>2150703</v>
      </c>
      <c r="B1095" s="21" t="s">
        <v>84</v>
      </c>
      <c r="C1095" s="43">
        <v>0</v>
      </c>
      <c r="D1095" s="43">
        <v>0</v>
      </c>
      <c r="E1095" s="104" t="e">
        <f t="shared" si="17"/>
        <v>#DIV/0!</v>
      </c>
    </row>
    <row r="1096" spans="1:5" ht="13.5">
      <c r="A1096" s="20">
        <v>2150704</v>
      </c>
      <c r="B1096" s="21" t="s">
        <v>912</v>
      </c>
      <c r="C1096" s="43">
        <v>0</v>
      </c>
      <c r="D1096" s="43">
        <v>0</v>
      </c>
      <c r="E1096" s="104" t="e">
        <f t="shared" si="17"/>
        <v>#DIV/0!</v>
      </c>
    </row>
    <row r="1097" spans="1:5" ht="13.5">
      <c r="A1097" s="20">
        <v>2150705</v>
      </c>
      <c r="B1097" s="21" t="s">
        <v>913</v>
      </c>
      <c r="C1097" s="43">
        <v>0</v>
      </c>
      <c r="D1097" s="43">
        <v>0</v>
      </c>
      <c r="E1097" s="104" t="e">
        <f t="shared" si="17"/>
        <v>#DIV/0!</v>
      </c>
    </row>
    <row r="1098" spans="1:5" ht="13.5">
      <c r="A1098" s="20">
        <v>2150799</v>
      </c>
      <c r="B1098" s="21" t="s">
        <v>914</v>
      </c>
      <c r="C1098" s="43">
        <v>0</v>
      </c>
      <c r="D1098" s="43">
        <v>0</v>
      </c>
      <c r="E1098" s="104" t="e">
        <f t="shared" si="17"/>
        <v>#DIV/0!</v>
      </c>
    </row>
    <row r="1099" spans="1:5" s="1" customFormat="1" ht="19.5" customHeight="1">
      <c r="A1099" s="22">
        <v>21508</v>
      </c>
      <c r="B1099" s="22" t="s">
        <v>915</v>
      </c>
      <c r="C1099" s="41">
        <f>SUM(C1100:C1105)</f>
        <v>120.5</v>
      </c>
      <c r="D1099" s="41">
        <f>SUM(D1100:D1105)</f>
        <v>5.7</v>
      </c>
      <c r="E1099" s="104">
        <f t="shared" si="17"/>
        <v>0.04730290456431535</v>
      </c>
    </row>
    <row r="1100" spans="1:5" ht="13.5">
      <c r="A1100" s="20">
        <v>2150801</v>
      </c>
      <c r="B1100" s="21" t="s">
        <v>82</v>
      </c>
      <c r="C1100" s="43">
        <v>0</v>
      </c>
      <c r="D1100" s="43">
        <v>0</v>
      </c>
      <c r="E1100" s="104" t="e">
        <f t="shared" si="17"/>
        <v>#DIV/0!</v>
      </c>
    </row>
    <row r="1101" spans="1:5" ht="13.5">
      <c r="A1101" s="20">
        <v>2150802</v>
      </c>
      <c r="B1101" s="21" t="s">
        <v>83</v>
      </c>
      <c r="C1101" s="43">
        <v>0</v>
      </c>
      <c r="D1101" s="43">
        <v>0</v>
      </c>
      <c r="E1101" s="104" t="e">
        <f t="shared" si="17"/>
        <v>#DIV/0!</v>
      </c>
    </row>
    <row r="1102" spans="1:5" ht="13.5">
      <c r="A1102" s="20">
        <v>2150803</v>
      </c>
      <c r="B1102" s="21" t="s">
        <v>84</v>
      </c>
      <c r="C1102" s="43">
        <v>0</v>
      </c>
      <c r="D1102" s="43">
        <v>0</v>
      </c>
      <c r="E1102" s="104" t="e">
        <f t="shared" si="17"/>
        <v>#DIV/0!</v>
      </c>
    </row>
    <row r="1103" spans="1:5" ht="13.5">
      <c r="A1103" s="20">
        <v>2150804</v>
      </c>
      <c r="B1103" s="21" t="s">
        <v>916</v>
      </c>
      <c r="C1103" s="43">
        <v>0</v>
      </c>
      <c r="D1103" s="43">
        <v>0</v>
      </c>
      <c r="E1103" s="104" t="e">
        <f t="shared" si="17"/>
        <v>#DIV/0!</v>
      </c>
    </row>
    <row r="1104" spans="1:5" ht="19.5" customHeight="1">
      <c r="A1104" s="20">
        <v>2150805</v>
      </c>
      <c r="B1104" s="21" t="s">
        <v>917</v>
      </c>
      <c r="C1104" s="43">
        <v>120.5</v>
      </c>
      <c r="D1104" s="43">
        <v>5.7</v>
      </c>
      <c r="E1104" s="104">
        <f t="shared" si="17"/>
        <v>0.04730290456431535</v>
      </c>
    </row>
    <row r="1105" spans="1:5" ht="19.5" customHeight="1">
      <c r="A1105" s="20">
        <v>2150899</v>
      </c>
      <c r="B1105" s="21" t="s">
        <v>918</v>
      </c>
      <c r="C1105" s="43">
        <v>0</v>
      </c>
      <c r="D1105" s="43">
        <v>0</v>
      </c>
      <c r="E1105" s="104" t="e">
        <f t="shared" si="17"/>
        <v>#DIV/0!</v>
      </c>
    </row>
    <row r="1106" spans="1:5" ht="13.5">
      <c r="A1106" s="20">
        <v>21599</v>
      </c>
      <c r="B1106" s="22" t="s">
        <v>919</v>
      </c>
      <c r="C1106" s="43">
        <f>SUM(C1107:C1111)</f>
        <v>0</v>
      </c>
      <c r="D1106" s="43">
        <f>SUM(D1107:D1111)</f>
        <v>0</v>
      </c>
      <c r="E1106" s="104" t="e">
        <f t="shared" si="17"/>
        <v>#DIV/0!</v>
      </c>
    </row>
    <row r="1107" spans="1:5" ht="13.5">
      <c r="A1107" s="20">
        <v>2159901</v>
      </c>
      <c r="B1107" s="21" t="s">
        <v>920</v>
      </c>
      <c r="C1107" s="43">
        <v>0</v>
      </c>
      <c r="D1107" s="43">
        <v>0</v>
      </c>
      <c r="E1107" s="104" t="e">
        <f t="shared" si="17"/>
        <v>#DIV/0!</v>
      </c>
    </row>
    <row r="1108" spans="1:5" ht="13.5">
      <c r="A1108" s="20">
        <v>2159904</v>
      </c>
      <c r="B1108" s="21" t="s">
        <v>921</v>
      </c>
      <c r="C1108" s="43">
        <v>0</v>
      </c>
      <c r="D1108" s="43">
        <v>0</v>
      </c>
      <c r="E1108" s="104" t="e">
        <f t="shared" si="17"/>
        <v>#DIV/0!</v>
      </c>
    </row>
    <row r="1109" spans="1:5" ht="13.5">
      <c r="A1109" s="20">
        <v>2159905</v>
      </c>
      <c r="B1109" s="21" t="s">
        <v>922</v>
      </c>
      <c r="C1109" s="43">
        <v>0</v>
      </c>
      <c r="D1109" s="43">
        <v>0</v>
      </c>
      <c r="E1109" s="104" t="e">
        <f t="shared" si="17"/>
        <v>#DIV/0!</v>
      </c>
    </row>
    <row r="1110" spans="1:5" ht="13.5">
      <c r="A1110" s="20">
        <v>2159906</v>
      </c>
      <c r="B1110" s="21" t="s">
        <v>923</v>
      </c>
      <c r="C1110" s="43">
        <v>0</v>
      </c>
      <c r="D1110" s="43">
        <v>0</v>
      </c>
      <c r="E1110" s="104" t="e">
        <f t="shared" si="17"/>
        <v>#DIV/0!</v>
      </c>
    </row>
    <row r="1111" spans="1:5" ht="13.5">
      <c r="A1111" s="20">
        <v>2159999</v>
      </c>
      <c r="B1111" s="21" t="s">
        <v>924</v>
      </c>
      <c r="C1111" s="43">
        <v>0</v>
      </c>
      <c r="D1111" s="43">
        <v>0</v>
      </c>
      <c r="E1111" s="104" t="e">
        <f t="shared" si="17"/>
        <v>#DIV/0!</v>
      </c>
    </row>
    <row r="1112" spans="1:5" s="1" customFormat="1" ht="19.5" customHeight="1">
      <c r="A1112" s="22">
        <v>216</v>
      </c>
      <c r="B1112" s="22" t="s">
        <v>925</v>
      </c>
      <c r="C1112" s="41">
        <f>C1113+C1123+C1129</f>
        <v>0</v>
      </c>
      <c r="D1112" s="41">
        <f>D1113+D1123+D1129</f>
        <v>0.1</v>
      </c>
      <c r="E1112" s="104" t="e">
        <f t="shared" si="17"/>
        <v>#DIV/0!</v>
      </c>
    </row>
    <row r="1113" spans="1:5" s="1" customFormat="1" ht="19.5" customHeight="1">
      <c r="A1113" s="22">
        <v>21602</v>
      </c>
      <c r="B1113" s="22" t="s">
        <v>926</v>
      </c>
      <c r="C1113" s="41">
        <f>SUM(C1114:C1122)</f>
        <v>0</v>
      </c>
      <c r="D1113" s="41">
        <f>SUM(D1114:D1122)</f>
        <v>0.1</v>
      </c>
      <c r="E1113" s="104" t="e">
        <f t="shared" si="17"/>
        <v>#DIV/0!</v>
      </c>
    </row>
    <row r="1114" spans="1:5" ht="19.5" customHeight="1">
      <c r="A1114" s="20">
        <v>2160201</v>
      </c>
      <c r="B1114" s="21" t="s">
        <v>82</v>
      </c>
      <c r="C1114" s="42"/>
      <c r="D1114" s="42"/>
      <c r="E1114" s="104" t="e">
        <f t="shared" si="17"/>
        <v>#DIV/0!</v>
      </c>
    </row>
    <row r="1115" spans="1:5" ht="19.5" customHeight="1">
      <c r="A1115" s="20">
        <v>2160202</v>
      </c>
      <c r="B1115" s="21" t="s">
        <v>83</v>
      </c>
      <c r="C1115" s="42"/>
      <c r="D1115" s="42"/>
      <c r="E1115" s="104" t="e">
        <f t="shared" si="17"/>
        <v>#DIV/0!</v>
      </c>
    </row>
    <row r="1116" spans="1:5" ht="13.5">
      <c r="A1116" s="20">
        <v>2160203</v>
      </c>
      <c r="B1116" s="21" t="s">
        <v>84</v>
      </c>
      <c r="C1116" s="42"/>
      <c r="D1116" s="42"/>
      <c r="E1116" s="104" t="e">
        <f t="shared" si="17"/>
        <v>#DIV/0!</v>
      </c>
    </row>
    <row r="1117" spans="1:5" ht="13.5">
      <c r="A1117" s="20">
        <v>2160216</v>
      </c>
      <c r="B1117" s="21" t="s">
        <v>927</v>
      </c>
      <c r="C1117" s="43">
        <v>0</v>
      </c>
      <c r="D1117" s="43">
        <v>0</v>
      </c>
      <c r="E1117" s="104" t="e">
        <f t="shared" si="17"/>
        <v>#DIV/0!</v>
      </c>
    </row>
    <row r="1118" spans="1:5" ht="13.5">
      <c r="A1118" s="20">
        <v>2160217</v>
      </c>
      <c r="B1118" s="21" t="s">
        <v>928</v>
      </c>
      <c r="C1118" s="43">
        <v>0</v>
      </c>
      <c r="D1118" s="43">
        <v>0</v>
      </c>
      <c r="E1118" s="104" t="e">
        <f t="shared" si="17"/>
        <v>#DIV/0!</v>
      </c>
    </row>
    <row r="1119" spans="1:5" ht="13.5">
      <c r="A1119" s="20">
        <v>2160218</v>
      </c>
      <c r="B1119" s="21" t="s">
        <v>929</v>
      </c>
      <c r="C1119" s="43">
        <v>0</v>
      </c>
      <c r="D1119" s="43">
        <v>0</v>
      </c>
      <c r="E1119" s="104" t="e">
        <f t="shared" si="17"/>
        <v>#DIV/0!</v>
      </c>
    </row>
    <row r="1120" spans="1:5" ht="13.5">
      <c r="A1120" s="20">
        <v>2160219</v>
      </c>
      <c r="B1120" s="21" t="s">
        <v>930</v>
      </c>
      <c r="C1120" s="43">
        <v>0</v>
      </c>
      <c r="D1120" s="43">
        <v>0</v>
      </c>
      <c r="E1120" s="104" t="e">
        <f t="shared" si="17"/>
        <v>#DIV/0!</v>
      </c>
    </row>
    <row r="1121" spans="1:5" ht="13.5">
      <c r="A1121" s="20">
        <v>2160250</v>
      </c>
      <c r="B1121" s="21" t="s">
        <v>91</v>
      </c>
      <c r="C1121" s="43">
        <v>0</v>
      </c>
      <c r="D1121" s="43">
        <v>0</v>
      </c>
      <c r="E1121" s="104" t="e">
        <f t="shared" si="17"/>
        <v>#DIV/0!</v>
      </c>
    </row>
    <row r="1122" spans="1:5" ht="19.5" customHeight="1">
      <c r="A1122" s="20">
        <v>2160299</v>
      </c>
      <c r="B1122" s="21" t="s">
        <v>931</v>
      </c>
      <c r="C1122" s="42"/>
      <c r="D1122" s="42">
        <v>0.1</v>
      </c>
      <c r="E1122" s="104" t="e">
        <f t="shared" si="17"/>
        <v>#DIV/0!</v>
      </c>
    </row>
    <row r="1123" spans="1:5" s="1" customFormat="1" ht="19.5" customHeight="1">
      <c r="A1123" s="22">
        <v>21606</v>
      </c>
      <c r="B1123" s="22" t="s">
        <v>932</v>
      </c>
      <c r="C1123" s="41">
        <f>SUM(C1124:C1128)</f>
        <v>0</v>
      </c>
      <c r="D1123" s="41">
        <f>SUM(D1124:D1128)</f>
        <v>0</v>
      </c>
      <c r="E1123" s="104" t="e">
        <f t="shared" si="17"/>
        <v>#DIV/0!</v>
      </c>
    </row>
    <row r="1124" spans="1:5" ht="13.5">
      <c r="A1124" s="20">
        <v>2160601</v>
      </c>
      <c r="B1124" s="21" t="s">
        <v>82</v>
      </c>
      <c r="C1124" s="43">
        <v>0</v>
      </c>
      <c r="D1124" s="43">
        <v>0</v>
      </c>
      <c r="E1124" s="104" t="e">
        <f t="shared" si="17"/>
        <v>#DIV/0!</v>
      </c>
    </row>
    <row r="1125" spans="1:5" ht="13.5">
      <c r="A1125" s="20">
        <v>2160602</v>
      </c>
      <c r="B1125" s="21" t="s">
        <v>83</v>
      </c>
      <c r="C1125" s="43">
        <v>0</v>
      </c>
      <c r="D1125" s="43">
        <v>0</v>
      </c>
      <c r="E1125" s="104" t="e">
        <f t="shared" si="17"/>
        <v>#DIV/0!</v>
      </c>
    </row>
    <row r="1126" spans="1:5" ht="13.5">
      <c r="A1126" s="20">
        <v>2160603</v>
      </c>
      <c r="B1126" s="21" t="s">
        <v>84</v>
      </c>
      <c r="C1126" s="43">
        <v>0</v>
      </c>
      <c r="D1126" s="43">
        <v>0</v>
      </c>
      <c r="E1126" s="104" t="e">
        <f t="shared" si="17"/>
        <v>#DIV/0!</v>
      </c>
    </row>
    <row r="1127" spans="1:5" ht="13.5">
      <c r="A1127" s="20">
        <v>2160607</v>
      </c>
      <c r="B1127" s="21" t="s">
        <v>933</v>
      </c>
      <c r="C1127" s="43">
        <v>0</v>
      </c>
      <c r="D1127" s="43">
        <v>0</v>
      </c>
      <c r="E1127" s="104" t="e">
        <f t="shared" si="17"/>
        <v>#DIV/0!</v>
      </c>
    </row>
    <row r="1128" spans="1:5" ht="19.5" customHeight="1">
      <c r="A1128" s="20">
        <v>2160699</v>
      </c>
      <c r="B1128" s="21" t="s">
        <v>934</v>
      </c>
      <c r="C1128" s="42"/>
      <c r="D1128" s="42"/>
      <c r="E1128" s="104" t="e">
        <f t="shared" si="17"/>
        <v>#DIV/0!</v>
      </c>
    </row>
    <row r="1129" spans="1:5" s="1" customFormat="1" ht="19.5" customHeight="1">
      <c r="A1129" s="22">
        <v>21699</v>
      </c>
      <c r="B1129" s="22" t="s">
        <v>935</v>
      </c>
      <c r="C1129" s="41">
        <f>SUM(C1130:C1131)</f>
        <v>0</v>
      </c>
      <c r="D1129" s="41">
        <f>SUM(D1130:D1131)</f>
        <v>0</v>
      </c>
      <c r="E1129" s="104" t="e">
        <f t="shared" si="17"/>
        <v>#DIV/0!</v>
      </c>
    </row>
    <row r="1130" spans="1:5" ht="13.5">
      <c r="A1130" s="20">
        <v>2169901</v>
      </c>
      <c r="B1130" s="21" t="s">
        <v>936</v>
      </c>
      <c r="C1130" s="43">
        <v>0</v>
      </c>
      <c r="D1130" s="43">
        <v>0</v>
      </c>
      <c r="E1130" s="104" t="e">
        <f t="shared" si="17"/>
        <v>#DIV/0!</v>
      </c>
    </row>
    <row r="1131" spans="1:5" ht="19.5" customHeight="1">
      <c r="A1131" s="20">
        <v>2169999</v>
      </c>
      <c r="B1131" s="21" t="s">
        <v>937</v>
      </c>
      <c r="C1131" s="42"/>
      <c r="D1131" s="42"/>
      <c r="E1131" s="104" t="e">
        <f t="shared" si="17"/>
        <v>#DIV/0!</v>
      </c>
    </row>
    <row r="1132" spans="1:5" s="1" customFormat="1" ht="19.5" customHeight="1">
      <c r="A1132" s="22">
        <v>217</v>
      </c>
      <c r="B1132" s="22" t="s">
        <v>938</v>
      </c>
      <c r="C1132" s="41">
        <f>C1133+C1140+C1150+C1156+C1159</f>
        <v>0</v>
      </c>
      <c r="D1132" s="41">
        <f>D1133+D1140+D1150+D1156+D1159</f>
        <v>0</v>
      </c>
      <c r="E1132" s="104" t="e">
        <f t="shared" si="17"/>
        <v>#DIV/0!</v>
      </c>
    </row>
    <row r="1133" spans="1:5" ht="13.5">
      <c r="A1133" s="20">
        <v>21701</v>
      </c>
      <c r="B1133" s="22" t="s">
        <v>939</v>
      </c>
      <c r="C1133" s="43">
        <f>SUM(C1134:C1139)</f>
        <v>0</v>
      </c>
      <c r="D1133" s="43">
        <f>SUM(D1134:D1139)</f>
        <v>0</v>
      </c>
      <c r="E1133" s="104" t="e">
        <f t="shared" si="17"/>
        <v>#DIV/0!</v>
      </c>
    </row>
    <row r="1134" spans="1:5" ht="13.5">
      <c r="A1134" s="20">
        <v>2170101</v>
      </c>
      <c r="B1134" s="21" t="s">
        <v>82</v>
      </c>
      <c r="C1134" s="43">
        <v>0</v>
      </c>
      <c r="D1134" s="43">
        <v>0</v>
      </c>
      <c r="E1134" s="104" t="e">
        <f t="shared" si="17"/>
        <v>#DIV/0!</v>
      </c>
    </row>
    <row r="1135" spans="1:5" ht="13.5">
      <c r="A1135" s="20">
        <v>2170102</v>
      </c>
      <c r="B1135" s="21" t="s">
        <v>83</v>
      </c>
      <c r="C1135" s="43">
        <v>0</v>
      </c>
      <c r="D1135" s="43">
        <v>0</v>
      </c>
      <c r="E1135" s="104" t="e">
        <f t="shared" si="17"/>
        <v>#DIV/0!</v>
      </c>
    </row>
    <row r="1136" spans="1:5" ht="13.5">
      <c r="A1136" s="20">
        <v>2170103</v>
      </c>
      <c r="B1136" s="21" t="s">
        <v>84</v>
      </c>
      <c r="C1136" s="43">
        <v>0</v>
      </c>
      <c r="D1136" s="43">
        <v>0</v>
      </c>
      <c r="E1136" s="104" t="e">
        <f t="shared" si="17"/>
        <v>#DIV/0!</v>
      </c>
    </row>
    <row r="1137" spans="1:5" ht="13.5">
      <c r="A1137" s="20">
        <v>2170104</v>
      </c>
      <c r="B1137" s="21" t="s">
        <v>940</v>
      </c>
      <c r="C1137" s="43">
        <v>0</v>
      </c>
      <c r="D1137" s="43">
        <v>0</v>
      </c>
      <c r="E1137" s="104" t="e">
        <f t="shared" si="17"/>
        <v>#DIV/0!</v>
      </c>
    </row>
    <row r="1138" spans="1:5" ht="13.5">
      <c r="A1138" s="20">
        <v>2170150</v>
      </c>
      <c r="B1138" s="21" t="s">
        <v>91</v>
      </c>
      <c r="C1138" s="43">
        <v>0</v>
      </c>
      <c r="D1138" s="43">
        <v>0</v>
      </c>
      <c r="E1138" s="104" t="e">
        <f t="shared" si="17"/>
        <v>#DIV/0!</v>
      </c>
    </row>
    <row r="1139" spans="1:5" ht="13.5">
      <c r="A1139" s="20">
        <v>2170199</v>
      </c>
      <c r="B1139" s="21" t="s">
        <v>941</v>
      </c>
      <c r="C1139" s="43">
        <v>0</v>
      </c>
      <c r="D1139" s="43">
        <v>0</v>
      </c>
      <c r="E1139" s="104" t="e">
        <f t="shared" si="17"/>
        <v>#DIV/0!</v>
      </c>
    </row>
    <row r="1140" spans="1:5" ht="13.5">
      <c r="A1140" s="20">
        <v>21702</v>
      </c>
      <c r="B1140" s="22" t="s">
        <v>942</v>
      </c>
      <c r="C1140" s="43">
        <f>SUM(C1141:C1149)</f>
        <v>0</v>
      </c>
      <c r="D1140" s="43">
        <f>SUM(D1141:D1149)</f>
        <v>0</v>
      </c>
      <c r="E1140" s="104" t="e">
        <f t="shared" si="17"/>
        <v>#DIV/0!</v>
      </c>
    </row>
    <row r="1141" spans="1:5" ht="13.5">
      <c r="A1141" s="20">
        <v>2170201</v>
      </c>
      <c r="B1141" s="21" t="s">
        <v>943</v>
      </c>
      <c r="C1141" s="43">
        <v>0</v>
      </c>
      <c r="D1141" s="43">
        <v>0</v>
      </c>
      <c r="E1141" s="104" t="e">
        <f t="shared" si="17"/>
        <v>#DIV/0!</v>
      </c>
    </row>
    <row r="1142" spans="1:5" ht="13.5">
      <c r="A1142" s="20">
        <v>2170202</v>
      </c>
      <c r="B1142" s="21" t="s">
        <v>944</v>
      </c>
      <c r="C1142" s="43">
        <v>0</v>
      </c>
      <c r="D1142" s="43">
        <v>0</v>
      </c>
      <c r="E1142" s="104" t="e">
        <f t="shared" si="17"/>
        <v>#DIV/0!</v>
      </c>
    </row>
    <row r="1143" spans="1:5" ht="13.5">
      <c r="A1143" s="20">
        <v>2170203</v>
      </c>
      <c r="B1143" s="21" t="s">
        <v>945</v>
      </c>
      <c r="C1143" s="43">
        <v>0</v>
      </c>
      <c r="D1143" s="43">
        <v>0</v>
      </c>
      <c r="E1143" s="104" t="e">
        <f t="shared" si="17"/>
        <v>#DIV/0!</v>
      </c>
    </row>
    <row r="1144" spans="1:5" ht="13.5">
      <c r="A1144" s="20">
        <v>2170204</v>
      </c>
      <c r="B1144" s="21" t="s">
        <v>946</v>
      </c>
      <c r="C1144" s="43">
        <v>0</v>
      </c>
      <c r="D1144" s="43">
        <v>0</v>
      </c>
      <c r="E1144" s="104" t="e">
        <f t="shared" si="17"/>
        <v>#DIV/0!</v>
      </c>
    </row>
    <row r="1145" spans="1:5" ht="13.5">
      <c r="A1145" s="20">
        <v>2170205</v>
      </c>
      <c r="B1145" s="21" t="s">
        <v>947</v>
      </c>
      <c r="C1145" s="43">
        <v>0</v>
      </c>
      <c r="D1145" s="43">
        <v>0</v>
      </c>
      <c r="E1145" s="104" t="e">
        <f t="shared" si="17"/>
        <v>#DIV/0!</v>
      </c>
    </row>
    <row r="1146" spans="1:5" ht="13.5">
      <c r="A1146" s="20">
        <v>2170206</v>
      </c>
      <c r="B1146" s="21" t="s">
        <v>948</v>
      </c>
      <c r="C1146" s="43">
        <v>0</v>
      </c>
      <c r="D1146" s="43">
        <v>0</v>
      </c>
      <c r="E1146" s="104" t="e">
        <f t="shared" si="17"/>
        <v>#DIV/0!</v>
      </c>
    </row>
    <row r="1147" spans="1:5" ht="13.5">
      <c r="A1147" s="20">
        <v>2170207</v>
      </c>
      <c r="B1147" s="21" t="s">
        <v>949</v>
      </c>
      <c r="C1147" s="43">
        <v>0</v>
      </c>
      <c r="D1147" s="43">
        <v>0</v>
      </c>
      <c r="E1147" s="104" t="e">
        <f t="shared" si="17"/>
        <v>#DIV/0!</v>
      </c>
    </row>
    <row r="1148" spans="1:5" ht="13.5">
      <c r="A1148" s="20">
        <v>2170208</v>
      </c>
      <c r="B1148" s="21" t="s">
        <v>950</v>
      </c>
      <c r="C1148" s="43">
        <v>0</v>
      </c>
      <c r="D1148" s="43">
        <v>0</v>
      </c>
      <c r="E1148" s="104" t="e">
        <f t="shared" si="17"/>
        <v>#DIV/0!</v>
      </c>
    </row>
    <row r="1149" spans="1:5" ht="13.5">
      <c r="A1149" s="20">
        <v>2170299</v>
      </c>
      <c r="B1149" s="21" t="s">
        <v>951</v>
      </c>
      <c r="C1149" s="43">
        <v>0</v>
      </c>
      <c r="D1149" s="43">
        <v>0</v>
      </c>
      <c r="E1149" s="104" t="e">
        <f t="shared" si="17"/>
        <v>#DIV/0!</v>
      </c>
    </row>
    <row r="1150" spans="1:5" ht="13.5">
      <c r="A1150" s="20">
        <v>21703</v>
      </c>
      <c r="B1150" s="22" t="s">
        <v>952</v>
      </c>
      <c r="C1150" s="43">
        <f>SUM(C1151:C1155)</f>
        <v>0</v>
      </c>
      <c r="D1150" s="43">
        <f>SUM(D1151:D1155)</f>
        <v>0</v>
      </c>
      <c r="E1150" s="104" t="e">
        <f t="shared" si="17"/>
        <v>#DIV/0!</v>
      </c>
    </row>
    <row r="1151" spans="1:5" ht="13.5">
      <c r="A1151" s="20">
        <v>2170301</v>
      </c>
      <c r="B1151" s="21" t="s">
        <v>953</v>
      </c>
      <c r="C1151" s="43">
        <v>0</v>
      </c>
      <c r="D1151" s="43">
        <v>0</v>
      </c>
      <c r="E1151" s="104" t="e">
        <f t="shared" si="17"/>
        <v>#DIV/0!</v>
      </c>
    </row>
    <row r="1152" spans="1:5" ht="13.5">
      <c r="A1152" s="20">
        <v>2170302</v>
      </c>
      <c r="B1152" s="21" t="s">
        <v>954</v>
      </c>
      <c r="C1152" s="43">
        <v>0</v>
      </c>
      <c r="D1152" s="43">
        <v>0</v>
      </c>
      <c r="E1152" s="104" t="e">
        <f t="shared" si="17"/>
        <v>#DIV/0!</v>
      </c>
    </row>
    <row r="1153" spans="1:5" ht="13.5">
      <c r="A1153" s="20">
        <v>2170303</v>
      </c>
      <c r="B1153" s="21" t="s">
        <v>955</v>
      </c>
      <c r="C1153" s="43">
        <v>0</v>
      </c>
      <c r="D1153" s="43">
        <v>0</v>
      </c>
      <c r="E1153" s="104" t="e">
        <f t="shared" si="17"/>
        <v>#DIV/0!</v>
      </c>
    </row>
    <row r="1154" spans="1:5" ht="13.5">
      <c r="A1154" s="20">
        <v>2170304</v>
      </c>
      <c r="B1154" s="21" t="s">
        <v>956</v>
      </c>
      <c r="C1154" s="43">
        <v>0</v>
      </c>
      <c r="D1154" s="43">
        <v>0</v>
      </c>
      <c r="E1154" s="104" t="e">
        <f t="shared" si="17"/>
        <v>#DIV/0!</v>
      </c>
    </row>
    <row r="1155" spans="1:5" ht="13.5">
      <c r="A1155" s="20">
        <v>2170399</v>
      </c>
      <c r="B1155" s="21" t="s">
        <v>957</v>
      </c>
      <c r="C1155" s="43">
        <v>0</v>
      </c>
      <c r="D1155" s="43">
        <v>0</v>
      </c>
      <c r="E1155" s="104" t="e">
        <f t="shared" si="17"/>
        <v>#DIV/0!</v>
      </c>
    </row>
    <row r="1156" spans="1:5" ht="13.5">
      <c r="A1156" s="20">
        <v>21704</v>
      </c>
      <c r="B1156" s="22" t="s">
        <v>958</v>
      </c>
      <c r="C1156" s="43">
        <f>SUM(C1157:C1158)</f>
        <v>0</v>
      </c>
      <c r="D1156" s="43">
        <f>SUM(D1157:D1158)</f>
        <v>0</v>
      </c>
      <c r="E1156" s="104" t="e">
        <f t="shared" si="17"/>
        <v>#DIV/0!</v>
      </c>
    </row>
    <row r="1157" spans="1:5" ht="13.5">
      <c r="A1157" s="20">
        <v>2170401</v>
      </c>
      <c r="B1157" s="21" t="s">
        <v>959</v>
      </c>
      <c r="C1157" s="43">
        <v>0</v>
      </c>
      <c r="D1157" s="43">
        <v>0</v>
      </c>
      <c r="E1157" s="104" t="e">
        <f t="shared" si="17"/>
        <v>#DIV/0!</v>
      </c>
    </row>
    <row r="1158" spans="1:5" ht="13.5">
      <c r="A1158" s="20">
        <v>2170499</v>
      </c>
      <c r="B1158" s="21" t="s">
        <v>960</v>
      </c>
      <c r="C1158" s="43">
        <v>0</v>
      </c>
      <c r="D1158" s="43">
        <v>0</v>
      </c>
      <c r="E1158" s="104" t="e">
        <f aca="true" t="shared" si="18" ref="E1158:E1221">D1158/C1158</f>
        <v>#DIV/0!</v>
      </c>
    </row>
    <row r="1159" spans="1:5" s="1" customFormat="1" ht="19.5" customHeight="1">
      <c r="A1159" s="22">
        <v>21799</v>
      </c>
      <c r="B1159" s="22" t="s">
        <v>961</v>
      </c>
      <c r="C1159" s="41">
        <f>SUM(C1160)</f>
        <v>0</v>
      </c>
      <c r="D1159" s="41">
        <f>SUM(D1160)</f>
        <v>0</v>
      </c>
      <c r="E1159" s="104" t="e">
        <f t="shared" si="18"/>
        <v>#DIV/0!</v>
      </c>
    </row>
    <row r="1160" spans="1:5" ht="19.5" customHeight="1">
      <c r="A1160" s="20">
        <v>2179901</v>
      </c>
      <c r="B1160" s="21" t="s">
        <v>962</v>
      </c>
      <c r="C1160" s="42">
        <v>0</v>
      </c>
      <c r="D1160" s="42">
        <v>0</v>
      </c>
      <c r="E1160" s="104" t="e">
        <f t="shared" si="18"/>
        <v>#DIV/0!</v>
      </c>
    </row>
    <row r="1161" spans="1:5" ht="13.5">
      <c r="A1161" s="22">
        <v>219</v>
      </c>
      <c r="B1161" s="22" t="s">
        <v>963</v>
      </c>
      <c r="C1161" s="43">
        <f>SUM(C1162:C1170)</f>
        <v>0</v>
      </c>
      <c r="D1161" s="43">
        <f>SUM(D1162:D1170)</f>
        <v>0</v>
      </c>
      <c r="E1161" s="104" t="e">
        <f t="shared" si="18"/>
        <v>#DIV/0!</v>
      </c>
    </row>
    <row r="1162" spans="1:5" ht="13.5">
      <c r="A1162" s="20">
        <v>21901</v>
      </c>
      <c r="B1162" s="22" t="s">
        <v>964</v>
      </c>
      <c r="C1162" s="43">
        <v>0</v>
      </c>
      <c r="D1162" s="43">
        <v>0</v>
      </c>
      <c r="E1162" s="104" t="e">
        <f t="shared" si="18"/>
        <v>#DIV/0!</v>
      </c>
    </row>
    <row r="1163" spans="1:5" ht="13.5">
      <c r="A1163" s="20">
        <v>21902</v>
      </c>
      <c r="B1163" s="22" t="s">
        <v>965</v>
      </c>
      <c r="C1163" s="43">
        <v>0</v>
      </c>
      <c r="D1163" s="43">
        <v>0</v>
      </c>
      <c r="E1163" s="104" t="e">
        <f t="shared" si="18"/>
        <v>#DIV/0!</v>
      </c>
    </row>
    <row r="1164" spans="1:5" ht="13.5">
      <c r="A1164" s="20">
        <v>21903</v>
      </c>
      <c r="B1164" s="22" t="s">
        <v>966</v>
      </c>
      <c r="C1164" s="43">
        <v>0</v>
      </c>
      <c r="D1164" s="43">
        <v>0</v>
      </c>
      <c r="E1164" s="104" t="e">
        <f t="shared" si="18"/>
        <v>#DIV/0!</v>
      </c>
    </row>
    <row r="1165" spans="1:5" ht="13.5">
      <c r="A1165" s="20">
        <v>21904</v>
      </c>
      <c r="B1165" s="22" t="s">
        <v>967</v>
      </c>
      <c r="C1165" s="43">
        <v>0</v>
      </c>
      <c r="D1165" s="43">
        <v>0</v>
      </c>
      <c r="E1165" s="104" t="e">
        <f t="shared" si="18"/>
        <v>#DIV/0!</v>
      </c>
    </row>
    <row r="1166" spans="1:5" ht="13.5">
      <c r="A1166" s="20">
        <v>21905</v>
      </c>
      <c r="B1166" s="22" t="s">
        <v>968</v>
      </c>
      <c r="C1166" s="43">
        <v>0</v>
      </c>
      <c r="D1166" s="43">
        <v>0</v>
      </c>
      <c r="E1166" s="104" t="e">
        <f t="shared" si="18"/>
        <v>#DIV/0!</v>
      </c>
    </row>
    <row r="1167" spans="1:5" ht="13.5">
      <c r="A1167" s="20">
        <v>21906</v>
      </c>
      <c r="B1167" s="22" t="s">
        <v>969</v>
      </c>
      <c r="C1167" s="43">
        <v>0</v>
      </c>
      <c r="D1167" s="43">
        <v>0</v>
      </c>
      <c r="E1167" s="104" t="e">
        <f t="shared" si="18"/>
        <v>#DIV/0!</v>
      </c>
    </row>
    <row r="1168" spans="1:5" ht="13.5">
      <c r="A1168" s="20">
        <v>21907</v>
      </c>
      <c r="B1168" s="22" t="s">
        <v>970</v>
      </c>
      <c r="C1168" s="43">
        <v>0</v>
      </c>
      <c r="D1168" s="43">
        <v>0</v>
      </c>
      <c r="E1168" s="104" t="e">
        <f t="shared" si="18"/>
        <v>#DIV/0!</v>
      </c>
    </row>
    <row r="1169" spans="1:5" ht="13.5">
      <c r="A1169" s="20">
        <v>21908</v>
      </c>
      <c r="B1169" s="22" t="s">
        <v>971</v>
      </c>
      <c r="C1169" s="43">
        <v>0</v>
      </c>
      <c r="D1169" s="43">
        <v>0</v>
      </c>
      <c r="E1169" s="104" t="e">
        <f t="shared" si="18"/>
        <v>#DIV/0!</v>
      </c>
    </row>
    <row r="1170" spans="1:5" ht="13.5">
      <c r="A1170" s="20">
        <v>21999</v>
      </c>
      <c r="B1170" s="22" t="s">
        <v>972</v>
      </c>
      <c r="C1170" s="43">
        <v>0</v>
      </c>
      <c r="D1170" s="43">
        <v>0</v>
      </c>
      <c r="E1170" s="104" t="e">
        <f t="shared" si="18"/>
        <v>#DIV/0!</v>
      </c>
    </row>
    <row r="1171" spans="1:5" s="1" customFormat="1" ht="19.5" customHeight="1">
      <c r="A1171" s="22">
        <v>220</v>
      </c>
      <c r="B1171" s="22" t="s">
        <v>973</v>
      </c>
      <c r="C1171" s="41">
        <f>C1172+C1214+C1199</f>
        <v>0</v>
      </c>
      <c r="D1171" s="41">
        <f>D1172+D1214+D1199</f>
        <v>19.1</v>
      </c>
      <c r="E1171" s="104" t="e">
        <f t="shared" si="18"/>
        <v>#DIV/0!</v>
      </c>
    </row>
    <row r="1172" spans="1:5" s="1" customFormat="1" ht="19.5" customHeight="1">
      <c r="A1172" s="22">
        <v>22001</v>
      </c>
      <c r="B1172" s="22" t="s">
        <v>974</v>
      </c>
      <c r="C1172" s="41">
        <f>SUM(C1173:C1198)</f>
        <v>0</v>
      </c>
      <c r="D1172" s="41">
        <f>SUM(D1173:D1198)</f>
        <v>19.1</v>
      </c>
      <c r="E1172" s="104" t="e">
        <f t="shared" si="18"/>
        <v>#DIV/0!</v>
      </c>
    </row>
    <row r="1173" spans="1:5" ht="19.5" customHeight="1">
      <c r="A1173" s="20">
        <v>2200101</v>
      </c>
      <c r="B1173" s="21" t="s">
        <v>82</v>
      </c>
      <c r="C1173" s="42"/>
      <c r="D1173" s="42"/>
      <c r="E1173" s="104" t="e">
        <f t="shared" si="18"/>
        <v>#DIV/0!</v>
      </c>
    </row>
    <row r="1174" spans="1:5" ht="19.5" customHeight="1">
      <c r="A1174" s="20">
        <v>2200102</v>
      </c>
      <c r="B1174" s="21" t="s">
        <v>83</v>
      </c>
      <c r="C1174" s="42"/>
      <c r="D1174" s="42"/>
      <c r="E1174" s="104" t="e">
        <f t="shared" si="18"/>
        <v>#DIV/0!</v>
      </c>
    </row>
    <row r="1175" spans="1:5" ht="13.5">
      <c r="A1175" s="20">
        <v>2200103</v>
      </c>
      <c r="B1175" s="21" t="s">
        <v>84</v>
      </c>
      <c r="C1175" s="42"/>
      <c r="D1175" s="42"/>
      <c r="E1175" s="104" t="e">
        <f t="shared" si="18"/>
        <v>#DIV/0!</v>
      </c>
    </row>
    <row r="1176" spans="1:5" ht="13.5">
      <c r="A1176" s="20">
        <v>2200104</v>
      </c>
      <c r="B1176" s="21" t="s">
        <v>975</v>
      </c>
      <c r="C1176" s="42"/>
      <c r="D1176" s="42"/>
      <c r="E1176" s="104" t="e">
        <f t="shared" si="18"/>
        <v>#DIV/0!</v>
      </c>
    </row>
    <row r="1177" spans="1:5" ht="19.5" customHeight="1">
      <c r="A1177" s="20">
        <v>2200106</v>
      </c>
      <c r="B1177" s="21" t="s">
        <v>976</v>
      </c>
      <c r="C1177" s="42"/>
      <c r="D1177" s="42">
        <v>19.1</v>
      </c>
      <c r="E1177" s="104" t="e">
        <f t="shared" si="18"/>
        <v>#DIV/0!</v>
      </c>
    </row>
    <row r="1178" spans="1:5" ht="13.5">
      <c r="A1178" s="20">
        <v>2200107</v>
      </c>
      <c r="B1178" s="21" t="s">
        <v>977</v>
      </c>
      <c r="C1178" s="42"/>
      <c r="D1178" s="42"/>
      <c r="E1178" s="104" t="e">
        <f t="shared" si="18"/>
        <v>#DIV/0!</v>
      </c>
    </row>
    <row r="1179" spans="1:5" ht="13.5">
      <c r="A1179" s="20">
        <v>2200108</v>
      </c>
      <c r="B1179" s="21" t="s">
        <v>978</v>
      </c>
      <c r="C1179" s="42"/>
      <c r="D1179" s="42"/>
      <c r="E1179" s="104" t="e">
        <f t="shared" si="18"/>
        <v>#DIV/0!</v>
      </c>
    </row>
    <row r="1180" spans="1:5" ht="13.5">
      <c r="A1180" s="20">
        <v>2200109</v>
      </c>
      <c r="B1180" s="21" t="s">
        <v>979</v>
      </c>
      <c r="C1180" s="42"/>
      <c r="D1180" s="42"/>
      <c r="E1180" s="104" t="e">
        <f t="shared" si="18"/>
        <v>#DIV/0!</v>
      </c>
    </row>
    <row r="1181" spans="1:5" ht="13.5">
      <c r="A1181" s="20">
        <v>2200112</v>
      </c>
      <c r="B1181" s="21" t="s">
        <v>980</v>
      </c>
      <c r="C1181" s="42"/>
      <c r="D1181" s="42"/>
      <c r="E1181" s="104" t="e">
        <f t="shared" si="18"/>
        <v>#DIV/0!</v>
      </c>
    </row>
    <row r="1182" spans="1:5" ht="13.5">
      <c r="A1182" s="20">
        <v>2200113</v>
      </c>
      <c r="B1182" s="21" t="s">
        <v>981</v>
      </c>
      <c r="C1182" s="42"/>
      <c r="D1182" s="42"/>
      <c r="E1182" s="104" t="e">
        <f t="shared" si="18"/>
        <v>#DIV/0!</v>
      </c>
    </row>
    <row r="1183" spans="1:5" ht="12.75" customHeight="1">
      <c r="A1183" s="20">
        <v>2200114</v>
      </c>
      <c r="B1183" s="21" t="s">
        <v>982</v>
      </c>
      <c r="C1183" s="42"/>
      <c r="D1183" s="42"/>
      <c r="E1183" s="104" t="e">
        <f t="shared" si="18"/>
        <v>#DIV/0!</v>
      </c>
    </row>
    <row r="1184" spans="1:5" ht="13.5">
      <c r="A1184" s="20">
        <v>2200115</v>
      </c>
      <c r="B1184" s="21" t="s">
        <v>983</v>
      </c>
      <c r="C1184" s="42"/>
      <c r="D1184" s="42"/>
      <c r="E1184" s="104" t="e">
        <f t="shared" si="18"/>
        <v>#DIV/0!</v>
      </c>
    </row>
    <row r="1185" spans="1:5" ht="13.5">
      <c r="A1185" s="20">
        <v>2200116</v>
      </c>
      <c r="B1185" s="21" t="s">
        <v>984</v>
      </c>
      <c r="C1185" s="42"/>
      <c r="D1185" s="42"/>
      <c r="E1185" s="104" t="e">
        <f t="shared" si="18"/>
        <v>#DIV/0!</v>
      </c>
    </row>
    <row r="1186" spans="1:5" ht="13.5">
      <c r="A1186" s="20">
        <v>2200119</v>
      </c>
      <c r="B1186" s="21" t="s">
        <v>985</v>
      </c>
      <c r="C1186" s="42"/>
      <c r="D1186" s="42"/>
      <c r="E1186" s="104" t="e">
        <f t="shared" si="18"/>
        <v>#DIV/0!</v>
      </c>
    </row>
    <row r="1187" spans="1:5" ht="13.5">
      <c r="A1187" s="20">
        <v>2200120</v>
      </c>
      <c r="B1187" s="21" t="s">
        <v>986</v>
      </c>
      <c r="C1187" s="42"/>
      <c r="D1187" s="42"/>
      <c r="E1187" s="104" t="e">
        <f t="shared" si="18"/>
        <v>#DIV/0!</v>
      </c>
    </row>
    <row r="1188" spans="1:5" ht="13.5">
      <c r="A1188" s="20">
        <v>2200121</v>
      </c>
      <c r="B1188" s="21" t="s">
        <v>987</v>
      </c>
      <c r="C1188" s="42"/>
      <c r="D1188" s="42"/>
      <c r="E1188" s="104" t="e">
        <f t="shared" si="18"/>
        <v>#DIV/0!</v>
      </c>
    </row>
    <row r="1189" spans="1:5" ht="13.5">
      <c r="A1189" s="20">
        <v>2200122</v>
      </c>
      <c r="B1189" s="21" t="s">
        <v>988</v>
      </c>
      <c r="C1189" s="42"/>
      <c r="D1189" s="42"/>
      <c r="E1189" s="104" t="e">
        <f t="shared" si="18"/>
        <v>#DIV/0!</v>
      </c>
    </row>
    <row r="1190" spans="1:5" ht="13.5">
      <c r="A1190" s="20">
        <v>2200123</v>
      </c>
      <c r="B1190" s="21" t="s">
        <v>989</v>
      </c>
      <c r="C1190" s="42"/>
      <c r="D1190" s="42"/>
      <c r="E1190" s="104" t="e">
        <f t="shared" si="18"/>
        <v>#DIV/0!</v>
      </c>
    </row>
    <row r="1191" spans="1:5" ht="13.5">
      <c r="A1191" s="20">
        <v>2200124</v>
      </c>
      <c r="B1191" s="21" t="s">
        <v>990</v>
      </c>
      <c r="C1191" s="42"/>
      <c r="D1191" s="42"/>
      <c r="E1191" s="104" t="e">
        <f t="shared" si="18"/>
        <v>#DIV/0!</v>
      </c>
    </row>
    <row r="1192" spans="1:5" ht="13.5">
      <c r="A1192" s="20">
        <v>2200125</v>
      </c>
      <c r="B1192" s="21" t="s">
        <v>991</v>
      </c>
      <c r="C1192" s="42"/>
      <c r="D1192" s="42"/>
      <c r="E1192" s="104" t="e">
        <f t="shared" si="18"/>
        <v>#DIV/0!</v>
      </c>
    </row>
    <row r="1193" spans="1:5" ht="13.5">
      <c r="A1193" s="20">
        <v>2200126</v>
      </c>
      <c r="B1193" s="21" t="s">
        <v>992</v>
      </c>
      <c r="C1193" s="42"/>
      <c r="D1193" s="42"/>
      <c r="E1193" s="104" t="e">
        <f t="shared" si="18"/>
        <v>#DIV/0!</v>
      </c>
    </row>
    <row r="1194" spans="1:5" ht="13.5">
      <c r="A1194" s="20">
        <v>2200127</v>
      </c>
      <c r="B1194" s="21" t="s">
        <v>993</v>
      </c>
      <c r="C1194" s="42"/>
      <c r="D1194" s="42"/>
      <c r="E1194" s="104" t="e">
        <f t="shared" si="18"/>
        <v>#DIV/0!</v>
      </c>
    </row>
    <row r="1195" spans="1:5" ht="13.5">
      <c r="A1195" s="20">
        <v>2200128</v>
      </c>
      <c r="B1195" s="21" t="s">
        <v>994</v>
      </c>
      <c r="C1195" s="42"/>
      <c r="D1195" s="42"/>
      <c r="E1195" s="104" t="e">
        <f t="shared" si="18"/>
        <v>#DIV/0!</v>
      </c>
    </row>
    <row r="1196" spans="1:5" ht="13.5">
      <c r="A1196" s="20">
        <v>2200129</v>
      </c>
      <c r="B1196" s="21" t="s">
        <v>995</v>
      </c>
      <c r="C1196" s="42"/>
      <c r="D1196" s="42"/>
      <c r="E1196" s="104" t="e">
        <f t="shared" si="18"/>
        <v>#DIV/0!</v>
      </c>
    </row>
    <row r="1197" spans="1:5" ht="19.5" customHeight="1">
      <c r="A1197" s="20">
        <v>2200150</v>
      </c>
      <c r="B1197" s="21" t="s">
        <v>91</v>
      </c>
      <c r="C1197" s="42"/>
      <c r="D1197" s="42"/>
      <c r="E1197" s="104" t="e">
        <f t="shared" si="18"/>
        <v>#DIV/0!</v>
      </c>
    </row>
    <row r="1198" spans="1:5" ht="13.5">
      <c r="A1198" s="20">
        <v>2200199</v>
      </c>
      <c r="B1198" s="21" t="s">
        <v>996</v>
      </c>
      <c r="C1198" s="42"/>
      <c r="D1198" s="42"/>
      <c r="E1198" s="104" t="e">
        <f t="shared" si="18"/>
        <v>#DIV/0!</v>
      </c>
    </row>
    <row r="1199" spans="1:5" s="1" customFormat="1" ht="19.5" customHeight="1">
      <c r="A1199" s="22">
        <v>22005</v>
      </c>
      <c r="B1199" s="22" t="s">
        <v>997</v>
      </c>
      <c r="C1199" s="41">
        <f>SUM(C1200:C1213)</f>
        <v>0</v>
      </c>
      <c r="D1199" s="41">
        <f>SUM(D1200:D1213)</f>
        <v>0</v>
      </c>
      <c r="E1199" s="104" t="e">
        <f t="shared" si="18"/>
        <v>#DIV/0!</v>
      </c>
    </row>
    <row r="1200" spans="1:5" ht="13.5">
      <c r="A1200" s="20">
        <v>2200501</v>
      </c>
      <c r="B1200" s="21" t="s">
        <v>82</v>
      </c>
      <c r="C1200" s="43">
        <v>0</v>
      </c>
      <c r="D1200" s="43">
        <v>0</v>
      </c>
      <c r="E1200" s="104" t="e">
        <f t="shared" si="18"/>
        <v>#DIV/0!</v>
      </c>
    </row>
    <row r="1201" spans="1:5" ht="13.5">
      <c r="A1201" s="20">
        <v>2200502</v>
      </c>
      <c r="B1201" s="21" t="s">
        <v>83</v>
      </c>
      <c r="C1201" s="43">
        <v>0</v>
      </c>
      <c r="D1201" s="43">
        <v>0</v>
      </c>
      <c r="E1201" s="104" t="e">
        <f t="shared" si="18"/>
        <v>#DIV/0!</v>
      </c>
    </row>
    <row r="1202" spans="1:5" ht="13.5">
      <c r="A1202" s="20">
        <v>2200503</v>
      </c>
      <c r="B1202" s="21" t="s">
        <v>84</v>
      </c>
      <c r="C1202" s="43">
        <v>0</v>
      </c>
      <c r="D1202" s="43">
        <v>0</v>
      </c>
      <c r="E1202" s="104" t="e">
        <f t="shared" si="18"/>
        <v>#DIV/0!</v>
      </c>
    </row>
    <row r="1203" spans="1:5" ht="19.5" customHeight="1">
      <c r="A1203" s="20">
        <v>2200504</v>
      </c>
      <c r="B1203" s="21" t="s">
        <v>998</v>
      </c>
      <c r="C1203" s="43">
        <v>0</v>
      </c>
      <c r="D1203" s="43">
        <v>0</v>
      </c>
      <c r="E1203" s="104" t="e">
        <f t="shared" si="18"/>
        <v>#DIV/0!</v>
      </c>
    </row>
    <row r="1204" spans="1:5" ht="13.5">
      <c r="A1204" s="20">
        <v>2200506</v>
      </c>
      <c r="B1204" s="21" t="s">
        <v>999</v>
      </c>
      <c r="C1204" s="43">
        <v>0</v>
      </c>
      <c r="D1204" s="43">
        <v>0</v>
      </c>
      <c r="E1204" s="104" t="e">
        <f t="shared" si="18"/>
        <v>#DIV/0!</v>
      </c>
    </row>
    <row r="1205" spans="1:5" ht="13.5">
      <c r="A1205" s="20">
        <v>2200507</v>
      </c>
      <c r="B1205" s="21" t="s">
        <v>1000</v>
      </c>
      <c r="C1205" s="43">
        <v>0</v>
      </c>
      <c r="D1205" s="43">
        <v>0</v>
      </c>
      <c r="E1205" s="104" t="e">
        <f t="shared" si="18"/>
        <v>#DIV/0!</v>
      </c>
    </row>
    <row r="1206" spans="1:5" ht="13.5">
      <c r="A1206" s="20">
        <v>2200508</v>
      </c>
      <c r="B1206" s="21" t="s">
        <v>1001</v>
      </c>
      <c r="C1206" s="43">
        <v>0</v>
      </c>
      <c r="D1206" s="43">
        <v>0</v>
      </c>
      <c r="E1206" s="104" t="e">
        <f t="shared" si="18"/>
        <v>#DIV/0!</v>
      </c>
    </row>
    <row r="1207" spans="1:5" ht="19.5" customHeight="1">
      <c r="A1207" s="20">
        <v>2200509</v>
      </c>
      <c r="B1207" s="21" t="s">
        <v>1002</v>
      </c>
      <c r="C1207" s="43">
        <v>0</v>
      </c>
      <c r="D1207" s="43">
        <v>0</v>
      </c>
      <c r="E1207" s="104" t="e">
        <f t="shared" si="18"/>
        <v>#DIV/0!</v>
      </c>
    </row>
    <row r="1208" spans="1:5" ht="19.5" customHeight="1">
      <c r="A1208" s="20">
        <v>2200510</v>
      </c>
      <c r="B1208" s="21" t="s">
        <v>1003</v>
      </c>
      <c r="C1208" s="43">
        <v>0</v>
      </c>
      <c r="D1208" s="43">
        <v>0</v>
      </c>
      <c r="E1208" s="104" t="e">
        <f t="shared" si="18"/>
        <v>#DIV/0!</v>
      </c>
    </row>
    <row r="1209" spans="1:5" ht="13.5">
      <c r="A1209" s="20">
        <v>2200511</v>
      </c>
      <c r="B1209" s="21" t="s">
        <v>1004</v>
      </c>
      <c r="C1209" s="43">
        <v>0</v>
      </c>
      <c r="D1209" s="43">
        <v>0</v>
      </c>
      <c r="E1209" s="104" t="e">
        <f t="shared" si="18"/>
        <v>#DIV/0!</v>
      </c>
    </row>
    <row r="1210" spans="1:5" ht="13.5">
      <c r="A1210" s="20">
        <v>2200512</v>
      </c>
      <c r="B1210" s="21" t="s">
        <v>1005</v>
      </c>
      <c r="C1210" s="43">
        <v>0</v>
      </c>
      <c r="D1210" s="43">
        <v>0</v>
      </c>
      <c r="E1210" s="104" t="e">
        <f t="shared" si="18"/>
        <v>#DIV/0!</v>
      </c>
    </row>
    <row r="1211" spans="1:5" ht="13.5">
      <c r="A1211" s="20">
        <v>2200513</v>
      </c>
      <c r="B1211" s="21" t="s">
        <v>1006</v>
      </c>
      <c r="C1211" s="43">
        <v>0</v>
      </c>
      <c r="D1211" s="43">
        <v>0</v>
      </c>
      <c r="E1211" s="104" t="e">
        <f t="shared" si="18"/>
        <v>#DIV/0!</v>
      </c>
    </row>
    <row r="1212" spans="1:5" ht="13.5">
      <c r="A1212" s="20">
        <v>2200514</v>
      </c>
      <c r="B1212" s="21" t="s">
        <v>1007</v>
      </c>
      <c r="C1212" s="43">
        <v>0</v>
      </c>
      <c r="D1212" s="43">
        <v>0</v>
      </c>
      <c r="E1212" s="104" t="e">
        <f t="shared" si="18"/>
        <v>#DIV/0!</v>
      </c>
    </row>
    <row r="1213" spans="1:5" ht="13.5">
      <c r="A1213" s="20">
        <v>2200599</v>
      </c>
      <c r="B1213" s="21" t="s">
        <v>1008</v>
      </c>
      <c r="C1213" s="43">
        <v>0</v>
      </c>
      <c r="D1213" s="43">
        <v>0</v>
      </c>
      <c r="E1213" s="104" t="e">
        <f t="shared" si="18"/>
        <v>#DIV/0!</v>
      </c>
    </row>
    <row r="1214" spans="1:5" s="1" customFormat="1" ht="12.75" customHeight="1">
      <c r="A1214" s="22">
        <v>22099</v>
      </c>
      <c r="B1214" s="22" t="s">
        <v>1009</v>
      </c>
      <c r="C1214" s="44">
        <f>SUM(C1215)</f>
        <v>0</v>
      </c>
      <c r="D1214" s="44">
        <f>SUM(D1215)</f>
        <v>0</v>
      </c>
      <c r="E1214" s="104" t="e">
        <f t="shared" si="18"/>
        <v>#DIV/0!</v>
      </c>
    </row>
    <row r="1215" spans="1:5" ht="13.5">
      <c r="A1215" s="20">
        <v>2209901</v>
      </c>
      <c r="B1215" s="21" t="s">
        <v>1010</v>
      </c>
      <c r="C1215" s="43">
        <v>0</v>
      </c>
      <c r="D1215" s="43">
        <v>0</v>
      </c>
      <c r="E1215" s="104" t="e">
        <f t="shared" si="18"/>
        <v>#DIV/0!</v>
      </c>
    </row>
    <row r="1216" spans="1:5" s="1" customFormat="1" ht="19.5" customHeight="1">
      <c r="A1216" s="22">
        <v>221</v>
      </c>
      <c r="B1216" s="22" t="s">
        <v>1011</v>
      </c>
      <c r="C1216" s="41">
        <f>C1217+C1228+C1234</f>
        <v>133</v>
      </c>
      <c r="D1216" s="41">
        <f>D1217+D1228+D1234</f>
        <v>151.5</v>
      </c>
      <c r="E1216" s="104">
        <f t="shared" si="18"/>
        <v>1.1390977443609023</v>
      </c>
    </row>
    <row r="1217" spans="1:5" s="1" customFormat="1" ht="19.5" customHeight="1">
      <c r="A1217" s="22">
        <v>22101</v>
      </c>
      <c r="B1217" s="22" t="s">
        <v>1012</v>
      </c>
      <c r="C1217" s="41">
        <f>SUM(C1218:C1227)</f>
        <v>0</v>
      </c>
      <c r="D1217" s="41">
        <f>SUM(D1218:D1227)</f>
        <v>0</v>
      </c>
      <c r="E1217" s="104" t="e">
        <f t="shared" si="18"/>
        <v>#DIV/0!</v>
      </c>
    </row>
    <row r="1218" spans="1:5" ht="13.5">
      <c r="A1218" s="20">
        <v>2210101</v>
      </c>
      <c r="B1218" s="21" t="s">
        <v>1013</v>
      </c>
      <c r="C1218" s="43">
        <v>0</v>
      </c>
      <c r="D1218" s="43">
        <v>0</v>
      </c>
      <c r="E1218" s="104" t="e">
        <f t="shared" si="18"/>
        <v>#DIV/0!</v>
      </c>
    </row>
    <row r="1219" spans="1:5" ht="13.5">
      <c r="A1219" s="20">
        <v>2210102</v>
      </c>
      <c r="B1219" s="21" t="s">
        <v>1014</v>
      </c>
      <c r="C1219" s="43">
        <v>0</v>
      </c>
      <c r="D1219" s="43">
        <v>0</v>
      </c>
      <c r="E1219" s="104" t="e">
        <f t="shared" si="18"/>
        <v>#DIV/0!</v>
      </c>
    </row>
    <row r="1220" spans="1:5" ht="19.5" customHeight="1">
      <c r="A1220" s="20">
        <v>2210103</v>
      </c>
      <c r="B1220" s="21" t="s">
        <v>1015</v>
      </c>
      <c r="C1220" s="43">
        <v>0</v>
      </c>
      <c r="D1220" s="43">
        <v>0</v>
      </c>
      <c r="E1220" s="104" t="e">
        <f t="shared" si="18"/>
        <v>#DIV/0!</v>
      </c>
    </row>
    <row r="1221" spans="1:5" ht="13.5">
      <c r="A1221" s="20">
        <v>2210104</v>
      </c>
      <c r="B1221" s="21" t="s">
        <v>1016</v>
      </c>
      <c r="C1221" s="43">
        <v>0</v>
      </c>
      <c r="D1221" s="43">
        <v>0</v>
      </c>
      <c r="E1221" s="104" t="e">
        <f t="shared" si="18"/>
        <v>#DIV/0!</v>
      </c>
    </row>
    <row r="1222" spans="1:5" ht="13.5">
      <c r="A1222" s="20">
        <v>2210105</v>
      </c>
      <c r="B1222" s="21" t="s">
        <v>1017</v>
      </c>
      <c r="C1222" s="43">
        <v>0</v>
      </c>
      <c r="D1222" s="43">
        <v>0</v>
      </c>
      <c r="E1222" s="104" t="e">
        <f aca="true" t="shared" si="19" ref="E1222:E1285">D1222/C1222</f>
        <v>#DIV/0!</v>
      </c>
    </row>
    <row r="1223" spans="1:5" ht="19.5" customHeight="1">
      <c r="A1223" s="20">
        <v>2210106</v>
      </c>
      <c r="B1223" s="21" t="s">
        <v>1018</v>
      </c>
      <c r="C1223" s="43">
        <v>0</v>
      </c>
      <c r="D1223" s="43">
        <v>0</v>
      </c>
      <c r="E1223" s="104" t="e">
        <f t="shared" si="19"/>
        <v>#DIV/0!</v>
      </c>
    </row>
    <row r="1224" spans="1:5" ht="13.5">
      <c r="A1224" s="20">
        <v>2210107</v>
      </c>
      <c r="B1224" s="21" t="s">
        <v>1019</v>
      </c>
      <c r="C1224" s="43">
        <v>0</v>
      </c>
      <c r="D1224" s="43">
        <v>0</v>
      </c>
      <c r="E1224" s="104" t="e">
        <f t="shared" si="19"/>
        <v>#DIV/0!</v>
      </c>
    </row>
    <row r="1225" spans="1:5" ht="13.5">
      <c r="A1225" s="20">
        <v>2210108</v>
      </c>
      <c r="B1225" s="21" t="s">
        <v>1020</v>
      </c>
      <c r="C1225" s="43">
        <v>0</v>
      </c>
      <c r="D1225" s="43">
        <v>0</v>
      </c>
      <c r="E1225" s="104" t="e">
        <f t="shared" si="19"/>
        <v>#DIV/0!</v>
      </c>
    </row>
    <row r="1226" spans="1:5" ht="13.5">
      <c r="A1226" s="20">
        <v>2210109</v>
      </c>
      <c r="B1226" s="21" t="s">
        <v>1021</v>
      </c>
      <c r="C1226" s="43">
        <v>0</v>
      </c>
      <c r="D1226" s="43">
        <v>0</v>
      </c>
      <c r="E1226" s="104" t="e">
        <f t="shared" si="19"/>
        <v>#DIV/0!</v>
      </c>
    </row>
    <row r="1227" spans="1:5" ht="13.5">
      <c r="A1227" s="20">
        <v>2210199</v>
      </c>
      <c r="B1227" s="21" t="s">
        <v>1022</v>
      </c>
      <c r="C1227" s="43">
        <v>0</v>
      </c>
      <c r="D1227" s="43">
        <v>0</v>
      </c>
      <c r="E1227" s="104" t="e">
        <f t="shared" si="19"/>
        <v>#DIV/0!</v>
      </c>
    </row>
    <row r="1228" spans="1:5" s="1" customFormat="1" ht="19.5" customHeight="1">
      <c r="A1228" s="22">
        <v>22102</v>
      </c>
      <c r="B1228" s="22" t="s">
        <v>1023</v>
      </c>
      <c r="C1228" s="41">
        <f>C1229+C1232+C1233</f>
        <v>133</v>
      </c>
      <c r="D1228" s="41">
        <f>D1229+D1232+D1233</f>
        <v>151.5</v>
      </c>
      <c r="E1228" s="104">
        <f t="shared" si="19"/>
        <v>1.1390977443609023</v>
      </c>
    </row>
    <row r="1229" spans="1:5" ht="19.5" customHeight="1">
      <c r="A1229" s="20">
        <v>2210201</v>
      </c>
      <c r="B1229" s="21" t="s">
        <v>1024</v>
      </c>
      <c r="C1229" s="42">
        <f>C1230+C1231</f>
        <v>133</v>
      </c>
      <c r="D1229" s="42">
        <f>D1230+D1231</f>
        <v>151.5</v>
      </c>
      <c r="E1229" s="104">
        <f t="shared" si="19"/>
        <v>1.1390977443609023</v>
      </c>
    </row>
    <row r="1230" spans="1:5" ht="19.5" customHeight="1">
      <c r="A1230" s="20">
        <v>221020101</v>
      </c>
      <c r="B1230" s="21" t="s">
        <v>1025</v>
      </c>
      <c r="C1230" s="42">
        <v>133</v>
      </c>
      <c r="D1230" s="42">
        <v>151.5</v>
      </c>
      <c r="E1230" s="104">
        <f t="shared" si="19"/>
        <v>1.1390977443609023</v>
      </c>
    </row>
    <row r="1231" spans="1:5" ht="19.5" customHeight="1">
      <c r="A1231" s="20">
        <v>221020102</v>
      </c>
      <c r="B1231" s="21" t="s">
        <v>1026</v>
      </c>
      <c r="C1231" s="42"/>
      <c r="D1231" s="42"/>
      <c r="E1231" s="104" t="e">
        <f t="shared" si="19"/>
        <v>#DIV/0!</v>
      </c>
    </row>
    <row r="1232" spans="1:5" ht="13.5">
      <c r="A1232" s="20">
        <v>2210202</v>
      </c>
      <c r="B1232" s="21" t="s">
        <v>1027</v>
      </c>
      <c r="C1232" s="43">
        <v>0</v>
      </c>
      <c r="D1232" s="43">
        <v>0</v>
      </c>
      <c r="E1232" s="104" t="e">
        <f t="shared" si="19"/>
        <v>#DIV/0!</v>
      </c>
    </row>
    <row r="1233" spans="1:5" ht="13.5">
      <c r="A1233" s="20">
        <v>2210203</v>
      </c>
      <c r="B1233" s="21" t="s">
        <v>1028</v>
      </c>
      <c r="C1233" s="43">
        <v>0</v>
      </c>
      <c r="D1233" s="43">
        <v>0</v>
      </c>
      <c r="E1233" s="104" t="e">
        <f t="shared" si="19"/>
        <v>#DIV/0!</v>
      </c>
    </row>
    <row r="1234" spans="1:5" s="1" customFormat="1" ht="19.5" customHeight="1">
      <c r="A1234" s="22">
        <v>22103</v>
      </c>
      <c r="B1234" s="22" t="s">
        <v>1029</v>
      </c>
      <c r="C1234" s="41">
        <f>SUM(C1235:C1237)</f>
        <v>0</v>
      </c>
      <c r="D1234" s="41">
        <f>SUM(D1235:D1237)</f>
        <v>0</v>
      </c>
      <c r="E1234" s="104" t="e">
        <f t="shared" si="19"/>
        <v>#DIV/0!</v>
      </c>
    </row>
    <row r="1235" spans="1:5" ht="13.5">
      <c r="A1235" s="20">
        <v>2210301</v>
      </c>
      <c r="B1235" s="21" t="s">
        <v>1030</v>
      </c>
      <c r="C1235" s="43">
        <v>0</v>
      </c>
      <c r="D1235" s="43">
        <v>0</v>
      </c>
      <c r="E1235" s="104" t="e">
        <f t="shared" si="19"/>
        <v>#DIV/0!</v>
      </c>
    </row>
    <row r="1236" spans="1:5" ht="19.5" customHeight="1">
      <c r="A1236" s="20">
        <v>2210302</v>
      </c>
      <c r="B1236" s="21" t="s">
        <v>1031</v>
      </c>
      <c r="C1236" s="43">
        <v>0</v>
      </c>
      <c r="D1236" s="43">
        <v>0</v>
      </c>
      <c r="E1236" s="104" t="e">
        <f t="shared" si="19"/>
        <v>#DIV/0!</v>
      </c>
    </row>
    <row r="1237" spans="1:5" ht="19.5" customHeight="1">
      <c r="A1237" s="20">
        <v>2210399</v>
      </c>
      <c r="B1237" s="21" t="s">
        <v>1032</v>
      </c>
      <c r="C1237" s="43">
        <v>0</v>
      </c>
      <c r="D1237" s="43">
        <v>0</v>
      </c>
      <c r="E1237" s="104" t="e">
        <f t="shared" si="19"/>
        <v>#DIV/0!</v>
      </c>
    </row>
    <row r="1238" spans="1:5" s="1" customFormat="1" ht="19.5" customHeight="1">
      <c r="A1238" s="22">
        <v>222</v>
      </c>
      <c r="B1238" s="22" t="s">
        <v>1033</v>
      </c>
      <c r="C1238" s="41">
        <f>C1239+C1254+C1268+C1273+C1279</f>
        <v>0</v>
      </c>
      <c r="D1238" s="41">
        <f>D1239+D1254+D1268+D1273+D1279</f>
        <v>0</v>
      </c>
      <c r="E1238" s="104" t="e">
        <f t="shared" si="19"/>
        <v>#DIV/0!</v>
      </c>
    </row>
    <row r="1239" spans="1:5" s="1" customFormat="1" ht="19.5" customHeight="1">
      <c r="A1239" s="22">
        <v>22201</v>
      </c>
      <c r="B1239" s="22" t="s">
        <v>1034</v>
      </c>
      <c r="C1239" s="41">
        <f>SUM(C1240:C1253)</f>
        <v>0</v>
      </c>
      <c r="D1239" s="41">
        <f>SUM(D1240:D1253)</f>
        <v>0</v>
      </c>
      <c r="E1239" s="104" t="e">
        <f t="shared" si="19"/>
        <v>#DIV/0!</v>
      </c>
    </row>
    <row r="1240" spans="1:5" ht="19.5" customHeight="1">
      <c r="A1240" s="20">
        <v>2220101</v>
      </c>
      <c r="B1240" s="21" t="s">
        <v>82</v>
      </c>
      <c r="C1240" s="42"/>
      <c r="D1240" s="42"/>
      <c r="E1240" s="104" t="e">
        <f t="shared" si="19"/>
        <v>#DIV/0!</v>
      </c>
    </row>
    <row r="1241" spans="1:5" ht="19.5" customHeight="1">
      <c r="A1241" s="20">
        <v>2220102</v>
      </c>
      <c r="B1241" s="21" t="s">
        <v>83</v>
      </c>
      <c r="C1241" s="42"/>
      <c r="D1241" s="42"/>
      <c r="E1241" s="104" t="e">
        <f t="shared" si="19"/>
        <v>#DIV/0!</v>
      </c>
    </row>
    <row r="1242" spans="1:5" ht="13.5">
      <c r="A1242" s="20">
        <v>2220103</v>
      </c>
      <c r="B1242" s="21" t="s">
        <v>84</v>
      </c>
      <c r="C1242" s="42"/>
      <c r="D1242" s="42"/>
      <c r="E1242" s="104" t="e">
        <f t="shared" si="19"/>
        <v>#DIV/0!</v>
      </c>
    </row>
    <row r="1243" spans="1:5" ht="13.5">
      <c r="A1243" s="20">
        <v>2220104</v>
      </c>
      <c r="B1243" s="21" t="s">
        <v>1035</v>
      </c>
      <c r="C1243" s="42"/>
      <c r="D1243" s="42"/>
      <c r="E1243" s="104" t="e">
        <f t="shared" si="19"/>
        <v>#DIV/0!</v>
      </c>
    </row>
    <row r="1244" spans="1:5" ht="13.5">
      <c r="A1244" s="20">
        <v>2220105</v>
      </c>
      <c r="B1244" s="21" t="s">
        <v>1036</v>
      </c>
      <c r="C1244" s="42"/>
      <c r="D1244" s="42"/>
      <c r="E1244" s="104" t="e">
        <f t="shared" si="19"/>
        <v>#DIV/0!</v>
      </c>
    </row>
    <row r="1245" spans="1:5" ht="19.5" customHeight="1">
      <c r="A1245" s="20">
        <v>2220106</v>
      </c>
      <c r="B1245" s="21" t="s">
        <v>1037</v>
      </c>
      <c r="C1245" s="42"/>
      <c r="D1245" s="42"/>
      <c r="E1245" s="104" t="e">
        <f t="shared" si="19"/>
        <v>#DIV/0!</v>
      </c>
    </row>
    <row r="1246" spans="1:5" ht="13.5">
      <c r="A1246" s="20">
        <v>2220107</v>
      </c>
      <c r="B1246" s="21" t="s">
        <v>1038</v>
      </c>
      <c r="C1246" s="42"/>
      <c r="D1246" s="42"/>
      <c r="E1246" s="104" t="e">
        <f t="shared" si="19"/>
        <v>#DIV/0!</v>
      </c>
    </row>
    <row r="1247" spans="1:5" ht="13.5">
      <c r="A1247" s="20">
        <v>2220112</v>
      </c>
      <c r="B1247" s="21" t="s">
        <v>1039</v>
      </c>
      <c r="C1247" s="42"/>
      <c r="D1247" s="42"/>
      <c r="E1247" s="104" t="e">
        <f t="shared" si="19"/>
        <v>#DIV/0!</v>
      </c>
    </row>
    <row r="1248" spans="1:5" ht="13.5">
      <c r="A1248" s="20">
        <v>2220113</v>
      </c>
      <c r="B1248" s="21" t="s">
        <v>1040</v>
      </c>
      <c r="C1248" s="42"/>
      <c r="D1248" s="42"/>
      <c r="E1248" s="104" t="e">
        <f t="shared" si="19"/>
        <v>#DIV/0!</v>
      </c>
    </row>
    <row r="1249" spans="1:5" ht="13.5">
      <c r="A1249" s="20">
        <v>2220114</v>
      </c>
      <c r="B1249" s="21" t="s">
        <v>1041</v>
      </c>
      <c r="C1249" s="42"/>
      <c r="D1249" s="42"/>
      <c r="E1249" s="104" t="e">
        <f t="shared" si="19"/>
        <v>#DIV/0!</v>
      </c>
    </row>
    <row r="1250" spans="1:5" ht="13.5">
      <c r="A1250" s="20">
        <v>2220115</v>
      </c>
      <c r="B1250" s="21" t="s">
        <v>1042</v>
      </c>
      <c r="C1250" s="42"/>
      <c r="D1250" s="42"/>
      <c r="E1250" s="104" t="e">
        <f t="shared" si="19"/>
        <v>#DIV/0!</v>
      </c>
    </row>
    <row r="1251" spans="1:5" ht="13.5">
      <c r="A1251" s="20">
        <v>2220118</v>
      </c>
      <c r="B1251" s="21" t="s">
        <v>1043</v>
      </c>
      <c r="C1251" s="42"/>
      <c r="D1251" s="42"/>
      <c r="E1251" s="104" t="e">
        <f t="shared" si="19"/>
        <v>#DIV/0!</v>
      </c>
    </row>
    <row r="1252" spans="1:5" ht="19.5" customHeight="1">
      <c r="A1252" s="20">
        <v>2220150</v>
      </c>
      <c r="B1252" s="21" t="s">
        <v>91</v>
      </c>
      <c r="C1252" s="42"/>
      <c r="D1252" s="42"/>
      <c r="E1252" s="104" t="e">
        <f t="shared" si="19"/>
        <v>#DIV/0!</v>
      </c>
    </row>
    <row r="1253" spans="1:5" ht="19.5" customHeight="1">
      <c r="A1253" s="20">
        <v>2220199</v>
      </c>
      <c r="B1253" s="21" t="s">
        <v>1044</v>
      </c>
      <c r="C1253" s="42"/>
      <c r="D1253" s="42"/>
      <c r="E1253" s="104" t="e">
        <f t="shared" si="19"/>
        <v>#DIV/0!</v>
      </c>
    </row>
    <row r="1254" spans="1:5" ht="13.5">
      <c r="A1254" s="20">
        <v>22202</v>
      </c>
      <c r="B1254" s="22" t="s">
        <v>1045</v>
      </c>
      <c r="C1254" s="43">
        <f>SUM(C1255:C1267)</f>
        <v>0</v>
      </c>
      <c r="D1254" s="43">
        <f>SUM(D1255:D1267)</f>
        <v>0</v>
      </c>
      <c r="E1254" s="104" t="e">
        <f t="shared" si="19"/>
        <v>#DIV/0!</v>
      </c>
    </row>
    <row r="1255" spans="1:5" ht="13.5">
      <c r="A1255" s="20">
        <v>2220201</v>
      </c>
      <c r="B1255" s="21" t="s">
        <v>82</v>
      </c>
      <c r="C1255" s="43">
        <v>0</v>
      </c>
      <c r="D1255" s="43">
        <v>0</v>
      </c>
      <c r="E1255" s="104" t="e">
        <f t="shared" si="19"/>
        <v>#DIV/0!</v>
      </c>
    </row>
    <row r="1256" spans="1:5" ht="13.5">
      <c r="A1256" s="20">
        <v>2220202</v>
      </c>
      <c r="B1256" s="21" t="s">
        <v>83</v>
      </c>
      <c r="C1256" s="43">
        <v>0</v>
      </c>
      <c r="D1256" s="43">
        <v>0</v>
      </c>
      <c r="E1256" s="104" t="e">
        <f t="shared" si="19"/>
        <v>#DIV/0!</v>
      </c>
    </row>
    <row r="1257" spans="1:5" ht="13.5">
      <c r="A1257" s="20">
        <v>2220203</v>
      </c>
      <c r="B1257" s="21" t="s">
        <v>84</v>
      </c>
      <c r="C1257" s="43">
        <v>0</v>
      </c>
      <c r="D1257" s="43">
        <v>0</v>
      </c>
      <c r="E1257" s="104" t="e">
        <f t="shared" si="19"/>
        <v>#DIV/0!</v>
      </c>
    </row>
    <row r="1258" spans="1:5" ht="13.5">
      <c r="A1258" s="20">
        <v>2220204</v>
      </c>
      <c r="B1258" s="21" t="s">
        <v>1046</v>
      </c>
      <c r="C1258" s="43">
        <v>0</v>
      </c>
      <c r="D1258" s="43">
        <v>0</v>
      </c>
      <c r="E1258" s="104" t="e">
        <f t="shared" si="19"/>
        <v>#DIV/0!</v>
      </c>
    </row>
    <row r="1259" spans="1:5" ht="13.5">
      <c r="A1259" s="20">
        <v>2220205</v>
      </c>
      <c r="B1259" s="21" t="s">
        <v>1047</v>
      </c>
      <c r="C1259" s="43">
        <v>0</v>
      </c>
      <c r="D1259" s="43">
        <v>0</v>
      </c>
      <c r="E1259" s="104" t="e">
        <f t="shared" si="19"/>
        <v>#DIV/0!</v>
      </c>
    </row>
    <row r="1260" spans="1:5" ht="13.5">
      <c r="A1260" s="20">
        <v>2220206</v>
      </c>
      <c r="B1260" s="21" t="s">
        <v>1048</v>
      </c>
      <c r="C1260" s="43">
        <v>0</v>
      </c>
      <c r="D1260" s="43">
        <v>0</v>
      </c>
      <c r="E1260" s="104" t="e">
        <f t="shared" si="19"/>
        <v>#DIV/0!</v>
      </c>
    </row>
    <row r="1261" spans="1:5" ht="13.5">
      <c r="A1261" s="20">
        <v>2220207</v>
      </c>
      <c r="B1261" s="21" t="s">
        <v>1049</v>
      </c>
      <c r="C1261" s="43">
        <v>0</v>
      </c>
      <c r="D1261" s="43">
        <v>0</v>
      </c>
      <c r="E1261" s="104" t="e">
        <f t="shared" si="19"/>
        <v>#DIV/0!</v>
      </c>
    </row>
    <row r="1262" spans="1:5" ht="13.5">
      <c r="A1262" s="20">
        <v>2220209</v>
      </c>
      <c r="B1262" s="21" t="s">
        <v>1050</v>
      </c>
      <c r="C1262" s="43">
        <v>0</v>
      </c>
      <c r="D1262" s="43">
        <v>0</v>
      </c>
      <c r="E1262" s="104" t="e">
        <f t="shared" si="19"/>
        <v>#DIV/0!</v>
      </c>
    </row>
    <row r="1263" spans="1:5" ht="13.5">
      <c r="A1263" s="20">
        <v>2220210</v>
      </c>
      <c r="B1263" s="21" t="s">
        <v>1051</v>
      </c>
      <c r="C1263" s="43">
        <v>0</v>
      </c>
      <c r="D1263" s="43">
        <v>0</v>
      </c>
      <c r="E1263" s="104" t="e">
        <f t="shared" si="19"/>
        <v>#DIV/0!</v>
      </c>
    </row>
    <row r="1264" spans="1:5" ht="13.5">
      <c r="A1264" s="20">
        <v>2220211</v>
      </c>
      <c r="B1264" s="21" t="s">
        <v>1052</v>
      </c>
      <c r="C1264" s="43">
        <v>0</v>
      </c>
      <c r="D1264" s="43">
        <v>0</v>
      </c>
      <c r="E1264" s="104" t="e">
        <f t="shared" si="19"/>
        <v>#DIV/0!</v>
      </c>
    </row>
    <row r="1265" spans="1:5" ht="13.5">
      <c r="A1265" s="20">
        <v>2220212</v>
      </c>
      <c r="B1265" s="21" t="s">
        <v>1053</v>
      </c>
      <c r="C1265" s="43">
        <v>0</v>
      </c>
      <c r="D1265" s="43">
        <v>0</v>
      </c>
      <c r="E1265" s="104" t="e">
        <f t="shared" si="19"/>
        <v>#DIV/0!</v>
      </c>
    </row>
    <row r="1266" spans="1:5" ht="13.5">
      <c r="A1266" s="20">
        <v>2220250</v>
      </c>
      <c r="B1266" s="21" t="s">
        <v>91</v>
      </c>
      <c r="C1266" s="43">
        <v>0</v>
      </c>
      <c r="D1266" s="43">
        <v>0</v>
      </c>
      <c r="E1266" s="104" t="e">
        <f t="shared" si="19"/>
        <v>#DIV/0!</v>
      </c>
    </row>
    <row r="1267" spans="1:5" ht="13.5">
      <c r="A1267" s="20">
        <v>2220299</v>
      </c>
      <c r="B1267" s="21" t="s">
        <v>1054</v>
      </c>
      <c r="C1267" s="43">
        <v>0</v>
      </c>
      <c r="D1267" s="43">
        <v>0</v>
      </c>
      <c r="E1267" s="104" t="e">
        <f t="shared" si="19"/>
        <v>#DIV/0!</v>
      </c>
    </row>
    <row r="1268" spans="1:5" ht="13.5">
      <c r="A1268" s="20">
        <v>22203</v>
      </c>
      <c r="B1268" s="22" t="s">
        <v>1055</v>
      </c>
      <c r="C1268" s="43">
        <f>SUM(C1269:C1272)</f>
        <v>0</v>
      </c>
      <c r="D1268" s="43">
        <f>SUM(D1269:D1272)</f>
        <v>0</v>
      </c>
      <c r="E1268" s="104" t="e">
        <f t="shared" si="19"/>
        <v>#DIV/0!</v>
      </c>
    </row>
    <row r="1269" spans="1:5" ht="13.5">
      <c r="A1269" s="20">
        <v>2220301</v>
      </c>
      <c r="B1269" s="21" t="s">
        <v>1056</v>
      </c>
      <c r="C1269" s="43">
        <v>0</v>
      </c>
      <c r="D1269" s="43">
        <v>0</v>
      </c>
      <c r="E1269" s="104" t="e">
        <f t="shared" si="19"/>
        <v>#DIV/0!</v>
      </c>
    </row>
    <row r="1270" spans="1:5" ht="13.5">
      <c r="A1270" s="20">
        <v>2220303</v>
      </c>
      <c r="B1270" s="21" t="s">
        <v>1057</v>
      </c>
      <c r="C1270" s="43">
        <v>0</v>
      </c>
      <c r="D1270" s="43">
        <v>0</v>
      </c>
      <c r="E1270" s="104" t="e">
        <f t="shared" si="19"/>
        <v>#DIV/0!</v>
      </c>
    </row>
    <row r="1271" spans="1:5" ht="13.5">
      <c r="A1271" s="20">
        <v>2220304</v>
      </c>
      <c r="B1271" s="21" t="s">
        <v>1058</v>
      </c>
      <c r="C1271" s="43">
        <v>0</v>
      </c>
      <c r="D1271" s="43">
        <v>0</v>
      </c>
      <c r="E1271" s="104" t="e">
        <f t="shared" si="19"/>
        <v>#DIV/0!</v>
      </c>
    </row>
    <row r="1272" spans="1:5" ht="13.5">
      <c r="A1272" s="20">
        <v>2220399</v>
      </c>
      <c r="B1272" s="21" t="s">
        <v>1059</v>
      </c>
      <c r="C1272" s="43">
        <v>0</v>
      </c>
      <c r="D1272" s="43">
        <v>0</v>
      </c>
      <c r="E1272" s="104" t="e">
        <f t="shared" si="19"/>
        <v>#DIV/0!</v>
      </c>
    </row>
    <row r="1273" spans="1:5" s="1" customFormat="1" ht="19.5" customHeight="1">
      <c r="A1273" s="22">
        <v>22204</v>
      </c>
      <c r="B1273" s="22" t="s">
        <v>1060</v>
      </c>
      <c r="C1273" s="41">
        <f>SUM(C1274:C1278)</f>
        <v>0</v>
      </c>
      <c r="D1273" s="41">
        <f>SUM(D1274:D1278)</f>
        <v>0</v>
      </c>
      <c r="E1273" s="104" t="e">
        <f t="shared" si="19"/>
        <v>#DIV/0!</v>
      </c>
    </row>
    <row r="1274" spans="1:5" ht="19.5" customHeight="1">
      <c r="A1274" s="20">
        <v>2220401</v>
      </c>
      <c r="B1274" s="21" t="s">
        <v>1061</v>
      </c>
      <c r="C1274" s="42"/>
      <c r="D1274" s="42"/>
      <c r="E1274" s="104" t="e">
        <f t="shared" si="19"/>
        <v>#DIV/0!</v>
      </c>
    </row>
    <row r="1275" spans="1:5" ht="19.5" customHeight="1">
      <c r="A1275" s="20">
        <v>2220402</v>
      </c>
      <c r="B1275" s="21" t="s">
        <v>1062</v>
      </c>
      <c r="C1275" s="42"/>
      <c r="D1275" s="42"/>
      <c r="E1275" s="104" t="e">
        <f t="shared" si="19"/>
        <v>#DIV/0!</v>
      </c>
    </row>
    <row r="1276" spans="1:5" ht="19.5" customHeight="1">
      <c r="A1276" s="20">
        <v>2220403</v>
      </c>
      <c r="B1276" s="21" t="s">
        <v>1063</v>
      </c>
      <c r="C1276" s="42"/>
      <c r="D1276" s="42"/>
      <c r="E1276" s="104" t="e">
        <f t="shared" si="19"/>
        <v>#DIV/0!</v>
      </c>
    </row>
    <row r="1277" spans="1:5" ht="13.5">
      <c r="A1277" s="20">
        <v>2220404</v>
      </c>
      <c r="B1277" s="21" t="s">
        <v>1064</v>
      </c>
      <c r="C1277" s="42"/>
      <c r="D1277" s="42"/>
      <c r="E1277" s="104" t="e">
        <f t="shared" si="19"/>
        <v>#DIV/0!</v>
      </c>
    </row>
    <row r="1278" spans="1:5" ht="19.5" customHeight="1">
      <c r="A1278" s="20">
        <v>2220499</v>
      </c>
      <c r="B1278" s="21" t="s">
        <v>1065</v>
      </c>
      <c r="C1278" s="42"/>
      <c r="D1278" s="42"/>
      <c r="E1278" s="104" t="e">
        <f t="shared" si="19"/>
        <v>#DIV/0!</v>
      </c>
    </row>
    <row r="1279" spans="1:5" s="1" customFormat="1" ht="19.5" customHeight="1">
      <c r="A1279" s="22">
        <v>22205</v>
      </c>
      <c r="B1279" s="22" t="s">
        <v>1066</v>
      </c>
      <c r="C1279" s="41">
        <f>SUM(C1280:C1290)</f>
        <v>0</v>
      </c>
      <c r="D1279" s="41">
        <f>SUM(D1280:D1290)</f>
        <v>0</v>
      </c>
      <c r="E1279" s="104" t="e">
        <f t="shared" si="19"/>
        <v>#DIV/0!</v>
      </c>
    </row>
    <row r="1280" spans="1:5" ht="13.5">
      <c r="A1280" s="20">
        <v>2220501</v>
      </c>
      <c r="B1280" s="21" t="s">
        <v>1067</v>
      </c>
      <c r="C1280" s="43">
        <v>0</v>
      </c>
      <c r="D1280" s="43">
        <v>0</v>
      </c>
      <c r="E1280" s="104" t="e">
        <f t="shared" si="19"/>
        <v>#DIV/0!</v>
      </c>
    </row>
    <row r="1281" spans="1:5" ht="13.5">
      <c r="A1281" s="20">
        <v>2220502</v>
      </c>
      <c r="B1281" s="21" t="s">
        <v>1068</v>
      </c>
      <c r="C1281" s="43">
        <v>0</v>
      </c>
      <c r="D1281" s="43">
        <v>0</v>
      </c>
      <c r="E1281" s="104" t="e">
        <f t="shared" si="19"/>
        <v>#DIV/0!</v>
      </c>
    </row>
    <row r="1282" spans="1:5" ht="13.5">
      <c r="A1282" s="20">
        <v>2220503</v>
      </c>
      <c r="B1282" s="21" t="s">
        <v>1069</v>
      </c>
      <c r="C1282" s="43">
        <v>0</v>
      </c>
      <c r="D1282" s="43">
        <v>0</v>
      </c>
      <c r="E1282" s="104" t="e">
        <f t="shared" si="19"/>
        <v>#DIV/0!</v>
      </c>
    </row>
    <row r="1283" spans="1:5" ht="13.5">
      <c r="A1283" s="20">
        <v>2220504</v>
      </c>
      <c r="B1283" s="21" t="s">
        <v>1070</v>
      </c>
      <c r="C1283" s="43">
        <v>0</v>
      </c>
      <c r="D1283" s="43">
        <v>0</v>
      </c>
      <c r="E1283" s="104" t="e">
        <f t="shared" si="19"/>
        <v>#DIV/0!</v>
      </c>
    </row>
    <row r="1284" spans="1:5" ht="13.5">
      <c r="A1284" s="20">
        <v>2220505</v>
      </c>
      <c r="B1284" s="21" t="s">
        <v>1071</v>
      </c>
      <c r="C1284" s="43">
        <v>0</v>
      </c>
      <c r="D1284" s="43">
        <v>0</v>
      </c>
      <c r="E1284" s="104" t="e">
        <f t="shared" si="19"/>
        <v>#DIV/0!</v>
      </c>
    </row>
    <row r="1285" spans="1:5" ht="13.5">
      <c r="A1285" s="20">
        <v>2220506</v>
      </c>
      <c r="B1285" s="21" t="s">
        <v>1072</v>
      </c>
      <c r="C1285" s="43">
        <v>0</v>
      </c>
      <c r="D1285" s="43">
        <v>0</v>
      </c>
      <c r="E1285" s="104" t="e">
        <f t="shared" si="19"/>
        <v>#DIV/0!</v>
      </c>
    </row>
    <row r="1286" spans="1:5" ht="13.5">
      <c r="A1286" s="20">
        <v>2220507</v>
      </c>
      <c r="B1286" s="21" t="s">
        <v>1073</v>
      </c>
      <c r="C1286" s="43">
        <v>0</v>
      </c>
      <c r="D1286" s="43">
        <v>0</v>
      </c>
      <c r="E1286" s="104" t="e">
        <f aca="true" t="shared" si="20" ref="E1286:E1349">D1286/C1286</f>
        <v>#DIV/0!</v>
      </c>
    </row>
    <row r="1287" spans="1:5" ht="13.5">
      <c r="A1287" s="20">
        <v>2220508</v>
      </c>
      <c r="B1287" s="21" t="s">
        <v>1074</v>
      </c>
      <c r="C1287" s="43">
        <v>0</v>
      </c>
      <c r="D1287" s="43">
        <v>0</v>
      </c>
      <c r="E1287" s="104" t="e">
        <f t="shared" si="20"/>
        <v>#DIV/0!</v>
      </c>
    </row>
    <row r="1288" spans="1:5" ht="19.5" customHeight="1">
      <c r="A1288" s="20">
        <v>2220509</v>
      </c>
      <c r="B1288" s="21" t="s">
        <v>1075</v>
      </c>
      <c r="C1288" s="42"/>
      <c r="D1288" s="42"/>
      <c r="E1288" s="104" t="e">
        <f t="shared" si="20"/>
        <v>#DIV/0!</v>
      </c>
    </row>
    <row r="1289" spans="1:5" ht="13.5">
      <c r="A1289" s="20">
        <v>2220510</v>
      </c>
      <c r="B1289" s="21" t="s">
        <v>1076</v>
      </c>
      <c r="C1289" s="43">
        <v>0</v>
      </c>
      <c r="D1289" s="43">
        <v>0</v>
      </c>
      <c r="E1289" s="104" t="e">
        <f t="shared" si="20"/>
        <v>#DIV/0!</v>
      </c>
    </row>
    <row r="1290" spans="1:5" ht="13.5">
      <c r="A1290" s="20">
        <v>2220599</v>
      </c>
      <c r="B1290" s="21" t="s">
        <v>1077</v>
      </c>
      <c r="C1290" s="43">
        <v>0</v>
      </c>
      <c r="D1290" s="43">
        <v>0</v>
      </c>
      <c r="E1290" s="104" t="e">
        <f t="shared" si="20"/>
        <v>#DIV/0!</v>
      </c>
    </row>
    <row r="1291" spans="1:5" s="1" customFormat="1" ht="19.5" customHeight="1">
      <c r="A1291" s="22">
        <v>224</v>
      </c>
      <c r="B1291" s="22" t="s">
        <v>19</v>
      </c>
      <c r="C1291" s="41">
        <f>C1292+C1304+C1310+C1316+C1324+C1337+C1341+C1347</f>
        <v>77.68</v>
      </c>
      <c r="D1291" s="41">
        <f>D1292+D1304+D1310+D1316+D1324+D1337+D1341+D1347</f>
        <v>70.60000000000001</v>
      </c>
      <c r="E1291" s="104">
        <f t="shared" si="20"/>
        <v>0.9088568486096807</v>
      </c>
    </row>
    <row r="1292" spans="1:5" s="1" customFormat="1" ht="19.5" customHeight="1">
      <c r="A1292" s="22">
        <v>22401</v>
      </c>
      <c r="B1292" s="22" t="s">
        <v>1078</v>
      </c>
      <c r="C1292" s="41">
        <f>SUM(C1293:C1303)</f>
        <v>0</v>
      </c>
      <c r="D1292" s="41">
        <f>SUM(D1293:D1303)</f>
        <v>4.2</v>
      </c>
      <c r="E1292" s="104" t="e">
        <f t="shared" si="20"/>
        <v>#DIV/0!</v>
      </c>
    </row>
    <row r="1293" spans="1:5" ht="19.5" customHeight="1">
      <c r="A1293" s="20">
        <v>2240101</v>
      </c>
      <c r="B1293" s="21" t="s">
        <v>82</v>
      </c>
      <c r="C1293" s="42"/>
      <c r="D1293" s="42"/>
      <c r="E1293" s="104" t="e">
        <f t="shared" si="20"/>
        <v>#DIV/0!</v>
      </c>
    </row>
    <row r="1294" spans="1:5" ht="19.5" customHeight="1">
      <c r="A1294" s="20">
        <v>2240102</v>
      </c>
      <c r="B1294" s="21" t="s">
        <v>83</v>
      </c>
      <c r="C1294" s="42"/>
      <c r="D1294" s="42"/>
      <c r="E1294" s="104" t="e">
        <f t="shared" si="20"/>
        <v>#DIV/0!</v>
      </c>
    </row>
    <row r="1295" spans="1:5" ht="19.5" customHeight="1">
      <c r="A1295" s="20">
        <v>2240103</v>
      </c>
      <c r="B1295" s="21" t="s">
        <v>84</v>
      </c>
      <c r="C1295" s="42"/>
      <c r="D1295" s="42"/>
      <c r="E1295" s="104" t="e">
        <f t="shared" si="20"/>
        <v>#DIV/0!</v>
      </c>
    </row>
    <row r="1296" spans="1:5" ht="13.5">
      <c r="A1296" s="20">
        <v>2240104</v>
      </c>
      <c r="B1296" s="21" t="s">
        <v>1079</v>
      </c>
      <c r="C1296" s="42"/>
      <c r="D1296" s="42"/>
      <c r="E1296" s="104" t="e">
        <f t="shared" si="20"/>
        <v>#DIV/0!</v>
      </c>
    </row>
    <row r="1297" spans="1:5" ht="13.5">
      <c r="A1297" s="20">
        <v>2240105</v>
      </c>
      <c r="B1297" s="21" t="s">
        <v>1080</v>
      </c>
      <c r="C1297" s="42"/>
      <c r="D1297" s="42"/>
      <c r="E1297" s="104" t="e">
        <f t="shared" si="20"/>
        <v>#DIV/0!</v>
      </c>
    </row>
    <row r="1298" spans="1:5" ht="19.5" customHeight="1">
      <c r="A1298" s="20">
        <v>2240106</v>
      </c>
      <c r="B1298" s="21" t="s">
        <v>1081</v>
      </c>
      <c r="C1298" s="42"/>
      <c r="D1298" s="42">
        <v>4.2</v>
      </c>
      <c r="E1298" s="104" t="e">
        <f t="shared" si="20"/>
        <v>#DIV/0!</v>
      </c>
    </row>
    <row r="1299" spans="1:5" ht="13.5">
      <c r="A1299" s="20">
        <v>2240107</v>
      </c>
      <c r="B1299" s="21" t="s">
        <v>1082</v>
      </c>
      <c r="C1299" s="42"/>
      <c r="D1299" s="42"/>
      <c r="E1299" s="104" t="e">
        <f t="shared" si="20"/>
        <v>#DIV/0!</v>
      </c>
    </row>
    <row r="1300" spans="1:5" ht="13.5">
      <c r="A1300" s="20">
        <v>2240108</v>
      </c>
      <c r="B1300" s="21" t="s">
        <v>1083</v>
      </c>
      <c r="C1300" s="42"/>
      <c r="D1300" s="42"/>
      <c r="E1300" s="104" t="e">
        <f t="shared" si="20"/>
        <v>#DIV/0!</v>
      </c>
    </row>
    <row r="1301" spans="1:5" ht="13.5">
      <c r="A1301" s="20">
        <v>2240109</v>
      </c>
      <c r="B1301" s="21" t="s">
        <v>1084</v>
      </c>
      <c r="C1301" s="42"/>
      <c r="D1301" s="42"/>
      <c r="E1301" s="104" t="e">
        <f t="shared" si="20"/>
        <v>#DIV/0!</v>
      </c>
    </row>
    <row r="1302" spans="1:5" ht="13.5">
      <c r="A1302" s="20">
        <v>2240150</v>
      </c>
      <c r="B1302" s="21" t="s">
        <v>91</v>
      </c>
      <c r="C1302" s="42"/>
      <c r="D1302" s="42"/>
      <c r="E1302" s="104" t="e">
        <f t="shared" si="20"/>
        <v>#DIV/0!</v>
      </c>
    </row>
    <row r="1303" spans="1:5" ht="19.5" customHeight="1">
      <c r="A1303" s="20">
        <v>2240199</v>
      </c>
      <c r="B1303" s="21" t="s">
        <v>1085</v>
      </c>
      <c r="C1303" s="42"/>
      <c r="D1303" s="42"/>
      <c r="E1303" s="104" t="e">
        <f t="shared" si="20"/>
        <v>#DIV/0!</v>
      </c>
    </row>
    <row r="1304" spans="1:5" s="1" customFormat="1" ht="19.5" customHeight="1">
      <c r="A1304" s="22">
        <v>22402</v>
      </c>
      <c r="B1304" s="22" t="s">
        <v>1086</v>
      </c>
      <c r="C1304" s="41">
        <f>SUM(C1305:C1309)</f>
        <v>0</v>
      </c>
      <c r="D1304" s="41">
        <f>SUM(D1305:D1309)</f>
        <v>0</v>
      </c>
      <c r="E1304" s="104" t="e">
        <f t="shared" si="20"/>
        <v>#DIV/0!</v>
      </c>
    </row>
    <row r="1305" spans="1:5" ht="19.5" customHeight="1">
      <c r="A1305" s="20">
        <v>2240201</v>
      </c>
      <c r="B1305" s="21" t="s">
        <v>82</v>
      </c>
      <c r="C1305" s="42">
        <v>0</v>
      </c>
      <c r="D1305" s="42">
        <v>0</v>
      </c>
      <c r="E1305" s="104" t="e">
        <f t="shared" si="20"/>
        <v>#DIV/0!</v>
      </c>
    </row>
    <row r="1306" spans="1:5" ht="13.5">
      <c r="A1306" s="20">
        <v>2240202</v>
      </c>
      <c r="B1306" s="21" t="s">
        <v>83</v>
      </c>
      <c r="C1306" s="43">
        <v>0</v>
      </c>
      <c r="D1306" s="43">
        <v>0</v>
      </c>
      <c r="E1306" s="104" t="e">
        <f t="shared" si="20"/>
        <v>#DIV/0!</v>
      </c>
    </row>
    <row r="1307" spans="1:5" ht="13.5">
      <c r="A1307" s="20">
        <v>2240203</v>
      </c>
      <c r="B1307" s="21" t="s">
        <v>84</v>
      </c>
      <c r="C1307" s="43">
        <v>0</v>
      </c>
      <c r="D1307" s="43">
        <v>0</v>
      </c>
      <c r="E1307" s="104" t="e">
        <f t="shared" si="20"/>
        <v>#DIV/0!</v>
      </c>
    </row>
    <row r="1308" spans="1:5" ht="13.5">
      <c r="A1308" s="20">
        <v>2240204</v>
      </c>
      <c r="B1308" s="21" t="s">
        <v>1087</v>
      </c>
      <c r="C1308" s="43">
        <v>0</v>
      </c>
      <c r="D1308" s="43">
        <v>0</v>
      </c>
      <c r="E1308" s="104" t="e">
        <f t="shared" si="20"/>
        <v>#DIV/0!</v>
      </c>
    </row>
    <row r="1309" spans="1:5" ht="19.5" customHeight="1">
      <c r="A1309" s="20">
        <v>2240299</v>
      </c>
      <c r="B1309" s="21" t="s">
        <v>1088</v>
      </c>
      <c r="C1309" s="42"/>
      <c r="D1309" s="42"/>
      <c r="E1309" s="104" t="e">
        <f t="shared" si="20"/>
        <v>#DIV/0!</v>
      </c>
    </row>
    <row r="1310" spans="1:5" ht="13.5">
      <c r="A1310" s="20">
        <v>22403</v>
      </c>
      <c r="B1310" s="22" t="s">
        <v>1089</v>
      </c>
      <c r="C1310" s="43">
        <f>SUM(C1311:C1315)</f>
        <v>0</v>
      </c>
      <c r="D1310" s="43">
        <f>SUM(D1311:D1315)</f>
        <v>0</v>
      </c>
      <c r="E1310" s="104" t="e">
        <f t="shared" si="20"/>
        <v>#DIV/0!</v>
      </c>
    </row>
    <row r="1311" spans="1:5" ht="13.5">
      <c r="A1311" s="20">
        <v>2240301</v>
      </c>
      <c r="B1311" s="21" t="s">
        <v>82</v>
      </c>
      <c r="C1311" s="43">
        <v>0</v>
      </c>
      <c r="D1311" s="43">
        <v>0</v>
      </c>
      <c r="E1311" s="104" t="e">
        <f t="shared" si="20"/>
        <v>#DIV/0!</v>
      </c>
    </row>
    <row r="1312" spans="1:5" ht="13.5">
      <c r="A1312" s="20">
        <v>2240302</v>
      </c>
      <c r="B1312" s="21" t="s">
        <v>83</v>
      </c>
      <c r="C1312" s="43">
        <v>0</v>
      </c>
      <c r="D1312" s="43">
        <v>0</v>
      </c>
      <c r="E1312" s="104" t="e">
        <f t="shared" si="20"/>
        <v>#DIV/0!</v>
      </c>
    </row>
    <row r="1313" spans="1:5" ht="13.5">
      <c r="A1313" s="20">
        <v>2240303</v>
      </c>
      <c r="B1313" s="21" t="s">
        <v>84</v>
      </c>
      <c r="C1313" s="43">
        <v>0</v>
      </c>
      <c r="D1313" s="43">
        <v>0</v>
      </c>
      <c r="E1313" s="104" t="e">
        <f t="shared" si="20"/>
        <v>#DIV/0!</v>
      </c>
    </row>
    <row r="1314" spans="1:5" ht="13.5">
      <c r="A1314" s="20">
        <v>2240304</v>
      </c>
      <c r="B1314" s="21" t="s">
        <v>1090</v>
      </c>
      <c r="C1314" s="43">
        <v>0</v>
      </c>
      <c r="D1314" s="43">
        <v>0</v>
      </c>
      <c r="E1314" s="104" t="e">
        <f t="shared" si="20"/>
        <v>#DIV/0!</v>
      </c>
    </row>
    <row r="1315" spans="1:5" ht="13.5">
      <c r="A1315" s="20">
        <v>2240399</v>
      </c>
      <c r="B1315" s="21" t="s">
        <v>1091</v>
      </c>
      <c r="C1315" s="43">
        <v>0</v>
      </c>
      <c r="D1315" s="43">
        <v>0</v>
      </c>
      <c r="E1315" s="104" t="e">
        <f t="shared" si="20"/>
        <v>#DIV/0!</v>
      </c>
    </row>
    <row r="1316" spans="1:5" ht="13.5">
      <c r="A1316" s="20">
        <v>22404</v>
      </c>
      <c r="B1316" s="22" t="s">
        <v>1092</v>
      </c>
      <c r="C1316" s="43">
        <f>SUM(C1317:C1323)</f>
        <v>0</v>
      </c>
      <c r="D1316" s="43">
        <f>SUM(D1317:D1323)</f>
        <v>0</v>
      </c>
      <c r="E1316" s="104" t="e">
        <f t="shared" si="20"/>
        <v>#DIV/0!</v>
      </c>
    </row>
    <row r="1317" spans="1:5" ht="13.5">
      <c r="A1317" s="20">
        <v>2240401</v>
      </c>
      <c r="B1317" s="21" t="s">
        <v>82</v>
      </c>
      <c r="C1317" s="43">
        <v>0</v>
      </c>
      <c r="D1317" s="43">
        <v>0</v>
      </c>
      <c r="E1317" s="104" t="e">
        <f t="shared" si="20"/>
        <v>#DIV/0!</v>
      </c>
    </row>
    <row r="1318" spans="1:5" ht="13.5">
      <c r="A1318" s="20">
        <v>2240402</v>
      </c>
      <c r="B1318" s="21" t="s">
        <v>83</v>
      </c>
      <c r="C1318" s="43">
        <v>0</v>
      </c>
      <c r="D1318" s="43">
        <v>0</v>
      </c>
      <c r="E1318" s="104" t="e">
        <f t="shared" si="20"/>
        <v>#DIV/0!</v>
      </c>
    </row>
    <row r="1319" spans="1:5" ht="13.5">
      <c r="A1319" s="20">
        <v>2240403</v>
      </c>
      <c r="B1319" s="21" t="s">
        <v>84</v>
      </c>
      <c r="C1319" s="43">
        <v>0</v>
      </c>
      <c r="D1319" s="43">
        <v>0</v>
      </c>
      <c r="E1319" s="104" t="e">
        <f t="shared" si="20"/>
        <v>#DIV/0!</v>
      </c>
    </row>
    <row r="1320" spans="1:5" ht="13.5">
      <c r="A1320" s="20">
        <v>2240404</v>
      </c>
      <c r="B1320" s="21" t="s">
        <v>1093</v>
      </c>
      <c r="C1320" s="43">
        <v>0</v>
      </c>
      <c r="D1320" s="43">
        <v>0</v>
      </c>
      <c r="E1320" s="104" t="e">
        <f t="shared" si="20"/>
        <v>#DIV/0!</v>
      </c>
    </row>
    <row r="1321" spans="1:5" ht="13.5">
      <c r="A1321" s="20">
        <v>2240405</v>
      </c>
      <c r="B1321" s="21" t="s">
        <v>1094</v>
      </c>
      <c r="C1321" s="43">
        <v>0</v>
      </c>
      <c r="D1321" s="43">
        <v>0</v>
      </c>
      <c r="E1321" s="104" t="e">
        <f t="shared" si="20"/>
        <v>#DIV/0!</v>
      </c>
    </row>
    <row r="1322" spans="1:5" ht="13.5">
      <c r="A1322" s="20">
        <v>2240450</v>
      </c>
      <c r="B1322" s="21" t="s">
        <v>91</v>
      </c>
      <c r="C1322" s="43">
        <v>0</v>
      </c>
      <c r="D1322" s="43">
        <v>0</v>
      </c>
      <c r="E1322" s="104" t="e">
        <f t="shared" si="20"/>
        <v>#DIV/0!</v>
      </c>
    </row>
    <row r="1323" spans="1:5" ht="13.5">
      <c r="A1323" s="20">
        <v>2240499</v>
      </c>
      <c r="B1323" s="21" t="s">
        <v>1095</v>
      </c>
      <c r="C1323" s="43">
        <v>0</v>
      </c>
      <c r="D1323" s="43">
        <v>0</v>
      </c>
      <c r="E1323" s="104" t="e">
        <f t="shared" si="20"/>
        <v>#DIV/0!</v>
      </c>
    </row>
    <row r="1324" spans="1:5" ht="13.5">
      <c r="A1324" s="20">
        <v>22405</v>
      </c>
      <c r="B1324" s="22" t="s">
        <v>1096</v>
      </c>
      <c r="C1324" s="43">
        <f>SUM(C1325:C1336)</f>
        <v>0</v>
      </c>
      <c r="D1324" s="43">
        <f>SUM(D1325:D1336)</f>
        <v>0</v>
      </c>
      <c r="E1324" s="104" t="e">
        <f t="shared" si="20"/>
        <v>#DIV/0!</v>
      </c>
    </row>
    <row r="1325" spans="1:5" ht="13.5">
      <c r="A1325" s="20">
        <v>2240501</v>
      </c>
      <c r="B1325" s="21" t="s">
        <v>82</v>
      </c>
      <c r="C1325" s="43">
        <v>0</v>
      </c>
      <c r="D1325" s="43">
        <v>0</v>
      </c>
      <c r="E1325" s="104" t="e">
        <f t="shared" si="20"/>
        <v>#DIV/0!</v>
      </c>
    </row>
    <row r="1326" spans="1:5" ht="13.5">
      <c r="A1326" s="20">
        <v>2240502</v>
      </c>
      <c r="B1326" s="21" t="s">
        <v>83</v>
      </c>
      <c r="C1326" s="43">
        <v>0</v>
      </c>
      <c r="D1326" s="43">
        <v>0</v>
      </c>
      <c r="E1326" s="104" t="e">
        <f t="shared" si="20"/>
        <v>#DIV/0!</v>
      </c>
    </row>
    <row r="1327" spans="1:5" ht="13.5">
      <c r="A1327" s="20">
        <v>2240503</v>
      </c>
      <c r="B1327" s="21" t="s">
        <v>84</v>
      </c>
      <c r="C1327" s="43">
        <v>0</v>
      </c>
      <c r="D1327" s="43">
        <v>0</v>
      </c>
      <c r="E1327" s="104" t="e">
        <f t="shared" si="20"/>
        <v>#DIV/0!</v>
      </c>
    </row>
    <row r="1328" spans="1:5" ht="13.5">
      <c r="A1328" s="20">
        <v>2240504</v>
      </c>
      <c r="B1328" s="21" t="s">
        <v>1097</v>
      </c>
      <c r="C1328" s="43">
        <v>0</v>
      </c>
      <c r="D1328" s="43">
        <v>0</v>
      </c>
      <c r="E1328" s="104" t="e">
        <f t="shared" si="20"/>
        <v>#DIV/0!</v>
      </c>
    </row>
    <row r="1329" spans="1:5" ht="13.5">
      <c r="A1329" s="20">
        <v>2240505</v>
      </c>
      <c r="B1329" s="21" t="s">
        <v>1098</v>
      </c>
      <c r="C1329" s="43">
        <v>0</v>
      </c>
      <c r="D1329" s="43">
        <v>0</v>
      </c>
      <c r="E1329" s="104" t="e">
        <f t="shared" si="20"/>
        <v>#DIV/0!</v>
      </c>
    </row>
    <row r="1330" spans="1:5" ht="13.5">
      <c r="A1330" s="20">
        <v>2240506</v>
      </c>
      <c r="B1330" s="21" t="s">
        <v>1099</v>
      </c>
      <c r="C1330" s="43">
        <v>0</v>
      </c>
      <c r="D1330" s="43">
        <v>0</v>
      </c>
      <c r="E1330" s="104" t="e">
        <f t="shared" si="20"/>
        <v>#DIV/0!</v>
      </c>
    </row>
    <row r="1331" spans="1:5" ht="13.5">
      <c r="A1331" s="20">
        <v>2240507</v>
      </c>
      <c r="B1331" s="21" t="s">
        <v>1100</v>
      </c>
      <c r="C1331" s="43">
        <v>0</v>
      </c>
      <c r="D1331" s="43">
        <v>0</v>
      </c>
      <c r="E1331" s="104" t="e">
        <f t="shared" si="20"/>
        <v>#DIV/0!</v>
      </c>
    </row>
    <row r="1332" spans="1:5" ht="13.5">
      <c r="A1332" s="20">
        <v>2240508</v>
      </c>
      <c r="B1332" s="21" t="s">
        <v>1101</v>
      </c>
      <c r="C1332" s="43">
        <v>0</v>
      </c>
      <c r="D1332" s="43">
        <v>0</v>
      </c>
      <c r="E1332" s="104" t="e">
        <f t="shared" si="20"/>
        <v>#DIV/0!</v>
      </c>
    </row>
    <row r="1333" spans="1:5" ht="13.5">
      <c r="A1333" s="20">
        <v>2240509</v>
      </c>
      <c r="B1333" s="21" t="s">
        <v>1102</v>
      </c>
      <c r="C1333" s="43">
        <v>0</v>
      </c>
      <c r="D1333" s="43">
        <v>0</v>
      </c>
      <c r="E1333" s="104" t="e">
        <f t="shared" si="20"/>
        <v>#DIV/0!</v>
      </c>
    </row>
    <row r="1334" spans="1:5" ht="13.5">
      <c r="A1334" s="20">
        <v>2240510</v>
      </c>
      <c r="B1334" s="21" t="s">
        <v>1103</v>
      </c>
      <c r="C1334" s="43">
        <v>0</v>
      </c>
      <c r="D1334" s="43">
        <v>0</v>
      </c>
      <c r="E1334" s="104" t="e">
        <f t="shared" si="20"/>
        <v>#DIV/0!</v>
      </c>
    </row>
    <row r="1335" spans="1:5" ht="13.5">
      <c r="A1335" s="20">
        <v>2240550</v>
      </c>
      <c r="B1335" s="21" t="s">
        <v>1104</v>
      </c>
      <c r="C1335" s="43">
        <v>0</v>
      </c>
      <c r="D1335" s="43">
        <v>0</v>
      </c>
      <c r="E1335" s="104" t="e">
        <f t="shared" si="20"/>
        <v>#DIV/0!</v>
      </c>
    </row>
    <row r="1336" spans="1:5" ht="13.5">
      <c r="A1336" s="20">
        <v>2240599</v>
      </c>
      <c r="B1336" s="21" t="s">
        <v>1105</v>
      </c>
      <c r="C1336" s="43">
        <v>0</v>
      </c>
      <c r="D1336" s="43">
        <v>0</v>
      </c>
      <c r="E1336" s="104" t="e">
        <f t="shared" si="20"/>
        <v>#DIV/0!</v>
      </c>
    </row>
    <row r="1337" spans="1:5" ht="19.5" customHeight="1">
      <c r="A1337" s="20">
        <v>22406</v>
      </c>
      <c r="B1337" s="22" t="s">
        <v>1106</v>
      </c>
      <c r="C1337" s="42">
        <f>SUM(C1338:C1340)</f>
        <v>5</v>
      </c>
      <c r="D1337" s="42">
        <f>SUM(D1338:D1340)</f>
        <v>0</v>
      </c>
      <c r="E1337" s="104">
        <f t="shared" si="20"/>
        <v>0</v>
      </c>
    </row>
    <row r="1338" spans="1:5" ht="19.5" customHeight="1">
      <c r="A1338" s="20">
        <v>2240601</v>
      </c>
      <c r="B1338" s="21" t="s">
        <v>1107</v>
      </c>
      <c r="C1338" s="42">
        <v>5</v>
      </c>
      <c r="D1338" s="42">
        <v>0</v>
      </c>
      <c r="E1338" s="104">
        <f t="shared" si="20"/>
        <v>0</v>
      </c>
    </row>
    <row r="1339" spans="1:5" ht="13.5">
      <c r="A1339" s="20">
        <v>2240602</v>
      </c>
      <c r="B1339" s="21" t="s">
        <v>1108</v>
      </c>
      <c r="C1339" s="43">
        <v>0</v>
      </c>
      <c r="D1339" s="43">
        <v>0</v>
      </c>
      <c r="E1339" s="104" t="e">
        <f t="shared" si="20"/>
        <v>#DIV/0!</v>
      </c>
    </row>
    <row r="1340" spans="1:5" ht="13.5">
      <c r="A1340" s="20">
        <v>2240699</v>
      </c>
      <c r="B1340" s="21" t="s">
        <v>1109</v>
      </c>
      <c r="C1340" s="43">
        <v>0</v>
      </c>
      <c r="D1340" s="43">
        <v>0</v>
      </c>
      <c r="E1340" s="104" t="e">
        <f t="shared" si="20"/>
        <v>#DIV/0!</v>
      </c>
    </row>
    <row r="1341" spans="1:5" ht="19.5" customHeight="1">
      <c r="A1341" s="20">
        <v>22407</v>
      </c>
      <c r="B1341" s="22" t="s">
        <v>1110</v>
      </c>
      <c r="C1341" s="42">
        <f>SUM(C1342:C1346)</f>
        <v>72.68</v>
      </c>
      <c r="D1341" s="42">
        <f>SUM(D1342:D1346)</f>
        <v>66.4</v>
      </c>
      <c r="E1341" s="104">
        <f t="shared" si="20"/>
        <v>0.9135938359933957</v>
      </c>
    </row>
    <row r="1342" spans="1:5" ht="19.5" customHeight="1">
      <c r="A1342" s="20">
        <v>2240701</v>
      </c>
      <c r="B1342" s="21" t="s">
        <v>1111</v>
      </c>
      <c r="C1342" s="42">
        <v>10.18</v>
      </c>
      <c r="D1342" s="42">
        <v>10.2</v>
      </c>
      <c r="E1342" s="104">
        <f t="shared" si="20"/>
        <v>1.0019646365422397</v>
      </c>
    </row>
    <row r="1343" spans="1:5" ht="19.5" customHeight="1">
      <c r="A1343" s="20">
        <v>2240702</v>
      </c>
      <c r="B1343" s="21" t="s">
        <v>1112</v>
      </c>
      <c r="C1343" s="42"/>
      <c r="D1343" s="42"/>
      <c r="E1343" s="104" t="e">
        <f t="shared" si="20"/>
        <v>#DIV/0!</v>
      </c>
    </row>
    <row r="1344" spans="1:5" ht="13.5">
      <c r="A1344" s="20">
        <v>2240703</v>
      </c>
      <c r="B1344" s="21" t="s">
        <v>1113</v>
      </c>
      <c r="C1344" s="42"/>
      <c r="D1344" s="42"/>
      <c r="E1344" s="104" t="e">
        <f t="shared" si="20"/>
        <v>#DIV/0!</v>
      </c>
    </row>
    <row r="1345" spans="1:5" ht="19.5" customHeight="1">
      <c r="A1345" s="20">
        <v>2240704</v>
      </c>
      <c r="B1345" s="21" t="s">
        <v>1114</v>
      </c>
      <c r="C1345" s="42">
        <v>50</v>
      </c>
      <c r="D1345" s="42">
        <v>50</v>
      </c>
      <c r="E1345" s="104">
        <f t="shared" si="20"/>
        <v>1</v>
      </c>
    </row>
    <row r="1346" spans="1:5" ht="19.5" customHeight="1">
      <c r="A1346" s="20">
        <v>2240799</v>
      </c>
      <c r="B1346" s="21" t="s">
        <v>1115</v>
      </c>
      <c r="C1346" s="42">
        <v>12.5</v>
      </c>
      <c r="D1346" s="42">
        <v>6.2</v>
      </c>
      <c r="E1346" s="104">
        <f t="shared" si="20"/>
        <v>0.496</v>
      </c>
    </row>
    <row r="1347" spans="1:5" ht="13.5">
      <c r="A1347" s="20">
        <v>22499</v>
      </c>
      <c r="B1347" s="22" t="s">
        <v>1116</v>
      </c>
      <c r="C1347" s="43">
        <v>0</v>
      </c>
      <c r="D1347" s="43">
        <v>0</v>
      </c>
      <c r="E1347" s="104" t="e">
        <f t="shared" si="20"/>
        <v>#DIV/0!</v>
      </c>
    </row>
    <row r="1348" spans="1:5" s="1" customFormat="1" ht="19.5" customHeight="1">
      <c r="A1348" s="22">
        <v>227</v>
      </c>
      <c r="B1348" s="22" t="s">
        <v>1117</v>
      </c>
      <c r="C1348" s="41">
        <v>0</v>
      </c>
      <c r="D1348" s="41">
        <v>0</v>
      </c>
      <c r="E1348" s="104" t="e">
        <f t="shared" si="20"/>
        <v>#DIV/0!</v>
      </c>
    </row>
    <row r="1349" spans="1:5" s="1" customFormat="1" ht="19.5" customHeight="1">
      <c r="A1349" s="22">
        <v>229</v>
      </c>
      <c r="B1349" s="22" t="s">
        <v>246</v>
      </c>
      <c r="C1349" s="41">
        <f>C1350+C1351</f>
        <v>0</v>
      </c>
      <c r="D1349" s="41">
        <f>D1350+D1351</f>
        <v>0</v>
      </c>
      <c r="E1349" s="104" t="e">
        <f t="shared" si="20"/>
        <v>#DIV/0!</v>
      </c>
    </row>
    <row r="1350" spans="1:5" s="1" customFormat="1" ht="19.5" customHeight="1">
      <c r="A1350" s="22">
        <v>22902</v>
      </c>
      <c r="B1350" s="22" t="s">
        <v>1118</v>
      </c>
      <c r="C1350" s="41">
        <v>0</v>
      </c>
      <c r="D1350" s="41">
        <v>0</v>
      </c>
      <c r="E1350" s="104" t="e">
        <f aca="true" t="shared" si="21" ref="E1350:E1377">D1350/C1350</f>
        <v>#DIV/0!</v>
      </c>
    </row>
    <row r="1351" spans="1:5" s="1" customFormat="1" ht="19.5" customHeight="1">
      <c r="A1351" s="22">
        <v>22999</v>
      </c>
      <c r="B1351" s="22" t="s">
        <v>972</v>
      </c>
      <c r="C1351" s="41">
        <f>C1352</f>
        <v>0</v>
      </c>
      <c r="D1351" s="41">
        <f>D1352</f>
        <v>0</v>
      </c>
      <c r="E1351" s="104" t="e">
        <f t="shared" si="21"/>
        <v>#DIV/0!</v>
      </c>
    </row>
    <row r="1352" spans="1:5" ht="19.5" customHeight="1">
      <c r="A1352" s="20">
        <v>2299901</v>
      </c>
      <c r="B1352" s="21" t="s">
        <v>246</v>
      </c>
      <c r="C1352" s="42"/>
      <c r="D1352" s="42"/>
      <c r="E1352" s="104" t="e">
        <f t="shared" si="21"/>
        <v>#DIV/0!</v>
      </c>
    </row>
    <row r="1353" spans="1:5" s="1" customFormat="1" ht="19.5" customHeight="1">
      <c r="A1353" s="22">
        <v>232</v>
      </c>
      <c r="B1353" s="22" t="s">
        <v>1119</v>
      </c>
      <c r="C1353" s="41">
        <f>C1354+C1355+C1356</f>
        <v>0</v>
      </c>
      <c r="D1353" s="41">
        <f>D1354+D1355+D1356</f>
        <v>0</v>
      </c>
      <c r="E1353" s="104" t="e">
        <f t="shared" si="21"/>
        <v>#DIV/0!</v>
      </c>
    </row>
    <row r="1354" spans="1:5" ht="13.5">
      <c r="A1354" s="20">
        <v>23201</v>
      </c>
      <c r="B1354" s="22" t="s">
        <v>1120</v>
      </c>
      <c r="C1354" s="43">
        <v>0</v>
      </c>
      <c r="D1354" s="43">
        <v>0</v>
      </c>
      <c r="E1354" s="104" t="e">
        <f t="shared" si="21"/>
        <v>#DIV/0!</v>
      </c>
    </row>
    <row r="1355" spans="1:5" ht="13.5">
      <c r="A1355" s="20">
        <v>23202</v>
      </c>
      <c r="B1355" s="22" t="s">
        <v>1121</v>
      </c>
      <c r="C1355" s="43">
        <v>0</v>
      </c>
      <c r="D1355" s="43">
        <v>0</v>
      </c>
      <c r="E1355" s="104" t="e">
        <f t="shared" si="21"/>
        <v>#DIV/0!</v>
      </c>
    </row>
    <row r="1356" spans="1:5" s="1" customFormat="1" ht="19.5" customHeight="1">
      <c r="A1356" s="22">
        <v>23203</v>
      </c>
      <c r="B1356" s="22" t="s">
        <v>1122</v>
      </c>
      <c r="C1356" s="41">
        <f>SUM(C1357:C1360)</f>
        <v>0</v>
      </c>
      <c r="D1356" s="41">
        <f>SUM(D1357:D1360)</f>
        <v>0</v>
      </c>
      <c r="E1356" s="104" t="e">
        <f t="shared" si="21"/>
        <v>#DIV/0!</v>
      </c>
    </row>
    <row r="1357" spans="1:5" ht="19.5" customHeight="1">
      <c r="A1357" s="20">
        <v>2320301</v>
      </c>
      <c r="B1357" s="21" t="s">
        <v>1123</v>
      </c>
      <c r="C1357" s="42"/>
      <c r="D1357" s="42"/>
      <c r="E1357" s="104" t="e">
        <f t="shared" si="21"/>
        <v>#DIV/0!</v>
      </c>
    </row>
    <row r="1358" spans="1:5" ht="13.5">
      <c r="A1358" s="20">
        <v>2320302</v>
      </c>
      <c r="B1358" s="21" t="s">
        <v>1124</v>
      </c>
      <c r="C1358" s="43">
        <v>0</v>
      </c>
      <c r="D1358" s="43">
        <v>0</v>
      </c>
      <c r="E1358" s="104" t="e">
        <f t="shared" si="21"/>
        <v>#DIV/0!</v>
      </c>
    </row>
    <row r="1359" spans="1:5" ht="13.5">
      <c r="A1359" s="20">
        <v>2320303</v>
      </c>
      <c r="B1359" s="21" t="s">
        <v>1125</v>
      </c>
      <c r="C1359" s="43">
        <v>0</v>
      </c>
      <c r="D1359" s="43">
        <v>0</v>
      </c>
      <c r="E1359" s="104" t="e">
        <f t="shared" si="21"/>
        <v>#DIV/0!</v>
      </c>
    </row>
    <row r="1360" spans="1:5" ht="13.5">
      <c r="A1360" s="20">
        <v>2320304</v>
      </c>
      <c r="B1360" s="21" t="s">
        <v>1126</v>
      </c>
      <c r="C1360" s="43">
        <v>0</v>
      </c>
      <c r="D1360" s="43">
        <v>0</v>
      </c>
      <c r="E1360" s="104" t="e">
        <f t="shared" si="21"/>
        <v>#DIV/0!</v>
      </c>
    </row>
    <row r="1361" spans="1:5" s="1" customFormat="1" ht="19.5" customHeight="1">
      <c r="A1361" s="22">
        <v>233</v>
      </c>
      <c r="B1361" s="22" t="s">
        <v>1127</v>
      </c>
      <c r="C1361" s="41">
        <f>C1362+C1363+C1364</f>
        <v>0</v>
      </c>
      <c r="D1361" s="41">
        <f>D1362+D1363+D1364</f>
        <v>0</v>
      </c>
      <c r="E1361" s="104" t="e">
        <f t="shared" si="21"/>
        <v>#DIV/0!</v>
      </c>
    </row>
    <row r="1362" spans="1:5" ht="13.5">
      <c r="A1362" s="20">
        <v>23301</v>
      </c>
      <c r="B1362" s="22" t="s">
        <v>1128</v>
      </c>
      <c r="C1362" s="43">
        <v>0</v>
      </c>
      <c r="D1362" s="43">
        <v>0</v>
      </c>
      <c r="E1362" s="104" t="e">
        <f t="shared" si="21"/>
        <v>#DIV/0!</v>
      </c>
    </row>
    <row r="1363" spans="1:5" ht="13.5">
      <c r="A1363" s="20">
        <v>23302</v>
      </c>
      <c r="B1363" s="22" t="s">
        <v>1129</v>
      </c>
      <c r="C1363" s="43">
        <v>0</v>
      </c>
      <c r="D1363" s="43">
        <v>0</v>
      </c>
      <c r="E1363" s="104" t="e">
        <f t="shared" si="21"/>
        <v>#DIV/0!</v>
      </c>
    </row>
    <row r="1364" spans="1:5" s="1" customFormat="1" ht="19.5" customHeight="1">
      <c r="A1364" s="22">
        <v>23303</v>
      </c>
      <c r="B1364" s="22" t="s">
        <v>1130</v>
      </c>
      <c r="C1364" s="41"/>
      <c r="D1364" s="41"/>
      <c r="E1364" s="104" t="e">
        <f t="shared" si="21"/>
        <v>#DIV/0!</v>
      </c>
    </row>
    <row r="1365" spans="1:5" s="1" customFormat="1" ht="19.5" customHeight="1">
      <c r="A1365" s="45" t="s">
        <v>20</v>
      </c>
      <c r="B1365" s="22"/>
      <c r="C1365" s="41">
        <f>C1366+C1367</f>
        <v>2438.4</v>
      </c>
      <c r="D1365" s="41">
        <f>D1366+D1367</f>
        <v>2229.7</v>
      </c>
      <c r="E1365" s="104">
        <f t="shared" si="21"/>
        <v>0.9144110892388451</v>
      </c>
    </row>
    <row r="1366" spans="1:5" s="1" customFormat="1" ht="19.5" customHeight="1">
      <c r="A1366" s="22">
        <v>2300601</v>
      </c>
      <c r="B1366" s="19" t="s">
        <v>1131</v>
      </c>
      <c r="C1366" s="41"/>
      <c r="D1366" s="41"/>
      <c r="E1366" s="104" t="e">
        <f t="shared" si="21"/>
        <v>#DIV/0!</v>
      </c>
    </row>
    <row r="1367" spans="1:5" s="1" customFormat="1" ht="19.5" customHeight="1">
      <c r="A1367" s="22">
        <v>2300602</v>
      </c>
      <c r="B1367" s="19" t="s">
        <v>1132</v>
      </c>
      <c r="C1367" s="41">
        <f>C1368+C1369+C1370</f>
        <v>2438.4</v>
      </c>
      <c r="D1367" s="41">
        <f>D1368+D1369+D1370</f>
        <v>2229.7</v>
      </c>
      <c r="E1367" s="104">
        <f t="shared" si="21"/>
        <v>0.9144110892388451</v>
      </c>
    </row>
    <row r="1368" spans="1:5" ht="19.5" customHeight="1">
      <c r="A1368" s="20"/>
      <c r="B1368" s="21" t="s">
        <v>1133</v>
      </c>
      <c r="C1368" s="42">
        <v>1417</v>
      </c>
      <c r="D1368" s="42">
        <v>1416.7</v>
      </c>
      <c r="E1368" s="104">
        <f t="shared" si="21"/>
        <v>0.9997882851093861</v>
      </c>
    </row>
    <row r="1369" spans="1:7" ht="19.5" customHeight="1">
      <c r="A1369" s="20"/>
      <c r="B1369" s="21" t="s">
        <v>1134</v>
      </c>
      <c r="C1369" s="42">
        <v>717.4</v>
      </c>
      <c r="D1369" s="42">
        <v>693</v>
      </c>
      <c r="E1369" s="104">
        <f t="shared" si="21"/>
        <v>0.9659882910510176</v>
      </c>
      <c r="G1369" s="30">
        <v>0</v>
      </c>
    </row>
    <row r="1370" spans="1:5" ht="19.5" customHeight="1">
      <c r="A1370" s="20"/>
      <c r="B1370" s="21" t="s">
        <v>1135</v>
      </c>
      <c r="C1370" s="42">
        <v>304</v>
      </c>
      <c r="D1370" s="42">
        <v>120</v>
      </c>
      <c r="E1370" s="104">
        <f t="shared" si="21"/>
        <v>0.39473684210526316</v>
      </c>
    </row>
    <row r="1371" spans="1:5" s="1" customFormat="1" ht="19.5" customHeight="1">
      <c r="A1371" s="45" t="s">
        <v>21</v>
      </c>
      <c r="B1371" s="22"/>
      <c r="C1371" s="41">
        <f>C1372</f>
        <v>0</v>
      </c>
      <c r="D1371" s="41">
        <f>D1372</f>
        <v>0</v>
      </c>
      <c r="E1371" s="104" t="e">
        <f t="shared" si="21"/>
        <v>#DIV/0!</v>
      </c>
    </row>
    <row r="1372" spans="1:5" ht="19.5" customHeight="1">
      <c r="A1372" s="20"/>
      <c r="B1372" s="20" t="s">
        <v>1136</v>
      </c>
      <c r="C1372" s="42"/>
      <c r="D1372" s="42"/>
      <c r="E1372" s="104" t="e">
        <f t="shared" si="21"/>
        <v>#DIV/0!</v>
      </c>
    </row>
    <row r="1373" spans="1:5" ht="19.5" customHeight="1">
      <c r="A1373" s="20">
        <v>2310301</v>
      </c>
      <c r="B1373" s="21" t="s">
        <v>1137</v>
      </c>
      <c r="C1373" s="42"/>
      <c r="D1373" s="42"/>
      <c r="E1373" s="104" t="e">
        <f t="shared" si="21"/>
        <v>#DIV/0!</v>
      </c>
    </row>
    <row r="1374" spans="1:5" s="1" customFormat="1" ht="19.5" customHeight="1">
      <c r="A1374" s="46" t="s">
        <v>22</v>
      </c>
      <c r="B1374" s="46"/>
      <c r="C1374" s="41">
        <f>C1375</f>
        <v>0</v>
      </c>
      <c r="D1374" s="41">
        <f>D1375</f>
        <v>0</v>
      </c>
      <c r="E1374" s="104" t="e">
        <f t="shared" si="21"/>
        <v>#DIV/0!</v>
      </c>
    </row>
    <row r="1375" spans="1:5" ht="19.5" customHeight="1">
      <c r="A1375" s="20">
        <v>23009</v>
      </c>
      <c r="B1375" s="47" t="s">
        <v>1138</v>
      </c>
      <c r="C1375" s="42"/>
      <c r="D1375" s="42"/>
      <c r="E1375" s="104" t="e">
        <f t="shared" si="21"/>
        <v>#DIV/0!</v>
      </c>
    </row>
    <row r="1376" spans="1:5" s="1" customFormat="1" ht="19.5" customHeight="1">
      <c r="A1376" s="38" t="s">
        <v>23</v>
      </c>
      <c r="B1376" s="38"/>
      <c r="C1376" s="41">
        <f>C1377-C1374-C1371-C1365-C5</f>
        <v>-0.4400000000023283</v>
      </c>
      <c r="D1376" s="41">
        <f>D1377-D1374-D1371-D1365-D5</f>
        <v>-0.09999999999854481</v>
      </c>
      <c r="E1376" s="104">
        <f t="shared" si="21"/>
        <v>0.22727272726821737</v>
      </c>
    </row>
    <row r="1377" spans="1:5" s="1" customFormat="1" ht="19.5" customHeight="1">
      <c r="A1377" s="119" t="s">
        <v>24</v>
      </c>
      <c r="B1377" s="119"/>
      <c r="C1377" s="41">
        <f>'乡镇一般预算收入'!C69</f>
        <v>22197.54</v>
      </c>
      <c r="D1377" s="41">
        <f>'乡镇一般预算收入'!D69</f>
        <v>19394.3</v>
      </c>
      <c r="E1377" s="104">
        <f t="shared" si="21"/>
        <v>0.8737139340665677</v>
      </c>
    </row>
    <row r="1378" spans="1:5" ht="13.5">
      <c r="A1378" s="30"/>
      <c r="B1378" s="30"/>
      <c r="C1378" s="30"/>
      <c r="D1378" s="30"/>
      <c r="E1378" s="30"/>
    </row>
    <row r="1379" spans="1:5" ht="13.5">
      <c r="A1379" s="30"/>
      <c r="B1379" s="30"/>
      <c r="C1379" s="30"/>
      <c r="D1379" s="30"/>
      <c r="E1379" s="30"/>
    </row>
    <row r="1380" spans="1:5" ht="13.5">
      <c r="A1380" s="30"/>
      <c r="B1380" s="30"/>
      <c r="C1380" s="30"/>
      <c r="D1380" s="30"/>
      <c r="E1380" s="30"/>
    </row>
    <row r="1381" spans="1:5" ht="13.5">
      <c r="A1381" s="30"/>
      <c r="B1381" s="30"/>
      <c r="C1381" s="30"/>
      <c r="D1381" s="30"/>
      <c r="E1381" s="30"/>
    </row>
    <row r="1382" spans="1:5" ht="13.5">
      <c r="A1382" s="30"/>
      <c r="B1382" s="30"/>
      <c r="C1382" s="30"/>
      <c r="D1382" s="30"/>
      <c r="E1382" s="30"/>
    </row>
    <row r="1383" spans="1:5" ht="13.5">
      <c r="A1383" s="30"/>
      <c r="B1383" s="30"/>
      <c r="C1383" s="30"/>
      <c r="D1383" s="30"/>
      <c r="E1383" s="30"/>
    </row>
    <row r="1384" spans="1:5" ht="13.5">
      <c r="A1384" s="30"/>
      <c r="B1384" s="30"/>
      <c r="C1384" s="30"/>
      <c r="D1384" s="30"/>
      <c r="E1384" s="30"/>
    </row>
    <row r="1385" spans="1:5" ht="13.5">
      <c r="A1385" s="30"/>
      <c r="B1385" s="30"/>
      <c r="C1385" s="30"/>
      <c r="D1385" s="30"/>
      <c r="E1385" s="30"/>
    </row>
    <row r="1386" spans="1:5" ht="13.5">
      <c r="A1386" s="30"/>
      <c r="B1386" s="30"/>
      <c r="C1386" s="30"/>
      <c r="D1386" s="30"/>
      <c r="E1386" s="30"/>
    </row>
    <row r="1387" spans="1:5" ht="13.5">
      <c r="A1387" s="30"/>
      <c r="B1387" s="30"/>
      <c r="C1387" s="30"/>
      <c r="D1387" s="30"/>
      <c r="E1387" s="30"/>
    </row>
    <row r="1388" spans="1:5" ht="13.5">
      <c r="A1388" s="30"/>
      <c r="B1388" s="30"/>
      <c r="C1388" s="30"/>
      <c r="D1388" s="30"/>
      <c r="E1388" s="30"/>
    </row>
    <row r="1389" spans="1:5" ht="13.5">
      <c r="A1389" s="30"/>
      <c r="B1389" s="30"/>
      <c r="C1389" s="30"/>
      <c r="D1389" s="30"/>
      <c r="E1389" s="30"/>
    </row>
    <row r="1390" spans="1:5" ht="13.5">
      <c r="A1390" s="30"/>
      <c r="B1390" s="30"/>
      <c r="C1390" s="30"/>
      <c r="D1390" s="30"/>
      <c r="E1390" s="30"/>
    </row>
    <row r="1391" spans="1:5" ht="13.5">
      <c r="A1391" s="30"/>
      <c r="B1391" s="30"/>
      <c r="C1391" s="30"/>
      <c r="D1391" s="30"/>
      <c r="E1391" s="30"/>
    </row>
    <row r="1392" spans="1:5" ht="13.5">
      <c r="A1392" s="30"/>
      <c r="B1392" s="30"/>
      <c r="C1392" s="30"/>
      <c r="D1392" s="30"/>
      <c r="E1392" s="30"/>
    </row>
    <row r="1393" spans="1:5" ht="13.5">
      <c r="A1393" s="30"/>
      <c r="B1393" s="30"/>
      <c r="C1393" s="30"/>
      <c r="D1393" s="30"/>
      <c r="E1393" s="30"/>
    </row>
    <row r="1394" spans="1:5" ht="13.5">
      <c r="A1394" s="30"/>
      <c r="B1394" s="30"/>
      <c r="C1394" s="30"/>
      <c r="D1394" s="30"/>
      <c r="E1394" s="30"/>
    </row>
    <row r="1395" spans="1:5" ht="13.5">
      <c r="A1395" s="30"/>
      <c r="B1395" s="30"/>
      <c r="C1395" s="30"/>
      <c r="D1395" s="30"/>
      <c r="E1395" s="30"/>
    </row>
    <row r="1396" spans="1:5" ht="13.5">
      <c r="A1396" s="30"/>
      <c r="B1396" s="30"/>
      <c r="C1396" s="30"/>
      <c r="D1396" s="30"/>
      <c r="E1396" s="30"/>
    </row>
    <row r="1397" spans="1:5" ht="13.5">
      <c r="A1397" s="30"/>
      <c r="B1397" s="30"/>
      <c r="C1397" s="30"/>
      <c r="D1397" s="30"/>
      <c r="E1397" s="30"/>
    </row>
    <row r="1398" spans="1:5" ht="13.5">
      <c r="A1398" s="30"/>
      <c r="B1398" s="30"/>
      <c r="C1398" s="30"/>
      <c r="D1398" s="30"/>
      <c r="E1398" s="30"/>
    </row>
    <row r="1399" spans="1:5" ht="13.5">
      <c r="A1399" s="30"/>
      <c r="B1399" s="30"/>
      <c r="C1399" s="30"/>
      <c r="D1399" s="30"/>
      <c r="E1399" s="30"/>
    </row>
    <row r="1400" spans="1:5" ht="13.5">
      <c r="A1400" s="30"/>
      <c r="B1400" s="30"/>
      <c r="C1400" s="30"/>
      <c r="D1400" s="30"/>
      <c r="E1400" s="30"/>
    </row>
    <row r="1401" spans="1:5" ht="13.5">
      <c r="A1401" s="30"/>
      <c r="B1401" s="30"/>
      <c r="C1401" s="30"/>
      <c r="D1401" s="30"/>
      <c r="E1401" s="30"/>
    </row>
    <row r="1402" spans="1:5" ht="13.5">
      <c r="A1402" s="30"/>
      <c r="B1402" s="30"/>
      <c r="C1402" s="30"/>
      <c r="D1402" s="30"/>
      <c r="E1402" s="30"/>
    </row>
    <row r="1403" spans="1:5" ht="13.5">
      <c r="A1403" s="30"/>
      <c r="B1403" s="30"/>
      <c r="C1403" s="30"/>
      <c r="D1403" s="30"/>
      <c r="E1403" s="30"/>
    </row>
    <row r="1404" spans="1:5" ht="13.5">
      <c r="A1404" s="30"/>
      <c r="B1404" s="30"/>
      <c r="C1404" s="30"/>
      <c r="D1404" s="30"/>
      <c r="E1404" s="30"/>
    </row>
    <row r="1405" spans="1:5" ht="13.5">
      <c r="A1405" s="30"/>
      <c r="B1405" s="30"/>
      <c r="C1405" s="30"/>
      <c r="D1405" s="30"/>
      <c r="E1405" s="30"/>
    </row>
    <row r="1406" spans="1:5" ht="13.5">
      <c r="A1406" s="30"/>
      <c r="B1406" s="30"/>
      <c r="C1406" s="30"/>
      <c r="D1406" s="30"/>
      <c r="E1406" s="30"/>
    </row>
    <row r="1407" spans="1:5" ht="13.5">
      <c r="A1407" s="30"/>
      <c r="B1407" s="30"/>
      <c r="C1407" s="30"/>
      <c r="D1407" s="30"/>
      <c r="E1407" s="30"/>
    </row>
    <row r="1408" spans="1:5" ht="13.5">
      <c r="A1408" s="30"/>
      <c r="B1408" s="30"/>
      <c r="C1408" s="30"/>
      <c r="D1408" s="30"/>
      <c r="E1408" s="30"/>
    </row>
    <row r="1409" spans="1:5" ht="13.5">
      <c r="A1409" s="30"/>
      <c r="B1409" s="30"/>
      <c r="C1409" s="30"/>
      <c r="D1409" s="30"/>
      <c r="E1409" s="30"/>
    </row>
    <row r="1410" spans="1:5" ht="13.5">
      <c r="A1410" s="30"/>
      <c r="B1410" s="30"/>
      <c r="C1410" s="30"/>
      <c r="D1410" s="30"/>
      <c r="E1410" s="30"/>
    </row>
    <row r="1411" spans="1:5" ht="13.5">
      <c r="A1411" s="30"/>
      <c r="B1411" s="30"/>
      <c r="C1411" s="30"/>
      <c r="D1411" s="30"/>
      <c r="E1411" s="30"/>
    </row>
    <row r="1412" spans="1:5" ht="13.5">
      <c r="A1412" s="30"/>
      <c r="B1412" s="30"/>
      <c r="C1412" s="30"/>
      <c r="D1412" s="30"/>
      <c r="E1412" s="30"/>
    </row>
    <row r="1413" spans="1:5" ht="13.5">
      <c r="A1413" s="30"/>
      <c r="B1413" s="30"/>
      <c r="C1413" s="30"/>
      <c r="D1413" s="30"/>
      <c r="E1413" s="30"/>
    </row>
    <row r="1414" spans="1:5" ht="13.5">
      <c r="A1414" s="30"/>
      <c r="B1414" s="30"/>
      <c r="C1414" s="30"/>
      <c r="D1414" s="30"/>
      <c r="E1414" s="30"/>
    </row>
    <row r="1415" spans="1:5" ht="13.5">
      <c r="A1415" s="30"/>
      <c r="B1415" s="30"/>
      <c r="C1415" s="30"/>
      <c r="D1415" s="30"/>
      <c r="E1415" s="30"/>
    </row>
    <row r="1416" spans="1:5" ht="13.5">
      <c r="A1416" s="30"/>
      <c r="B1416" s="30"/>
      <c r="C1416" s="30"/>
      <c r="D1416" s="30"/>
      <c r="E1416" s="30"/>
    </row>
    <row r="1417" spans="1:5" ht="13.5">
      <c r="A1417" s="30"/>
      <c r="B1417" s="30"/>
      <c r="C1417" s="30"/>
      <c r="D1417" s="30"/>
      <c r="E1417" s="30"/>
    </row>
    <row r="1418" spans="1:5" ht="13.5">
      <c r="A1418" s="30"/>
      <c r="B1418" s="30"/>
      <c r="C1418" s="30"/>
      <c r="D1418" s="30"/>
      <c r="E1418" s="30"/>
    </row>
    <row r="1419" spans="1:5" ht="13.5">
      <c r="A1419" s="30"/>
      <c r="B1419" s="30"/>
      <c r="C1419" s="30"/>
      <c r="D1419" s="30"/>
      <c r="E1419" s="30"/>
    </row>
    <row r="1420" spans="1:5" ht="13.5">
      <c r="A1420" s="30"/>
      <c r="B1420" s="30"/>
      <c r="C1420" s="30"/>
      <c r="D1420" s="30"/>
      <c r="E1420" s="30"/>
    </row>
    <row r="1421" spans="1:5" ht="13.5">
      <c r="A1421" s="30"/>
      <c r="B1421" s="30"/>
      <c r="C1421" s="30"/>
      <c r="D1421" s="30"/>
      <c r="E1421" s="30"/>
    </row>
    <row r="1422" spans="1:5" ht="13.5">
      <c r="A1422" s="30"/>
      <c r="B1422" s="30"/>
      <c r="C1422" s="30"/>
      <c r="D1422" s="30"/>
      <c r="E1422" s="30"/>
    </row>
    <row r="1423" spans="1:5" ht="13.5">
      <c r="A1423" s="30"/>
      <c r="B1423" s="30"/>
      <c r="C1423" s="30"/>
      <c r="D1423" s="30"/>
      <c r="E1423" s="30"/>
    </row>
    <row r="1424" spans="1:5" ht="13.5">
      <c r="A1424" s="30"/>
      <c r="B1424" s="30"/>
      <c r="C1424" s="30"/>
      <c r="D1424" s="30"/>
      <c r="E1424" s="30"/>
    </row>
    <row r="1425" spans="1:5" ht="13.5">
      <c r="A1425" s="30"/>
      <c r="B1425" s="30"/>
      <c r="C1425" s="30"/>
      <c r="D1425" s="30"/>
      <c r="E1425" s="30"/>
    </row>
    <row r="1426" spans="1:5" ht="13.5">
      <c r="A1426" s="30"/>
      <c r="B1426" s="30"/>
      <c r="C1426" s="30"/>
      <c r="D1426" s="30"/>
      <c r="E1426" s="30"/>
    </row>
    <row r="1427" spans="1:5" ht="13.5">
      <c r="A1427" s="30"/>
      <c r="B1427" s="30"/>
      <c r="C1427" s="30"/>
      <c r="D1427" s="30"/>
      <c r="E1427" s="30"/>
    </row>
    <row r="1428" spans="1:5" ht="13.5">
      <c r="A1428" s="30"/>
      <c r="B1428" s="30"/>
      <c r="C1428" s="30"/>
      <c r="D1428" s="30"/>
      <c r="E1428" s="30"/>
    </row>
    <row r="1429" spans="1:5" ht="13.5">
      <c r="A1429" s="30"/>
      <c r="B1429" s="30"/>
      <c r="C1429" s="30"/>
      <c r="D1429" s="30"/>
      <c r="E1429" s="30"/>
    </row>
    <row r="1430" spans="1:5" ht="13.5">
      <c r="A1430" s="30"/>
      <c r="B1430" s="30"/>
      <c r="C1430" s="30"/>
      <c r="D1430" s="30"/>
      <c r="E1430" s="30"/>
    </row>
    <row r="1431" spans="1:5" ht="13.5">
      <c r="A1431" s="30"/>
      <c r="B1431" s="30"/>
      <c r="C1431" s="30"/>
      <c r="D1431" s="30"/>
      <c r="E1431" s="30"/>
    </row>
    <row r="1432" spans="1:5" ht="13.5">
      <c r="A1432" s="30"/>
      <c r="B1432" s="30"/>
      <c r="C1432" s="30"/>
      <c r="D1432" s="30"/>
      <c r="E1432" s="30"/>
    </row>
    <row r="1433" spans="1:5" ht="13.5">
      <c r="A1433" s="30"/>
      <c r="B1433" s="30"/>
      <c r="C1433" s="30"/>
      <c r="D1433" s="30"/>
      <c r="E1433" s="30"/>
    </row>
    <row r="1434" spans="1:5" ht="13.5">
      <c r="A1434" s="30"/>
      <c r="B1434" s="30"/>
      <c r="C1434" s="30"/>
      <c r="D1434" s="30"/>
      <c r="E1434" s="30"/>
    </row>
    <row r="1435" spans="1:5" ht="13.5">
      <c r="A1435" s="30"/>
      <c r="B1435" s="30"/>
      <c r="C1435" s="30"/>
      <c r="D1435" s="30"/>
      <c r="E1435" s="30"/>
    </row>
    <row r="1436" spans="1:5" ht="13.5">
      <c r="A1436" s="30"/>
      <c r="B1436" s="30"/>
      <c r="C1436" s="30"/>
      <c r="D1436" s="30"/>
      <c r="E1436" s="30"/>
    </row>
    <row r="1437" spans="1:5" ht="13.5">
      <c r="A1437" s="30"/>
      <c r="B1437" s="30"/>
      <c r="C1437" s="30"/>
      <c r="D1437" s="30"/>
      <c r="E1437" s="30"/>
    </row>
    <row r="1438" spans="1:5" ht="13.5">
      <c r="A1438" s="30"/>
      <c r="B1438" s="30"/>
      <c r="C1438" s="30"/>
      <c r="D1438" s="30"/>
      <c r="E1438" s="30"/>
    </row>
    <row r="1439" spans="1:5" ht="13.5">
      <c r="A1439" s="30"/>
      <c r="B1439" s="30"/>
      <c r="C1439" s="30"/>
      <c r="D1439" s="30"/>
      <c r="E1439" s="30"/>
    </row>
    <row r="1440" spans="1:5" ht="13.5">
      <c r="A1440" s="30"/>
      <c r="B1440" s="30"/>
      <c r="C1440" s="30"/>
      <c r="D1440" s="30"/>
      <c r="E1440" s="30"/>
    </row>
    <row r="1441" spans="1:5" ht="13.5">
      <c r="A1441" s="30"/>
      <c r="B1441" s="30"/>
      <c r="C1441" s="30"/>
      <c r="D1441" s="30"/>
      <c r="E1441" s="30"/>
    </row>
    <row r="1442" spans="1:5" ht="13.5">
      <c r="A1442" s="30"/>
      <c r="B1442" s="30"/>
      <c r="C1442" s="30"/>
      <c r="D1442" s="30"/>
      <c r="E1442" s="30"/>
    </row>
    <row r="1443" spans="1:5" ht="13.5">
      <c r="A1443" s="30"/>
      <c r="B1443" s="30"/>
      <c r="C1443" s="30"/>
      <c r="D1443" s="30"/>
      <c r="E1443" s="30"/>
    </row>
    <row r="1444" spans="1:5" ht="13.5">
      <c r="A1444" s="30"/>
      <c r="B1444" s="30"/>
      <c r="C1444" s="30"/>
      <c r="D1444" s="30"/>
      <c r="E1444" s="30"/>
    </row>
  </sheetData>
  <sheetProtection formatCells="0"/>
  <mergeCells count="3">
    <mergeCell ref="A2:E2"/>
    <mergeCell ref="A5:B5"/>
    <mergeCell ref="A1377:B1377"/>
  </mergeCells>
  <printOptions horizontalCentered="1"/>
  <pageMargins left="0.393055555555556" right="0.393055555555556" top="0.393055555555556" bottom="0.393055555555556" header="0" footer="0.196527777777778"/>
  <pageSetup fitToHeight="0" fitToWidth="1" horizontalDpi="600" verticalDpi="600" orientation="portrait" paperSize="9" scale="43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PageLayoutView="0" workbookViewId="0" topLeftCell="A1">
      <pane xSplit="2" ySplit="5" topLeftCell="C7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:E85"/>
    </sheetView>
  </sheetViews>
  <sheetFormatPr defaultColWidth="9.00390625" defaultRowHeight="14.25"/>
  <cols>
    <col min="1" max="1" width="11.25390625" style="5" customWidth="1"/>
    <col min="2" max="2" width="43.75390625" style="5" customWidth="1"/>
    <col min="3" max="3" width="17.00390625" style="5" customWidth="1"/>
    <col min="4" max="4" width="12.50390625" style="6" customWidth="1"/>
    <col min="5" max="5" width="13.75390625" style="7" customWidth="1"/>
    <col min="6" max="6" width="13.25390625" style="7" customWidth="1"/>
    <col min="7" max="16384" width="9.00390625" style="5" customWidth="1"/>
  </cols>
  <sheetData>
    <row r="1" ht="25.5" customHeight="1">
      <c r="A1" s="4" t="s">
        <v>1139</v>
      </c>
    </row>
    <row r="2" spans="1:6" ht="25.5">
      <c r="A2" s="116" t="s">
        <v>1203</v>
      </c>
      <c r="B2" s="116"/>
      <c r="C2" s="116"/>
      <c r="D2" s="126"/>
      <c r="E2" s="116"/>
      <c r="F2" s="84"/>
    </row>
    <row r="3" spans="1:6" ht="18.75" customHeight="1">
      <c r="A3" s="127" t="s">
        <v>1140</v>
      </c>
      <c r="B3" s="127"/>
      <c r="C3" s="127"/>
      <c r="D3" s="128"/>
      <c r="E3" s="8" t="s">
        <v>27</v>
      </c>
      <c r="F3" s="8"/>
    </row>
    <row r="4" spans="1:6" s="1" customFormat="1" ht="34.5" customHeight="1">
      <c r="A4" s="9" t="s">
        <v>1</v>
      </c>
      <c r="B4" s="9" t="s">
        <v>2</v>
      </c>
      <c r="C4" s="10" t="s">
        <v>1197</v>
      </c>
      <c r="D4" s="10" t="s">
        <v>3</v>
      </c>
      <c r="E4" s="53" t="s">
        <v>1204</v>
      </c>
      <c r="F4" s="85"/>
    </row>
    <row r="5" spans="1:6" s="2" customFormat="1" ht="19.5" customHeight="1">
      <c r="A5" s="117" t="s">
        <v>5</v>
      </c>
      <c r="B5" s="118"/>
      <c r="C5" s="11">
        <f>C6+C11+C22+C30+C37+C41+C44+C48+C51+C57+C60+C65+C68</f>
        <v>19759.623077999997</v>
      </c>
      <c r="D5" s="11">
        <f>D6+D11+D22+D30+D37+D41+D44+D48+D51+D57+D60+D65+D68</f>
        <v>17164.7</v>
      </c>
      <c r="E5" s="105">
        <f>D5/C5</f>
        <v>0.8686754768673125</v>
      </c>
      <c r="F5" s="86"/>
    </row>
    <row r="6" spans="1:6" s="2" customFormat="1" ht="19.5" customHeight="1">
      <c r="A6" s="12">
        <v>501</v>
      </c>
      <c r="B6" s="12" t="s">
        <v>1141</v>
      </c>
      <c r="C6" s="13">
        <f>SUM(C7:C10)</f>
        <v>1971.4533000000001</v>
      </c>
      <c r="D6" s="13">
        <f>SUM(D7:D10)</f>
        <v>1622.8999999999999</v>
      </c>
      <c r="E6" s="105">
        <f aca="true" t="shared" si="0" ref="E6:E69">D6/C6</f>
        <v>0.8231998191385004</v>
      </c>
      <c r="F6" s="86"/>
    </row>
    <row r="7" spans="1:8" s="3" customFormat="1" ht="19.5" customHeight="1">
      <c r="A7" s="14">
        <v>50101</v>
      </c>
      <c r="B7" s="15" t="s">
        <v>1142</v>
      </c>
      <c r="C7" s="16">
        <v>1198.5133</v>
      </c>
      <c r="D7" s="16">
        <v>1280.3</v>
      </c>
      <c r="E7" s="105">
        <f t="shared" si="0"/>
        <v>1.0682401271642123</v>
      </c>
      <c r="F7" s="87"/>
      <c r="H7" s="2"/>
    </row>
    <row r="8" spans="1:8" s="3" customFormat="1" ht="19.5" customHeight="1">
      <c r="A8" s="14">
        <v>50102</v>
      </c>
      <c r="B8" s="15" t="s">
        <v>1143</v>
      </c>
      <c r="C8" s="16">
        <v>630.84</v>
      </c>
      <c r="D8" s="16">
        <v>245.2</v>
      </c>
      <c r="E8" s="105">
        <f t="shared" si="0"/>
        <v>0.3886880984084712</v>
      </c>
      <c r="F8" s="87"/>
      <c r="H8" s="2"/>
    </row>
    <row r="9" spans="1:8" s="3" customFormat="1" ht="19.5" customHeight="1">
      <c r="A9" s="14">
        <v>50103</v>
      </c>
      <c r="B9" s="15" t="s">
        <v>1024</v>
      </c>
      <c r="C9" s="16">
        <v>97.1</v>
      </c>
      <c r="D9" s="16">
        <v>97.1</v>
      </c>
      <c r="E9" s="105">
        <f t="shared" si="0"/>
        <v>1</v>
      </c>
      <c r="F9" s="87"/>
      <c r="H9" s="2"/>
    </row>
    <row r="10" spans="1:8" s="3" customFormat="1" ht="19.5" customHeight="1">
      <c r="A10" s="14">
        <v>50199</v>
      </c>
      <c r="B10" s="15" t="s">
        <v>1144</v>
      </c>
      <c r="C10" s="16">
        <v>45</v>
      </c>
      <c r="D10" s="16">
        <v>0.3</v>
      </c>
      <c r="E10" s="105">
        <f t="shared" si="0"/>
        <v>0.006666666666666666</v>
      </c>
      <c r="F10" s="87"/>
      <c r="H10" s="2"/>
    </row>
    <row r="11" spans="1:6" s="2" customFormat="1" ht="19.5" customHeight="1">
      <c r="A11" s="12">
        <v>502</v>
      </c>
      <c r="B11" s="12" t="s">
        <v>1145</v>
      </c>
      <c r="C11" s="13">
        <f>SUM(C12:C21)</f>
        <v>2904.553621</v>
      </c>
      <c r="D11" s="13">
        <f>SUM(D12:D21)</f>
        <v>3529.7</v>
      </c>
      <c r="E11" s="105">
        <f t="shared" si="0"/>
        <v>1.2152297600843638</v>
      </c>
      <c r="F11" s="86"/>
    </row>
    <row r="12" spans="1:8" s="3" customFormat="1" ht="19.5" customHeight="1">
      <c r="A12" s="14">
        <v>50201</v>
      </c>
      <c r="B12" s="15" t="s">
        <v>1146</v>
      </c>
      <c r="C12" s="16">
        <v>319.221</v>
      </c>
      <c r="D12" s="16">
        <v>332.5</v>
      </c>
      <c r="E12" s="105">
        <f t="shared" si="0"/>
        <v>1.0415981404732144</v>
      </c>
      <c r="F12" s="87"/>
      <c r="H12" s="2"/>
    </row>
    <row r="13" spans="1:8" s="3" customFormat="1" ht="19.5" customHeight="1">
      <c r="A13" s="14">
        <v>50202</v>
      </c>
      <c r="B13" s="15" t="s">
        <v>1147</v>
      </c>
      <c r="C13" s="16">
        <v>22.66</v>
      </c>
      <c r="D13" s="16">
        <v>6</v>
      </c>
      <c r="E13" s="105">
        <f t="shared" si="0"/>
        <v>0.264783759929391</v>
      </c>
      <c r="F13" s="87"/>
      <c r="H13" s="2"/>
    </row>
    <row r="14" spans="1:8" s="3" customFormat="1" ht="19.5" customHeight="1">
      <c r="A14" s="14">
        <v>50203</v>
      </c>
      <c r="B14" s="15" t="s">
        <v>1148</v>
      </c>
      <c r="C14" s="16">
        <v>22.5</v>
      </c>
      <c r="D14" s="16">
        <v>18.9</v>
      </c>
      <c r="E14" s="105">
        <f t="shared" si="0"/>
        <v>0.84</v>
      </c>
      <c r="F14" s="87"/>
      <c r="H14" s="2"/>
    </row>
    <row r="15" spans="1:8" s="3" customFormat="1" ht="19.5" customHeight="1">
      <c r="A15" s="14">
        <v>50204</v>
      </c>
      <c r="B15" s="15" t="s">
        <v>1149</v>
      </c>
      <c r="C15" s="16">
        <v>0.1</v>
      </c>
      <c r="D15" s="16">
        <v>12.6</v>
      </c>
      <c r="E15" s="105">
        <f t="shared" si="0"/>
        <v>125.99999999999999</v>
      </c>
      <c r="F15" s="87"/>
      <c r="H15" s="2"/>
    </row>
    <row r="16" spans="1:8" s="3" customFormat="1" ht="19.5" customHeight="1">
      <c r="A16" s="14">
        <v>50205</v>
      </c>
      <c r="B16" s="15" t="s">
        <v>1150</v>
      </c>
      <c r="C16" s="16">
        <v>26.6</v>
      </c>
      <c r="D16" s="16">
        <v>590.6</v>
      </c>
      <c r="E16" s="105">
        <f t="shared" si="0"/>
        <v>22.20300751879699</v>
      </c>
      <c r="F16" s="87"/>
      <c r="H16" s="2"/>
    </row>
    <row r="17" spans="1:8" s="3" customFormat="1" ht="19.5" customHeight="1">
      <c r="A17" s="14">
        <v>50206</v>
      </c>
      <c r="B17" s="15" t="s">
        <v>1151</v>
      </c>
      <c r="C17" s="16">
        <v>62</v>
      </c>
      <c r="D17" s="16">
        <v>61.7</v>
      </c>
      <c r="E17" s="105">
        <f t="shared" si="0"/>
        <v>0.9951612903225807</v>
      </c>
      <c r="F17" s="87"/>
      <c r="H17" s="2"/>
    </row>
    <row r="18" spans="1:8" s="3" customFormat="1" ht="19.5" customHeight="1">
      <c r="A18" s="14">
        <v>50207</v>
      </c>
      <c r="B18" s="15" t="s">
        <v>1152</v>
      </c>
      <c r="C18" s="16">
        <v>0</v>
      </c>
      <c r="D18" s="16"/>
      <c r="E18" s="105" t="e">
        <f t="shared" si="0"/>
        <v>#DIV/0!</v>
      </c>
      <c r="F18" s="87"/>
      <c r="H18" s="2"/>
    </row>
    <row r="19" spans="1:8" s="3" customFormat="1" ht="19.5" customHeight="1">
      <c r="A19" s="14">
        <v>50208</v>
      </c>
      <c r="B19" s="15" t="s">
        <v>1153</v>
      </c>
      <c r="C19" s="16">
        <v>38</v>
      </c>
      <c r="D19" s="16">
        <v>17.4</v>
      </c>
      <c r="E19" s="105">
        <f t="shared" si="0"/>
        <v>0.45789473684210524</v>
      </c>
      <c r="F19" s="87"/>
      <c r="H19" s="2"/>
    </row>
    <row r="20" spans="1:8" s="3" customFormat="1" ht="19.5" customHeight="1">
      <c r="A20" s="14">
        <v>50209</v>
      </c>
      <c r="B20" s="15" t="s">
        <v>1154</v>
      </c>
      <c r="C20" s="16">
        <v>20</v>
      </c>
      <c r="D20" s="16">
        <v>5</v>
      </c>
      <c r="E20" s="105">
        <f t="shared" si="0"/>
        <v>0.25</v>
      </c>
      <c r="F20" s="87"/>
      <c r="H20" s="2"/>
    </row>
    <row r="21" spans="1:8" s="3" customFormat="1" ht="19.5" customHeight="1">
      <c r="A21" s="14">
        <v>50299</v>
      </c>
      <c r="B21" s="15" t="s">
        <v>1155</v>
      </c>
      <c r="C21" s="16">
        <v>2393.472621</v>
      </c>
      <c r="D21" s="16">
        <v>2485</v>
      </c>
      <c r="E21" s="105">
        <f t="shared" si="0"/>
        <v>1.0382404119424435</v>
      </c>
      <c r="F21" s="87"/>
      <c r="H21" s="2"/>
    </row>
    <row r="22" spans="1:6" s="2" customFormat="1" ht="19.5" customHeight="1">
      <c r="A22" s="12">
        <v>503</v>
      </c>
      <c r="B22" s="12" t="s">
        <v>1156</v>
      </c>
      <c r="C22" s="13">
        <f>SUM(C23:C29)</f>
        <v>1100.616</v>
      </c>
      <c r="D22" s="13">
        <f>SUM(D23:D29)</f>
        <v>274.1</v>
      </c>
      <c r="E22" s="105">
        <f t="shared" si="0"/>
        <v>0.24904235446331874</v>
      </c>
      <c r="F22" s="86"/>
    </row>
    <row r="23" spans="1:8" s="3" customFormat="1" ht="19.5" customHeight="1">
      <c r="A23" s="14">
        <v>50301</v>
      </c>
      <c r="B23" s="15" t="s">
        <v>1157</v>
      </c>
      <c r="C23" s="16">
        <v>0</v>
      </c>
      <c r="D23" s="16"/>
      <c r="E23" s="105" t="e">
        <f t="shared" si="0"/>
        <v>#DIV/0!</v>
      </c>
      <c r="F23" s="87"/>
      <c r="H23" s="2"/>
    </row>
    <row r="24" spans="1:8" s="3" customFormat="1" ht="19.5" customHeight="1">
      <c r="A24" s="14">
        <v>50302</v>
      </c>
      <c r="B24" s="15" t="s">
        <v>1158</v>
      </c>
      <c r="C24" s="16">
        <v>996.3</v>
      </c>
      <c r="D24" s="16">
        <v>151.6</v>
      </c>
      <c r="E24" s="105">
        <f t="shared" si="0"/>
        <v>0.1521630031115126</v>
      </c>
      <c r="F24" s="87"/>
      <c r="H24" s="2"/>
    </row>
    <row r="25" spans="1:8" s="3" customFormat="1" ht="19.5" customHeight="1">
      <c r="A25" s="14">
        <v>50303</v>
      </c>
      <c r="B25" s="15" t="s">
        <v>1159</v>
      </c>
      <c r="C25" s="16">
        <v>0</v>
      </c>
      <c r="D25" s="16"/>
      <c r="E25" s="105" t="e">
        <f t="shared" si="0"/>
        <v>#DIV/0!</v>
      </c>
      <c r="F25" s="87"/>
      <c r="H25" s="2"/>
    </row>
    <row r="26" spans="1:8" s="3" customFormat="1" ht="19.5" customHeight="1">
      <c r="A26" s="14">
        <v>50305</v>
      </c>
      <c r="B26" s="15" t="s">
        <v>1160</v>
      </c>
      <c r="C26" s="16">
        <v>0</v>
      </c>
      <c r="D26" s="16"/>
      <c r="E26" s="105" t="e">
        <f t="shared" si="0"/>
        <v>#DIV/0!</v>
      </c>
      <c r="F26" s="87"/>
      <c r="H26" s="2"/>
    </row>
    <row r="27" spans="1:8" s="3" customFormat="1" ht="19.5" customHeight="1">
      <c r="A27" s="14">
        <v>50306</v>
      </c>
      <c r="B27" s="15" t="s">
        <v>1161</v>
      </c>
      <c r="C27" s="16">
        <v>0</v>
      </c>
      <c r="D27" s="16">
        <v>10.2</v>
      </c>
      <c r="E27" s="105" t="e">
        <f t="shared" si="0"/>
        <v>#DIV/0!</v>
      </c>
      <c r="F27" s="87"/>
      <c r="H27" s="2"/>
    </row>
    <row r="28" spans="1:8" s="3" customFormat="1" ht="19.5" customHeight="1">
      <c r="A28" s="14">
        <v>50307</v>
      </c>
      <c r="B28" s="15" t="s">
        <v>1162</v>
      </c>
      <c r="C28" s="16">
        <v>10.4</v>
      </c>
      <c r="D28" s="16">
        <v>10.4</v>
      </c>
      <c r="E28" s="105">
        <f t="shared" si="0"/>
        <v>1</v>
      </c>
      <c r="F28" s="87"/>
      <c r="H28" s="2"/>
    </row>
    <row r="29" spans="1:8" s="3" customFormat="1" ht="19.5" customHeight="1">
      <c r="A29" s="14">
        <v>50399</v>
      </c>
      <c r="B29" s="15" t="s">
        <v>1163</v>
      </c>
      <c r="C29" s="16">
        <v>93.916</v>
      </c>
      <c r="D29" s="16">
        <v>101.9</v>
      </c>
      <c r="E29" s="105">
        <f t="shared" si="0"/>
        <v>1.0850121385067508</v>
      </c>
      <c r="F29" s="87"/>
      <c r="H29" s="2"/>
    </row>
    <row r="30" spans="1:6" s="2" customFormat="1" ht="19.5" customHeight="1">
      <c r="A30" s="12">
        <v>504</v>
      </c>
      <c r="B30" s="12" t="s">
        <v>1164</v>
      </c>
      <c r="C30" s="13">
        <f>SUM(C31:C36)</f>
        <v>20</v>
      </c>
      <c r="D30" s="13">
        <f>SUM(D31:D36)</f>
        <v>0</v>
      </c>
      <c r="E30" s="105">
        <f t="shared" si="0"/>
        <v>0</v>
      </c>
      <c r="F30" s="86"/>
    </row>
    <row r="31" spans="1:8" s="3" customFormat="1" ht="19.5" customHeight="1">
      <c r="A31" s="14">
        <v>50401</v>
      </c>
      <c r="B31" s="15" t="s">
        <v>1157</v>
      </c>
      <c r="C31" s="17">
        <v>0</v>
      </c>
      <c r="D31" s="17">
        <v>0</v>
      </c>
      <c r="E31" s="105" t="e">
        <f t="shared" si="0"/>
        <v>#DIV/0!</v>
      </c>
      <c r="F31" s="87"/>
      <c r="H31" s="2"/>
    </row>
    <row r="32" spans="1:8" s="3" customFormat="1" ht="19.5" customHeight="1">
      <c r="A32" s="14">
        <v>50402</v>
      </c>
      <c r="B32" s="15" t="s">
        <v>1158</v>
      </c>
      <c r="C32" s="17">
        <v>20</v>
      </c>
      <c r="D32" s="17">
        <v>0</v>
      </c>
      <c r="E32" s="105">
        <f t="shared" si="0"/>
        <v>0</v>
      </c>
      <c r="F32" s="88"/>
      <c r="H32" s="2"/>
    </row>
    <row r="33" spans="1:8" s="3" customFormat="1" ht="19.5" customHeight="1">
      <c r="A33" s="14">
        <v>50403</v>
      </c>
      <c r="B33" s="15" t="s">
        <v>1159</v>
      </c>
      <c r="C33" s="17">
        <v>0</v>
      </c>
      <c r="D33" s="17">
        <v>0</v>
      </c>
      <c r="E33" s="105" t="e">
        <f t="shared" si="0"/>
        <v>#DIV/0!</v>
      </c>
      <c r="F33" s="87"/>
      <c r="H33" s="2"/>
    </row>
    <row r="34" spans="1:8" s="3" customFormat="1" ht="19.5" customHeight="1">
      <c r="A34" s="14">
        <v>50404</v>
      </c>
      <c r="B34" s="15" t="s">
        <v>1161</v>
      </c>
      <c r="C34" s="17">
        <v>0</v>
      </c>
      <c r="D34" s="17">
        <v>0</v>
      </c>
      <c r="E34" s="105" t="e">
        <f t="shared" si="0"/>
        <v>#DIV/0!</v>
      </c>
      <c r="F34" s="87"/>
      <c r="H34" s="2"/>
    </row>
    <row r="35" spans="1:8" s="3" customFormat="1" ht="19.5" customHeight="1">
      <c r="A35" s="14">
        <v>50405</v>
      </c>
      <c r="B35" s="15" t="s">
        <v>1162</v>
      </c>
      <c r="C35" s="17">
        <v>0</v>
      </c>
      <c r="D35" s="17">
        <v>0</v>
      </c>
      <c r="E35" s="105" t="e">
        <f t="shared" si="0"/>
        <v>#DIV/0!</v>
      </c>
      <c r="F35" s="87"/>
      <c r="H35" s="2"/>
    </row>
    <row r="36" spans="1:8" s="3" customFormat="1" ht="19.5" customHeight="1">
      <c r="A36" s="14">
        <v>50499</v>
      </c>
      <c r="B36" s="15" t="s">
        <v>1163</v>
      </c>
      <c r="C36" s="17">
        <v>0</v>
      </c>
      <c r="D36" s="17">
        <v>0</v>
      </c>
      <c r="E36" s="105" t="e">
        <f t="shared" si="0"/>
        <v>#DIV/0!</v>
      </c>
      <c r="F36" s="87"/>
      <c r="H36" s="2"/>
    </row>
    <row r="37" spans="1:6" s="2" customFormat="1" ht="19.5" customHeight="1">
      <c r="A37" s="12">
        <v>505</v>
      </c>
      <c r="B37" s="12" t="s">
        <v>1165</v>
      </c>
      <c r="C37" s="13">
        <f>SUM(C38:C40)</f>
        <v>9021.130302</v>
      </c>
      <c r="D37" s="13">
        <f>SUM(D38:D40)</f>
        <v>6517.500000000001</v>
      </c>
      <c r="E37" s="105">
        <f t="shared" si="0"/>
        <v>0.7224704423740627</v>
      </c>
      <c r="F37" s="86"/>
    </row>
    <row r="38" spans="1:8" s="3" customFormat="1" ht="19.5" customHeight="1">
      <c r="A38" s="14">
        <v>50501</v>
      </c>
      <c r="B38" s="15" t="s">
        <v>1166</v>
      </c>
      <c r="C38" s="16">
        <v>5851.992104999999</v>
      </c>
      <c r="D38" s="16">
        <v>4683.8</v>
      </c>
      <c r="E38" s="105">
        <f t="shared" si="0"/>
        <v>0.8003770196473976</v>
      </c>
      <c r="F38" s="87"/>
      <c r="H38" s="2"/>
    </row>
    <row r="39" spans="1:8" s="3" customFormat="1" ht="19.5" customHeight="1">
      <c r="A39" s="14">
        <v>50502</v>
      </c>
      <c r="B39" s="15" t="s">
        <v>1167</v>
      </c>
      <c r="C39" s="16">
        <v>3169.138197</v>
      </c>
      <c r="D39" s="16">
        <v>1833.4</v>
      </c>
      <c r="E39" s="105">
        <f t="shared" si="0"/>
        <v>0.5785168982960575</v>
      </c>
      <c r="F39" s="87"/>
      <c r="H39" s="2"/>
    </row>
    <row r="40" spans="1:8" s="3" customFormat="1" ht="19.5" customHeight="1">
      <c r="A40" s="14">
        <v>50599</v>
      </c>
      <c r="B40" s="15" t="s">
        <v>1168</v>
      </c>
      <c r="C40" s="16">
        <v>0</v>
      </c>
      <c r="D40" s="16">
        <v>0.3</v>
      </c>
      <c r="E40" s="105" t="e">
        <f t="shared" si="0"/>
        <v>#DIV/0!</v>
      </c>
      <c r="F40" s="87"/>
      <c r="H40" s="2"/>
    </row>
    <row r="41" spans="1:6" s="2" customFormat="1" ht="19.5" customHeight="1">
      <c r="A41" s="12">
        <v>506</v>
      </c>
      <c r="B41" s="12" t="s">
        <v>1169</v>
      </c>
      <c r="C41" s="13">
        <f>SUM(C42:C43)</f>
        <v>161.4</v>
      </c>
      <c r="D41" s="13">
        <f>SUM(D42:D43)</f>
        <v>883.3</v>
      </c>
      <c r="E41" s="105">
        <f t="shared" si="0"/>
        <v>5.472738537794299</v>
      </c>
      <c r="F41" s="86"/>
    </row>
    <row r="42" spans="1:8" s="3" customFormat="1" ht="19.5" customHeight="1">
      <c r="A42" s="14">
        <v>50601</v>
      </c>
      <c r="B42" s="15" t="s">
        <v>1170</v>
      </c>
      <c r="C42" s="16">
        <v>161.4</v>
      </c>
      <c r="D42" s="16">
        <v>883.3</v>
      </c>
      <c r="E42" s="105">
        <f t="shared" si="0"/>
        <v>5.472738537794299</v>
      </c>
      <c r="F42" s="87"/>
      <c r="H42" s="2"/>
    </row>
    <row r="43" spans="1:8" s="3" customFormat="1" ht="19.5" customHeight="1">
      <c r="A43" s="14">
        <v>50602</v>
      </c>
      <c r="B43" s="15" t="s">
        <v>1171</v>
      </c>
      <c r="C43" s="16">
        <v>0</v>
      </c>
      <c r="D43" s="16"/>
      <c r="E43" s="105" t="e">
        <f t="shared" si="0"/>
        <v>#DIV/0!</v>
      </c>
      <c r="F43" s="87"/>
      <c r="H43" s="2"/>
    </row>
    <row r="44" spans="1:6" s="2" customFormat="1" ht="19.5" customHeight="1">
      <c r="A44" s="12">
        <v>507</v>
      </c>
      <c r="B44" s="12" t="s">
        <v>1172</v>
      </c>
      <c r="C44" s="13">
        <f>SUM(C45:C47)</f>
        <v>171.5</v>
      </c>
      <c r="D44" s="13">
        <f>SUM(D45:D47)</f>
        <v>56.7</v>
      </c>
      <c r="E44" s="105">
        <f t="shared" si="0"/>
        <v>0.3306122448979592</v>
      </c>
      <c r="F44" s="86"/>
    </row>
    <row r="45" spans="1:8" s="3" customFormat="1" ht="19.5" customHeight="1">
      <c r="A45" s="14">
        <v>50701</v>
      </c>
      <c r="B45" s="15" t="s">
        <v>1173</v>
      </c>
      <c r="C45" s="16"/>
      <c r="D45" s="16"/>
      <c r="E45" s="105" t="e">
        <f t="shared" si="0"/>
        <v>#DIV/0!</v>
      </c>
      <c r="F45" s="87"/>
      <c r="H45" s="2"/>
    </row>
    <row r="46" spans="1:8" s="3" customFormat="1" ht="19.5" customHeight="1">
      <c r="A46" s="14">
        <v>50702</v>
      </c>
      <c r="B46" s="15" t="s">
        <v>1174</v>
      </c>
      <c r="C46" s="17">
        <v>0</v>
      </c>
      <c r="D46" s="17">
        <v>0</v>
      </c>
      <c r="E46" s="105" t="e">
        <f t="shared" si="0"/>
        <v>#DIV/0!</v>
      </c>
      <c r="F46" s="87"/>
      <c r="H46" s="2"/>
    </row>
    <row r="47" spans="1:8" s="3" customFormat="1" ht="19.5" customHeight="1">
      <c r="A47" s="14">
        <v>50799</v>
      </c>
      <c r="B47" s="15" t="s">
        <v>1175</v>
      </c>
      <c r="C47" s="16">
        <v>171.5</v>
      </c>
      <c r="D47" s="16">
        <v>56.7</v>
      </c>
      <c r="E47" s="105">
        <f t="shared" si="0"/>
        <v>0.3306122448979592</v>
      </c>
      <c r="F47" s="87"/>
      <c r="H47" s="2"/>
    </row>
    <row r="48" spans="1:6" s="2" customFormat="1" ht="19.5" customHeight="1">
      <c r="A48" s="12">
        <v>508</v>
      </c>
      <c r="B48" s="12" t="s">
        <v>1176</v>
      </c>
      <c r="C48" s="13">
        <f>SUM(C49:C50)</f>
        <v>0</v>
      </c>
      <c r="D48" s="13">
        <f>SUM(D49:D50)</f>
        <v>0</v>
      </c>
      <c r="E48" s="105" t="e">
        <f t="shared" si="0"/>
        <v>#DIV/0!</v>
      </c>
      <c r="F48" s="86"/>
    </row>
    <row r="49" spans="1:8" s="3" customFormat="1" ht="19.5" customHeight="1">
      <c r="A49" s="14">
        <v>50801</v>
      </c>
      <c r="B49" s="15" t="s">
        <v>1177</v>
      </c>
      <c r="C49" s="16"/>
      <c r="D49" s="16"/>
      <c r="E49" s="105" t="e">
        <f t="shared" si="0"/>
        <v>#DIV/0!</v>
      </c>
      <c r="F49" s="87"/>
      <c r="H49" s="2"/>
    </row>
    <row r="50" spans="1:8" s="3" customFormat="1" ht="19.5" customHeight="1">
      <c r="A50" s="14">
        <v>50802</v>
      </c>
      <c r="B50" s="15" t="s">
        <v>1178</v>
      </c>
      <c r="C50" s="17">
        <v>0</v>
      </c>
      <c r="D50" s="17">
        <v>0</v>
      </c>
      <c r="E50" s="105" t="e">
        <f t="shared" si="0"/>
        <v>#DIV/0!</v>
      </c>
      <c r="F50" s="87"/>
      <c r="H50" s="2"/>
    </row>
    <row r="51" spans="1:6" s="2" customFormat="1" ht="19.5" customHeight="1">
      <c r="A51" s="12">
        <v>509</v>
      </c>
      <c r="B51" s="12" t="s">
        <v>1179</v>
      </c>
      <c r="C51" s="13">
        <f>SUM(C52:C56)</f>
        <v>4121.969854999999</v>
      </c>
      <c r="D51" s="13">
        <f>SUM(D52:D56)</f>
        <v>4280.5</v>
      </c>
      <c r="E51" s="105">
        <f t="shared" si="0"/>
        <v>1.0384598021277864</v>
      </c>
      <c r="F51" s="86"/>
    </row>
    <row r="52" spans="1:8" s="3" customFormat="1" ht="19.5" customHeight="1">
      <c r="A52" s="14">
        <v>50901</v>
      </c>
      <c r="B52" s="15" t="s">
        <v>1180</v>
      </c>
      <c r="C52" s="16">
        <v>2124.3848</v>
      </c>
      <c r="D52" s="16">
        <v>3160.4</v>
      </c>
      <c r="E52" s="105">
        <f t="shared" si="0"/>
        <v>1.487677750283282</v>
      </c>
      <c r="F52" s="87"/>
      <c r="H52" s="2"/>
    </row>
    <row r="53" spans="1:8" s="3" customFormat="1" ht="19.5" customHeight="1">
      <c r="A53" s="14">
        <v>50902</v>
      </c>
      <c r="B53" s="15" t="s">
        <v>1181</v>
      </c>
      <c r="C53" s="16">
        <v>37.529399999999995</v>
      </c>
      <c r="D53" s="16">
        <v>22.2</v>
      </c>
      <c r="E53" s="105">
        <f t="shared" si="0"/>
        <v>0.5915362355912964</v>
      </c>
      <c r="F53" s="87"/>
      <c r="H53" s="2"/>
    </row>
    <row r="54" spans="1:8" s="3" customFormat="1" ht="19.5" customHeight="1">
      <c r="A54" s="14">
        <v>50903</v>
      </c>
      <c r="B54" s="15" t="s">
        <v>1182</v>
      </c>
      <c r="C54" s="16">
        <v>2.161655</v>
      </c>
      <c r="D54" s="16"/>
      <c r="E54" s="105">
        <f t="shared" si="0"/>
        <v>0</v>
      </c>
      <c r="F54" s="87"/>
      <c r="H54" s="2"/>
    </row>
    <row r="55" spans="1:8" s="3" customFormat="1" ht="19.5" customHeight="1">
      <c r="A55" s="14">
        <v>50905</v>
      </c>
      <c r="B55" s="15" t="s">
        <v>1183</v>
      </c>
      <c r="C55" s="16">
        <v>964.03</v>
      </c>
      <c r="D55" s="16">
        <v>512.8</v>
      </c>
      <c r="E55" s="105">
        <f t="shared" si="0"/>
        <v>0.5319336535170067</v>
      </c>
      <c r="F55" s="87"/>
      <c r="H55" s="2"/>
    </row>
    <row r="56" spans="1:8" s="3" customFormat="1" ht="19.5" customHeight="1">
      <c r="A56" s="14">
        <v>50999</v>
      </c>
      <c r="B56" s="15" t="s">
        <v>1184</v>
      </c>
      <c r="C56" s="16">
        <v>993.864</v>
      </c>
      <c r="D56" s="16">
        <v>585.1</v>
      </c>
      <c r="E56" s="105">
        <f t="shared" si="0"/>
        <v>0.5887123389115614</v>
      </c>
      <c r="F56" s="87"/>
      <c r="H56" s="2"/>
    </row>
    <row r="57" spans="1:6" s="2" customFormat="1" ht="19.5" customHeight="1">
      <c r="A57" s="12">
        <v>510</v>
      </c>
      <c r="B57" s="12" t="s">
        <v>1185</v>
      </c>
      <c r="C57" s="13">
        <f>SUM(C58:C59)</f>
        <v>287</v>
      </c>
      <c r="D57" s="13">
        <f>SUM(D58:D59)</f>
        <v>0</v>
      </c>
      <c r="E57" s="105">
        <f t="shared" si="0"/>
        <v>0</v>
      </c>
      <c r="F57" s="86"/>
    </row>
    <row r="58" spans="1:8" s="3" customFormat="1" ht="19.5" customHeight="1">
      <c r="A58" s="14">
        <v>51002</v>
      </c>
      <c r="B58" s="15" t="s">
        <v>1186</v>
      </c>
      <c r="C58" s="106">
        <v>287</v>
      </c>
      <c r="D58" s="16"/>
      <c r="E58" s="105">
        <f t="shared" si="0"/>
        <v>0</v>
      </c>
      <c r="F58" s="87"/>
      <c r="H58" s="2"/>
    </row>
    <row r="59" spans="1:8" s="3" customFormat="1" ht="19.5" customHeight="1">
      <c r="A59" s="14">
        <v>51003</v>
      </c>
      <c r="B59" s="15" t="s">
        <v>1187</v>
      </c>
      <c r="C59" s="17">
        <v>0</v>
      </c>
      <c r="D59" s="17">
        <v>0</v>
      </c>
      <c r="E59" s="105" t="e">
        <f t="shared" si="0"/>
        <v>#DIV/0!</v>
      </c>
      <c r="F59" s="87"/>
      <c r="H59" s="2"/>
    </row>
    <row r="60" spans="1:6" s="2" customFormat="1" ht="19.5" customHeight="1">
      <c r="A60" s="12">
        <v>511</v>
      </c>
      <c r="B60" s="12" t="s">
        <v>1188</v>
      </c>
      <c r="C60" s="13">
        <f>SUM(C61:C63)</f>
        <v>0</v>
      </c>
      <c r="D60" s="13">
        <f>SUM(D61:D63)</f>
        <v>0</v>
      </c>
      <c r="E60" s="105" t="e">
        <f t="shared" si="0"/>
        <v>#DIV/0!</v>
      </c>
      <c r="F60" s="86"/>
    </row>
    <row r="61" spans="1:8" s="3" customFormat="1" ht="19.5" customHeight="1">
      <c r="A61" s="14">
        <v>51101</v>
      </c>
      <c r="B61" s="15" t="s">
        <v>1189</v>
      </c>
      <c r="C61" s="16"/>
      <c r="D61" s="16"/>
      <c r="E61" s="105" t="e">
        <f t="shared" si="0"/>
        <v>#DIV/0!</v>
      </c>
      <c r="F61" s="87"/>
      <c r="H61" s="2"/>
    </row>
    <row r="62" spans="1:8" s="3" customFormat="1" ht="19.5" customHeight="1">
      <c r="A62" s="14">
        <v>51102</v>
      </c>
      <c r="B62" s="15" t="s">
        <v>1190</v>
      </c>
      <c r="C62" s="16"/>
      <c r="D62" s="16"/>
      <c r="E62" s="105" t="e">
        <f t="shared" si="0"/>
        <v>#DIV/0!</v>
      </c>
      <c r="F62" s="87"/>
      <c r="H62" s="2"/>
    </row>
    <row r="63" spans="1:8" s="3" customFormat="1" ht="19.5" customHeight="1">
      <c r="A63" s="14">
        <v>51103</v>
      </c>
      <c r="B63" s="15" t="s">
        <v>1191</v>
      </c>
      <c r="C63" s="16"/>
      <c r="D63" s="16"/>
      <c r="E63" s="105" t="e">
        <f t="shared" si="0"/>
        <v>#DIV/0!</v>
      </c>
      <c r="F63" s="88"/>
      <c r="H63" s="2"/>
    </row>
    <row r="64" spans="1:8" s="3" customFormat="1" ht="19.5" customHeight="1">
      <c r="A64" s="14">
        <v>51104</v>
      </c>
      <c r="B64" s="15" t="s">
        <v>1192</v>
      </c>
      <c r="C64" s="16"/>
      <c r="D64" s="16"/>
      <c r="E64" s="105" t="e">
        <f t="shared" si="0"/>
        <v>#DIV/0!</v>
      </c>
      <c r="F64" s="87"/>
      <c r="H64" s="2"/>
    </row>
    <row r="65" spans="1:6" s="2" customFormat="1" ht="19.5" customHeight="1">
      <c r="A65" s="12">
        <v>514</v>
      </c>
      <c r="B65" s="12" t="s">
        <v>1193</v>
      </c>
      <c r="C65" s="13">
        <f>SUM(C66:C67)</f>
        <v>0</v>
      </c>
      <c r="D65" s="13">
        <f>SUM(D66:D67)</f>
        <v>0</v>
      </c>
      <c r="E65" s="105" t="e">
        <f t="shared" si="0"/>
        <v>#DIV/0!</v>
      </c>
      <c r="F65" s="88"/>
    </row>
    <row r="66" spans="1:8" s="3" customFormat="1" ht="19.5" customHeight="1">
      <c r="A66" s="14">
        <v>51401</v>
      </c>
      <c r="B66" s="15" t="s">
        <v>1117</v>
      </c>
      <c r="C66" s="16">
        <v>0</v>
      </c>
      <c r="D66" s="16">
        <v>0</v>
      </c>
      <c r="E66" s="105" t="e">
        <f t="shared" si="0"/>
        <v>#DIV/0!</v>
      </c>
      <c r="F66" s="88"/>
      <c r="H66" s="2"/>
    </row>
    <row r="67" spans="1:8" s="3" customFormat="1" ht="19.5" customHeight="1">
      <c r="A67" s="14">
        <v>51402</v>
      </c>
      <c r="B67" s="15" t="s">
        <v>1194</v>
      </c>
      <c r="C67" s="16">
        <v>0</v>
      </c>
      <c r="D67" s="16">
        <v>0</v>
      </c>
      <c r="E67" s="105" t="e">
        <f t="shared" si="0"/>
        <v>#DIV/0!</v>
      </c>
      <c r="F67" s="88"/>
      <c r="H67" s="2"/>
    </row>
    <row r="68" spans="1:6" s="2" customFormat="1" ht="19.5" customHeight="1">
      <c r="A68" s="12">
        <v>599</v>
      </c>
      <c r="B68" s="12" t="s">
        <v>246</v>
      </c>
      <c r="C68" s="13">
        <f>SUM(C69:C72)</f>
        <v>0</v>
      </c>
      <c r="D68" s="13">
        <f>SUM(D69:D72)</f>
        <v>0</v>
      </c>
      <c r="E68" s="105" t="e">
        <f t="shared" si="0"/>
        <v>#DIV/0!</v>
      </c>
      <c r="F68" s="86"/>
    </row>
    <row r="69" spans="1:8" s="3" customFormat="1" ht="19.5" customHeight="1">
      <c r="A69" s="14">
        <v>59906</v>
      </c>
      <c r="B69" s="15" t="s">
        <v>1195</v>
      </c>
      <c r="C69" s="17">
        <v>0</v>
      </c>
      <c r="D69" s="17">
        <v>0</v>
      </c>
      <c r="E69" s="105" t="e">
        <f t="shared" si="0"/>
        <v>#DIV/0!</v>
      </c>
      <c r="F69" s="87"/>
      <c r="H69" s="2"/>
    </row>
    <row r="70" spans="1:8" s="3" customFormat="1" ht="19.5" customHeight="1">
      <c r="A70" s="14">
        <v>59907</v>
      </c>
      <c r="B70" s="15" t="s">
        <v>218</v>
      </c>
      <c r="C70" s="17">
        <v>0</v>
      </c>
      <c r="D70" s="17">
        <v>0</v>
      </c>
      <c r="E70" s="105" t="e">
        <f aca="true" t="shared" si="1" ref="E70:E85">D70/C70</f>
        <v>#DIV/0!</v>
      </c>
      <c r="F70" s="87"/>
      <c r="H70" s="2"/>
    </row>
    <row r="71" spans="1:8" s="3" customFormat="1" ht="21" customHeight="1">
      <c r="A71" s="14">
        <v>59908</v>
      </c>
      <c r="B71" s="15" t="s">
        <v>1196</v>
      </c>
      <c r="C71" s="17">
        <v>0</v>
      </c>
      <c r="D71" s="17">
        <v>0</v>
      </c>
      <c r="E71" s="105" t="e">
        <f t="shared" si="1"/>
        <v>#DIV/0!</v>
      </c>
      <c r="F71" s="87"/>
      <c r="H71" s="2"/>
    </row>
    <row r="72" spans="1:8" s="3" customFormat="1" ht="19.5" customHeight="1">
      <c r="A72" s="14">
        <v>59999</v>
      </c>
      <c r="B72" s="15" t="s">
        <v>246</v>
      </c>
      <c r="C72" s="16"/>
      <c r="D72" s="16"/>
      <c r="E72" s="105" t="e">
        <f t="shared" si="1"/>
        <v>#DIV/0!</v>
      </c>
      <c r="F72" s="87"/>
      <c r="H72" s="2"/>
    </row>
    <row r="73" spans="1:6" s="2" customFormat="1" ht="19.5" customHeight="1">
      <c r="A73" s="124" t="s">
        <v>20</v>
      </c>
      <c r="B73" s="125"/>
      <c r="C73" s="13">
        <f>C74+C75</f>
        <v>2438</v>
      </c>
      <c r="D73" s="13">
        <f>D74+D75</f>
        <v>2229.7</v>
      </c>
      <c r="E73" s="105">
        <f t="shared" si="1"/>
        <v>0.9145611156685808</v>
      </c>
      <c r="F73" s="86"/>
    </row>
    <row r="74" spans="1:6" s="2" customFormat="1" ht="19.5" customHeight="1">
      <c r="A74" s="18">
        <v>2300601</v>
      </c>
      <c r="B74" s="19" t="s">
        <v>1131</v>
      </c>
      <c r="C74" s="13"/>
      <c r="D74" s="13"/>
      <c r="E74" s="105" t="e">
        <f t="shared" si="1"/>
        <v>#DIV/0!</v>
      </c>
      <c r="F74" s="88"/>
    </row>
    <row r="75" spans="1:8" ht="19.5" customHeight="1">
      <c r="A75" s="18">
        <v>2300602</v>
      </c>
      <c r="B75" s="19" t="s">
        <v>1132</v>
      </c>
      <c r="C75" s="13">
        <f>SUM(C76:C78)</f>
        <v>2438</v>
      </c>
      <c r="D75" s="13">
        <f>SUM(D76:D78)</f>
        <v>2229.7</v>
      </c>
      <c r="E75" s="105">
        <f t="shared" si="1"/>
        <v>0.9145611156685808</v>
      </c>
      <c r="F75" s="86"/>
      <c r="H75" s="2"/>
    </row>
    <row r="76" spans="1:8" s="4" customFormat="1" ht="19.5" customHeight="1">
      <c r="A76" s="20"/>
      <c r="B76" s="21" t="s">
        <v>1133</v>
      </c>
      <c r="C76" s="16">
        <v>1417</v>
      </c>
      <c r="D76" s="42">
        <v>1416.7</v>
      </c>
      <c r="E76" s="105">
        <f t="shared" si="1"/>
        <v>0.9997882851093861</v>
      </c>
      <c r="F76" s="88"/>
      <c r="H76" s="2"/>
    </row>
    <row r="77" spans="1:8" s="4" customFormat="1" ht="19.5" customHeight="1">
      <c r="A77" s="20"/>
      <c r="B77" s="21" t="s">
        <v>1134</v>
      </c>
      <c r="C77" s="16">
        <v>717</v>
      </c>
      <c r="D77" s="42">
        <v>693</v>
      </c>
      <c r="E77" s="105">
        <f t="shared" si="1"/>
        <v>0.9665271966527197</v>
      </c>
      <c r="F77" s="87"/>
      <c r="H77" s="2"/>
    </row>
    <row r="78" spans="1:8" s="4" customFormat="1" ht="19.5" customHeight="1">
      <c r="A78" s="20"/>
      <c r="B78" s="21" t="s">
        <v>1135</v>
      </c>
      <c r="C78" s="16">
        <v>304</v>
      </c>
      <c r="D78" s="42">
        <v>120</v>
      </c>
      <c r="E78" s="105">
        <f t="shared" si="1"/>
        <v>0.39473684210526316</v>
      </c>
      <c r="F78" s="87"/>
      <c r="H78" s="2"/>
    </row>
    <row r="79" spans="1:8" ht="19.5" customHeight="1">
      <c r="A79" s="124" t="s">
        <v>21</v>
      </c>
      <c r="B79" s="125"/>
      <c r="C79" s="13">
        <f>C80</f>
        <v>0</v>
      </c>
      <c r="D79" s="13">
        <f>D80</f>
        <v>0</v>
      </c>
      <c r="E79" s="105" t="e">
        <f t="shared" si="1"/>
        <v>#DIV/0!</v>
      </c>
      <c r="F79" s="86"/>
      <c r="H79" s="2"/>
    </row>
    <row r="80" spans="1:8" ht="19.5" customHeight="1">
      <c r="A80" s="22">
        <v>23103</v>
      </c>
      <c r="B80" s="22" t="s">
        <v>1136</v>
      </c>
      <c r="C80" s="13">
        <f>C81</f>
        <v>0</v>
      </c>
      <c r="D80" s="13">
        <f>D81</f>
        <v>0</v>
      </c>
      <c r="E80" s="105" t="e">
        <f t="shared" si="1"/>
        <v>#DIV/0!</v>
      </c>
      <c r="F80" s="86"/>
      <c r="H80" s="2"/>
    </row>
    <row r="81" spans="1:8" s="4" customFormat="1" ht="19.5" customHeight="1">
      <c r="A81" s="23">
        <v>2310301</v>
      </c>
      <c r="B81" s="21" t="s">
        <v>1137</v>
      </c>
      <c r="C81" s="16"/>
      <c r="D81" s="16"/>
      <c r="E81" s="105" t="e">
        <f t="shared" si="1"/>
        <v>#DIV/0!</v>
      </c>
      <c r="F81" s="87"/>
      <c r="H81" s="2"/>
    </row>
    <row r="82" spans="1:8" ht="19.5" customHeight="1">
      <c r="A82" s="124" t="s">
        <v>22</v>
      </c>
      <c r="B82" s="125"/>
      <c r="C82" s="13">
        <f>C83</f>
        <v>0</v>
      </c>
      <c r="D82" s="13">
        <f>D83</f>
        <v>0</v>
      </c>
      <c r="E82" s="105" t="e">
        <f t="shared" si="1"/>
        <v>#DIV/0!</v>
      </c>
      <c r="F82" s="86"/>
      <c r="H82" s="2"/>
    </row>
    <row r="83" spans="1:8" ht="19.5" customHeight="1">
      <c r="A83" s="22">
        <v>23009</v>
      </c>
      <c r="B83" s="24" t="s">
        <v>1138</v>
      </c>
      <c r="C83" s="13"/>
      <c r="D83" s="13"/>
      <c r="E83" s="105" t="e">
        <f t="shared" si="1"/>
        <v>#DIV/0!</v>
      </c>
      <c r="F83" s="86"/>
      <c r="H83" s="2"/>
    </row>
    <row r="84" spans="1:8" ht="19.5" customHeight="1">
      <c r="A84" s="117" t="s">
        <v>23</v>
      </c>
      <c r="B84" s="118"/>
      <c r="C84" s="13">
        <f>C85-C82-C79-C73-C5</f>
        <v>-0.08307799999602139</v>
      </c>
      <c r="D84" s="13">
        <f>D85-D82-D79-D73-D5</f>
        <v>-0.10000000000218279</v>
      </c>
      <c r="E84" s="105">
        <f t="shared" si="1"/>
        <v>1.2036881004233586</v>
      </c>
      <c r="F84" s="86"/>
      <c r="H84" s="2"/>
    </row>
    <row r="85" spans="1:8" ht="19.5" customHeight="1">
      <c r="A85" s="119" t="s">
        <v>24</v>
      </c>
      <c r="B85" s="119"/>
      <c r="C85" s="13">
        <f>'乡镇一般预算收入'!C69</f>
        <v>22197.54</v>
      </c>
      <c r="D85" s="13">
        <f>'乡镇一般预算收入'!D69</f>
        <v>19394.3</v>
      </c>
      <c r="E85" s="105">
        <f t="shared" si="1"/>
        <v>0.8737139340665677</v>
      </c>
      <c r="F85" s="86"/>
      <c r="H85" s="2"/>
    </row>
    <row r="86" ht="25.5" customHeight="1">
      <c r="D86" s="5"/>
    </row>
    <row r="87" ht="25.5" customHeight="1">
      <c r="D87" s="5"/>
    </row>
    <row r="88" ht="25.5" customHeight="1">
      <c r="D88" s="5"/>
    </row>
    <row r="89" ht="21.75" customHeight="1">
      <c r="D89" s="5"/>
    </row>
    <row r="90" ht="21.75" customHeight="1">
      <c r="D90" s="5"/>
    </row>
    <row r="91" ht="21.75" customHeight="1">
      <c r="D91" s="5"/>
    </row>
    <row r="92" ht="21.75" customHeight="1">
      <c r="D92" s="5"/>
    </row>
    <row r="93" ht="21.75" customHeight="1">
      <c r="D93" s="5"/>
    </row>
    <row r="94" ht="21.75" customHeight="1">
      <c r="D94" s="5"/>
    </row>
    <row r="95" ht="14.25">
      <c r="D95" s="5"/>
    </row>
  </sheetData>
  <sheetProtection/>
  <mergeCells count="8">
    <mergeCell ref="A82:B82"/>
    <mergeCell ref="A84:B84"/>
    <mergeCell ref="A85:B85"/>
    <mergeCell ref="A2:E2"/>
    <mergeCell ref="A3:D3"/>
    <mergeCell ref="A5:B5"/>
    <mergeCell ref="A73:B73"/>
    <mergeCell ref="A79:B79"/>
  </mergeCells>
  <printOptions horizontalCentered="1"/>
  <pageMargins left="0.393055555555556" right="0.393055555555556" top="0.393055555555556" bottom="0.393055555555556" header="0" footer="0.196527777777778"/>
  <pageSetup fitToHeight="0" fitToWidth="1" horizontalDpi="600" verticalDpi="600" orientation="portrait" paperSize="9" scale="8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甄杰</dc:creator>
  <cp:keywords/>
  <dc:description/>
  <cp:lastModifiedBy>袁俊荣</cp:lastModifiedBy>
  <cp:lastPrinted>2020-01-14T07:07:32Z</cp:lastPrinted>
  <dcterms:created xsi:type="dcterms:W3CDTF">2019-10-28T01:43:00Z</dcterms:created>
  <dcterms:modified xsi:type="dcterms:W3CDTF">2020-05-15T00:46:58Z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2052-11.1.0.9422</vt:lpwstr>
  </property>
</Properties>
</file>