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/>
  <bookViews>
    <workbookView xWindow="0" yWindow="0" windowWidth="28695" windowHeight="13065"/>
  </bookViews>
  <sheets>
    <sheet name="1209" sheetId="4" r:id="rId1"/>
    <sheet name="Sheet1" sheetId="1" state="hidden" r:id="rId2"/>
    <sheet name="Sheet1 (2)" sheetId="2" state="hidden" r:id="rId3"/>
  </sheets>
  <definedNames>
    <definedName name="_xlnm._FilterDatabase" localSheetId="0" hidden="1">'1209'!$A$6:$T$7</definedName>
    <definedName name="_xlnm._FilterDatabase" localSheetId="1" hidden="1">Sheet1!$A$3:$K$163</definedName>
    <definedName name="_xlnm._FilterDatabase" localSheetId="2" hidden="1">'Sheet1 (2)'!$A$5:$K$163</definedName>
    <definedName name="_xlnm.Print_Titles" localSheetId="0">'1209'!$2:$6</definedName>
  </definedNames>
  <calcPr calcId="124519" concurrentCalc="0"/>
</workbook>
</file>

<file path=xl/calcChain.xml><?xml version="1.0" encoding="utf-8"?>
<calcChain xmlns="http://schemas.openxmlformats.org/spreadsheetml/2006/main">
  <c r="G7" i="4"/>
  <c r="H7"/>
  <c r="I7"/>
  <c r="J7"/>
  <c r="K7"/>
  <c r="L7"/>
  <c r="Q7"/>
  <c r="P7"/>
  <c r="U7"/>
  <c r="C6" i="1"/>
  <c r="D6"/>
  <c r="E6"/>
  <c r="F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6"/>
  <c r="C6" i="2"/>
  <c r="D6"/>
  <c r="E6"/>
  <c r="F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</calcChain>
</file>

<file path=xl/sharedStrings.xml><?xml version="1.0" encoding="utf-8"?>
<sst xmlns="http://schemas.openxmlformats.org/spreadsheetml/2006/main" count="690" uniqueCount="330">
  <si>
    <t>2020年中小学校舍安全保障长效机制资金清算安排表</t>
  </si>
  <si>
    <t>单位：万元</t>
  </si>
  <si>
    <t>单位</t>
  </si>
  <si>
    <t>公办小学生在校生数（人）</t>
  </si>
  <si>
    <t>公办初中生在校生数（人）</t>
  </si>
  <si>
    <t>档次标记</t>
  </si>
  <si>
    <t>标准面积（平方米，小学人数*9.8+初中人数*12.7）</t>
  </si>
  <si>
    <t>安全面积（平方米，标准值60%校舍安全）</t>
  </si>
  <si>
    <t>需加固标准面积（平方米，标准值40%校舍需加固）</t>
  </si>
  <si>
    <t>每年需维修改造校舍面积（平方米，安全面积按50年摊销，加固面积按30年摊销）</t>
  </si>
  <si>
    <t>改造总费用（元，按一平方米800元计算）</t>
  </si>
  <si>
    <t>核定下达金额</t>
  </si>
  <si>
    <t>已提前下达金额</t>
  </si>
  <si>
    <t>粤财科教〔2020〕124号已下达金额</t>
  </si>
  <si>
    <t>本次下达资金</t>
  </si>
  <si>
    <t>农村</t>
  </si>
  <si>
    <t>城乡</t>
  </si>
  <si>
    <t>总金额</t>
  </si>
  <si>
    <t>其中：中央</t>
  </si>
  <si>
    <t>其中；省级</t>
  </si>
  <si>
    <t>合计</t>
  </si>
  <si>
    <t>清算下达中央金额</t>
  </si>
  <si>
    <t>追加下达中央资金</t>
  </si>
  <si>
    <t>追加下达省级资金</t>
  </si>
  <si>
    <t>收回粤财科教〔2019〕257号提前下达资金</t>
  </si>
  <si>
    <t>市辖区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</si>
  <si>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</si>
  <si>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</si>
  <si>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</si>
  <si>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</si>
  <si>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</si>
  <si>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</si>
  <si>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</si>
  <si>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</si>
  <si>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</si>
  <si>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</si>
  <si>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</si>
  <si>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</si>
  <si>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</si>
  <si>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</si>
  <si>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</si>
  <si>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</si>
  <si>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</si>
  <si>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</si>
  <si>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</si>
  <si>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</si>
  <si>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</si>
  <si>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</si>
  <si>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香洲区</t>
  </si>
  <si>
    <t>斗门区</t>
  </si>
  <si>
    <t>金湾区</t>
  </si>
  <si>
    <t>高新区</t>
  </si>
  <si>
    <t>龙湖区</t>
  </si>
  <si>
    <t>金平区</t>
  </si>
  <si>
    <t>濠江区</t>
  </si>
  <si>
    <t>潮阳区</t>
  </si>
  <si>
    <t>潮南区</t>
  </si>
  <si>
    <t>澄海区</t>
  </si>
  <si>
    <t>南澳县</t>
  </si>
  <si>
    <t>禅城区</t>
  </si>
  <si>
    <t>南海区</t>
  </si>
  <si>
    <t>顺德区</t>
  </si>
  <si>
    <t>三水区</t>
  </si>
  <si>
    <t>高明区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</si>
  <si>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</si>
  <si>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</si>
  <si>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</si>
  <si>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</si>
  <si>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</si>
  <si>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</si>
  <si>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</si>
  <si>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遂溪县</t>
  </si>
  <si>
    <t>徐闻县</t>
  </si>
  <si>
    <t>廉江市</t>
  </si>
  <si>
    <t>雷州市</t>
  </si>
  <si>
    <t>吴川市</t>
  </si>
  <si>
    <t>茂南区</t>
  </si>
  <si>
    <t>电白区</t>
  </si>
  <si>
    <t>高州市</t>
  </si>
  <si>
    <t>化州市</t>
  </si>
  <si>
    <t>信宜市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</si>
  <si>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</si>
  <si>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</si>
  <si>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</si>
  <si>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</si>
  <si>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</si>
  <si>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</si>
  <si>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</si>
  <si>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</si>
  <si>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惠城区</t>
  </si>
  <si>
    <t>惠阳区</t>
  </si>
  <si>
    <t>博罗县</t>
  </si>
  <si>
    <t>惠东县</t>
  </si>
  <si>
    <t>龙门县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</si>
  <si>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</si>
  <si>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</si>
  <si>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</si>
  <si>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</si>
  <si>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</si>
  <si>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</si>
  <si>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</si>
  <si>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</si>
  <si>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城区</t>
  </si>
  <si>
    <t>海丰县</t>
  </si>
  <si>
    <t>陆河县</t>
  </si>
  <si>
    <t>陆丰市</t>
  </si>
  <si>
    <t>源城区</t>
  </si>
  <si>
    <t>紫金县</t>
  </si>
  <si>
    <t>龙川县</t>
  </si>
  <si>
    <t>连平县</t>
  </si>
  <si>
    <t>和平县</t>
  </si>
  <si>
    <t>东源县</t>
  </si>
  <si>
    <t>江城区</t>
  </si>
  <si>
    <t>阳东区</t>
  </si>
  <si>
    <t>阳西县</t>
  </si>
  <si>
    <t>阳春市</t>
  </si>
  <si>
    <t>清城区</t>
  </si>
  <si>
    <t>清新区</t>
  </si>
  <si>
    <t>佛冈县</t>
  </si>
  <si>
    <t>阳山县</t>
  </si>
  <si>
    <t>连山县</t>
  </si>
  <si>
    <t>连南瑶族自治县</t>
  </si>
  <si>
    <t>英德市</t>
  </si>
  <si>
    <t>连州市</t>
  </si>
  <si>
    <t>直属</t>
  </si>
  <si>
    <t>潮州市湘桥区</t>
  </si>
  <si>
    <t>潮安区</t>
  </si>
  <si>
    <t>潮州市饶平县</t>
  </si>
  <si>
    <t>榕城区</t>
  </si>
  <si>
    <t>揭东区</t>
  </si>
  <si>
    <t>揭西县</t>
  </si>
  <si>
    <t>惠来县</t>
  </si>
  <si>
    <t>普宁市</t>
  </si>
  <si>
    <t>普侨区</t>
  </si>
  <si>
    <t>云城区</t>
  </si>
  <si>
    <t>云安区</t>
  </si>
  <si>
    <t>新兴县</t>
  </si>
  <si>
    <t>郁南县</t>
  </si>
  <si>
    <t>罗定市</t>
  </si>
  <si>
    <t>中小学校舍安全保障长效机制资金测算1</t>
  </si>
  <si>
    <t>机构代码</t>
  </si>
  <si>
    <t>补助比例</t>
  </si>
  <si>
    <t>小学补助标准（元/生）</t>
  </si>
  <si>
    <t>初中补助标准（元/生）</t>
  </si>
  <si>
    <t>补助资金（万元）</t>
  </si>
  <si>
    <t>440000000</t>
  </si>
  <si>
    <t>440101000</t>
  </si>
  <si>
    <t>440103000</t>
  </si>
  <si>
    <t>440104000</t>
  </si>
  <si>
    <t>440105000</t>
  </si>
  <si>
    <t>440106000</t>
  </si>
  <si>
    <t>440111000</t>
  </si>
  <si>
    <t>440112000</t>
  </si>
  <si>
    <t>440113000</t>
  </si>
  <si>
    <t>440114000</t>
  </si>
  <si>
    <t>440115000</t>
  </si>
  <si>
    <t>440116000</t>
  </si>
  <si>
    <t>440117000</t>
  </si>
  <si>
    <t>440118000</t>
  </si>
  <si>
    <t>440201000</t>
  </si>
  <si>
    <t>440203000</t>
  </si>
  <si>
    <t>440204000</t>
  </si>
  <si>
    <t>440205000</t>
  </si>
  <si>
    <t>440222000</t>
  </si>
  <si>
    <t>440224000</t>
  </si>
  <si>
    <t>440229000</t>
  </si>
  <si>
    <t>440232000</t>
  </si>
  <si>
    <t>440233000</t>
  </si>
  <si>
    <t>440281000</t>
  </si>
  <si>
    <t>440282000</t>
  </si>
  <si>
    <t>440401000</t>
  </si>
  <si>
    <t>440402000</t>
  </si>
  <si>
    <t>440403000</t>
  </si>
  <si>
    <t>440404000</t>
  </si>
  <si>
    <t>440405000</t>
  </si>
  <si>
    <t>440406000</t>
  </si>
  <si>
    <t>高栏港区</t>
  </si>
  <si>
    <t>440407000</t>
  </si>
  <si>
    <t>万山区</t>
  </si>
  <si>
    <t>440408000</t>
  </si>
  <si>
    <t>横琴新区</t>
  </si>
  <si>
    <t>440501000</t>
  </si>
  <si>
    <t>440507000</t>
  </si>
  <si>
    <t>440511000</t>
  </si>
  <si>
    <t>440512000</t>
  </si>
  <si>
    <t>440513000</t>
  </si>
  <si>
    <t>440514000</t>
  </si>
  <si>
    <t>440515000</t>
  </si>
  <si>
    <t>440523000</t>
  </si>
  <si>
    <t>440601000</t>
  </si>
  <si>
    <t>440604000</t>
  </si>
  <si>
    <t>440605000</t>
  </si>
  <si>
    <t>440606000</t>
  </si>
  <si>
    <t>440607000</t>
  </si>
  <si>
    <t>440608000</t>
  </si>
  <si>
    <t>440701000</t>
  </si>
  <si>
    <t>440703000</t>
  </si>
  <si>
    <t>440704000</t>
  </si>
  <si>
    <t>440705000</t>
  </si>
  <si>
    <t>440781000</t>
  </si>
  <si>
    <t>440783000</t>
  </si>
  <si>
    <t>440784000</t>
  </si>
  <si>
    <t>440785000</t>
  </si>
  <si>
    <t>440801000</t>
  </si>
  <si>
    <t>440802000</t>
  </si>
  <si>
    <t>湛江市赤坎区</t>
  </si>
  <si>
    <t>440803000</t>
  </si>
  <si>
    <t>湛江市霞山区</t>
  </si>
  <si>
    <t>440804000</t>
  </si>
  <si>
    <t>湛江市坡头区</t>
  </si>
  <si>
    <t>440811000</t>
  </si>
  <si>
    <t>湛江市麻章区</t>
  </si>
  <si>
    <t>440823000</t>
  </si>
  <si>
    <t>440825000</t>
  </si>
  <si>
    <t>440881000</t>
  </si>
  <si>
    <t>440882000</t>
  </si>
  <si>
    <t>440883000</t>
  </si>
  <si>
    <t>440892000</t>
  </si>
  <si>
    <t>开发区代管</t>
  </si>
  <si>
    <t>440901000</t>
  </si>
  <si>
    <t>440902000</t>
  </si>
  <si>
    <t>440904000</t>
  </si>
  <si>
    <t>440981000</t>
  </si>
  <si>
    <t>440982000</t>
  </si>
  <si>
    <t>440983000</t>
  </si>
  <si>
    <t>440991000</t>
  </si>
  <si>
    <t>滨海新区代管</t>
  </si>
  <si>
    <t>440992000</t>
  </si>
  <si>
    <t>高新社会事务管理局代管</t>
  </si>
  <si>
    <t>441201000</t>
  </si>
  <si>
    <t>441202000</t>
  </si>
  <si>
    <t>441203000</t>
  </si>
  <si>
    <t>441204000</t>
  </si>
  <si>
    <t>441223000</t>
  </si>
  <si>
    <t>441224000</t>
  </si>
  <si>
    <t>441225000</t>
  </si>
  <si>
    <t>441226000</t>
  </si>
  <si>
    <t>441283000</t>
  </si>
  <si>
    <t>441284000</t>
  </si>
  <si>
    <t>441291000</t>
  </si>
  <si>
    <t>大旺区代管</t>
  </si>
  <si>
    <t>441301000</t>
  </si>
  <si>
    <t>441302000</t>
  </si>
  <si>
    <t>441303000</t>
  </si>
  <si>
    <t>441322000</t>
  </si>
  <si>
    <t>441323000</t>
  </si>
  <si>
    <t>441324000</t>
  </si>
  <si>
    <t>441391000</t>
  </si>
  <si>
    <t>大亚湾区代管</t>
  </si>
  <si>
    <t>441392000</t>
  </si>
  <si>
    <t>仲恺区代管</t>
  </si>
  <si>
    <t>441401000</t>
  </si>
  <si>
    <t>441402000</t>
  </si>
  <si>
    <t>441403000</t>
  </si>
  <si>
    <t>441422000</t>
  </si>
  <si>
    <t>441423000</t>
  </si>
  <si>
    <t>441424000</t>
  </si>
  <si>
    <t>441426000</t>
  </si>
  <si>
    <t>441427000</t>
  </si>
  <si>
    <t>441481000</t>
  </si>
  <si>
    <t>441501000</t>
  </si>
  <si>
    <t>441502000</t>
  </si>
  <si>
    <t>441521000</t>
  </si>
  <si>
    <t>441523000</t>
  </si>
  <si>
    <t>441581000</t>
  </si>
  <si>
    <t>441591000</t>
  </si>
  <si>
    <t>红海湾区代管</t>
  </si>
  <si>
    <t>441592000</t>
  </si>
  <si>
    <t>华侨管理区</t>
  </si>
  <si>
    <t>441601000</t>
  </si>
  <si>
    <t>441602000</t>
  </si>
  <si>
    <t>441621000</t>
  </si>
  <si>
    <t>441622000</t>
  </si>
  <si>
    <t>441623000</t>
  </si>
  <si>
    <t>441624000</t>
  </si>
  <si>
    <t>441625000</t>
  </si>
  <si>
    <t>441701000</t>
  </si>
  <si>
    <t>441702000</t>
  </si>
  <si>
    <t>441704000</t>
  </si>
  <si>
    <t>441721000</t>
  </si>
  <si>
    <t>441781000</t>
  </si>
  <si>
    <t>441791000</t>
  </si>
  <si>
    <t>海陵岛试验区代管</t>
  </si>
  <si>
    <t>441792000</t>
  </si>
  <si>
    <t>阳江农垦局代管</t>
  </si>
  <si>
    <t>441793000</t>
  </si>
  <si>
    <t>高新区代管</t>
  </si>
  <si>
    <t>441801000</t>
  </si>
  <si>
    <t>441802000</t>
  </si>
  <si>
    <t>441803000</t>
  </si>
  <si>
    <t>441821000</t>
  </si>
  <si>
    <t>441823000</t>
  </si>
  <si>
    <t>441825000</t>
  </si>
  <si>
    <t>441826000</t>
  </si>
  <si>
    <t>441881000</t>
  </si>
  <si>
    <t>441882000</t>
  </si>
  <si>
    <t>441901000</t>
  </si>
  <si>
    <t>东莞县</t>
  </si>
  <si>
    <t>442001000</t>
  </si>
  <si>
    <t>中山县</t>
  </si>
  <si>
    <t>442020000</t>
  </si>
  <si>
    <t>445101000</t>
  </si>
  <si>
    <t>445102000</t>
  </si>
  <si>
    <t>445103000</t>
  </si>
  <si>
    <t>445122000</t>
  </si>
  <si>
    <t>445191000</t>
  </si>
  <si>
    <t>枫溪区代管</t>
  </si>
  <si>
    <t>445195000</t>
  </si>
  <si>
    <t>凤泉湖高新区</t>
  </si>
  <si>
    <t>445201000</t>
  </si>
  <si>
    <t>445202000</t>
  </si>
  <si>
    <t>445203000</t>
  </si>
  <si>
    <t>445222000</t>
  </si>
  <si>
    <t>445224000</t>
  </si>
  <si>
    <t>445281000</t>
  </si>
  <si>
    <t>445291000</t>
  </si>
  <si>
    <t>蓝城区代管(揭东区)</t>
  </si>
  <si>
    <t>445292000</t>
  </si>
  <si>
    <t>空港经济区代管(榕城区)</t>
  </si>
  <si>
    <t>445293000</t>
  </si>
  <si>
    <t>445294000</t>
  </si>
  <si>
    <t>揭阳大南海石化工业区代管(惠来县)</t>
  </si>
  <si>
    <t>445301000</t>
  </si>
  <si>
    <t>445302000</t>
  </si>
  <si>
    <t>445303000</t>
  </si>
  <si>
    <t>445321000</t>
  </si>
  <si>
    <t>445322000</t>
  </si>
  <si>
    <t>445381000</t>
  </si>
  <si>
    <t>中小学校舍安全保障长效机制资金测算2</t>
  </si>
  <si>
    <t>附件4</t>
    <phoneticPr fontId="10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</si>
</sst>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6" formatCode="0_ "/>
  </numFmts>
  <fonts count="1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幼圆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幼圆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7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41" fontId="0" fillId="0" borderId="1" xfId="0" applyNumberFormat="1" applyFont="1" applyFill="1" applyBorder="1">
      <alignment vertical="center"/>
    </xf>
    <xf numFmtId="41" fontId="0" fillId="0" borderId="1" xfId="0" applyNumberFormat="1" applyFont="1" applyFill="1" applyBorder="1">
      <alignment vertical="center"/>
    </xf>
    <xf numFmtId="0" fontId="1" fillId="0" borderId="1" xfId="0" quotePrefix="1" applyFont="1" applyFill="1" applyBorder="1">
      <alignment vertical="center"/>
    </xf>
    <xf numFmtId="41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"/>
  <sheetViews>
    <sheetView tabSelected="1" zoomScale="110" zoomScaleSheetLayoutView="100" workbookViewId="0">
      <pane xSplit="1" ySplit="6" topLeftCell="B7" activePane="bottomRight" state="frozen"/>
      <selection pane="topRight"/>
      <selection pane="bottomLeft"/>
      <selection pane="bottomRight" activeCell="J9" sqref="J9"/>
    </sheetView>
  </sheetViews>
  <sheetFormatPr defaultColWidth="9" defaultRowHeight="13.5"/>
  <cols>
    <col min="1" max="1" width="26.125" customWidth="1"/>
    <col min="2" max="2" width="12.5" customWidth="1"/>
    <col min="3" max="3" width="12.125" customWidth="1"/>
    <col min="4" max="4" width="10.25" customWidth="1"/>
    <col min="5" max="5" width="13.375" customWidth="1"/>
    <col min="6" max="6" width="9" customWidth="1"/>
    <col min="7" max="7" width="13" customWidth="1"/>
    <col min="8" max="8" width="16.375" customWidth="1"/>
    <col min="9" max="9" width="15.5" customWidth="1"/>
    <col min="10" max="10" width="18.875" customWidth="1"/>
    <col min="11" max="11" width="14.5" customWidth="1"/>
    <col min="12" max="12" width="11.375" customWidth="1"/>
    <col min="13" max="13" width="9" customWidth="1"/>
    <col min="14" max="16" width="9.375" customWidth="1"/>
    <col min="17" max="18" width="10.625" customWidth="1"/>
    <col min="19" max="19" width="8" customWidth="1"/>
    <col min="20" max="20" width="9" style="8" hidden="1" customWidth="1"/>
    <col min="21" max="21" width="12.625" customWidth="1"/>
    <col min="22" max="22" width="2.25" customWidth="1"/>
  </cols>
  <sheetData>
    <row r="1" spans="1:22">
      <c r="A1" t="s">
        <v>329</v>
      </c>
    </row>
    <row r="2" spans="1:22" ht="39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2" ht="25.5" customHeight="1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2" s="1" customFormat="1" ht="48" customHeight="1">
      <c r="A4" s="25" t="s">
        <v>2</v>
      </c>
      <c r="B4" s="25" t="s">
        <v>3</v>
      </c>
      <c r="C4" s="25"/>
      <c r="D4" s="26" t="s">
        <v>4</v>
      </c>
      <c r="E4" s="26"/>
      <c r="F4" s="32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20" t="s">
        <v>11</v>
      </c>
      <c r="M4" s="19" t="s">
        <v>12</v>
      </c>
      <c r="N4" s="19"/>
      <c r="O4" s="19"/>
      <c r="P4" s="27" t="s">
        <v>13</v>
      </c>
      <c r="Q4" s="28"/>
      <c r="R4" s="29"/>
      <c r="S4" s="27" t="s">
        <v>14</v>
      </c>
      <c r="T4" s="28"/>
      <c r="U4" s="30"/>
      <c r="V4" s="15"/>
    </row>
    <row r="5" spans="1:22" s="1" customFormat="1" ht="13.5" customHeight="1">
      <c r="A5" s="25"/>
      <c r="B5" s="25" t="s">
        <v>15</v>
      </c>
      <c r="C5" s="25" t="s">
        <v>16</v>
      </c>
      <c r="D5" s="25" t="s">
        <v>15</v>
      </c>
      <c r="E5" s="25" t="s">
        <v>16</v>
      </c>
      <c r="F5" s="32"/>
      <c r="G5" s="19"/>
      <c r="H5" s="19"/>
      <c r="I5" s="19"/>
      <c r="J5" s="19"/>
      <c r="K5" s="19"/>
      <c r="L5" s="21"/>
      <c r="M5" s="19" t="s">
        <v>17</v>
      </c>
      <c r="N5" s="14" t="s">
        <v>18</v>
      </c>
      <c r="O5" s="14" t="s">
        <v>19</v>
      </c>
      <c r="P5" s="16" t="s">
        <v>20</v>
      </c>
      <c r="Q5" s="18" t="s">
        <v>21</v>
      </c>
      <c r="R5" s="18" t="s">
        <v>22</v>
      </c>
      <c r="S5" s="18" t="s">
        <v>23</v>
      </c>
      <c r="T5" s="18" t="s">
        <v>22</v>
      </c>
      <c r="U5" s="18" t="s">
        <v>24</v>
      </c>
      <c r="V5" s="15"/>
    </row>
    <row r="6" spans="1:22" s="6" customFormat="1" ht="39.950000000000003" customHeight="1">
      <c r="A6" s="31"/>
      <c r="B6" s="31"/>
      <c r="C6" s="31"/>
      <c r="D6" s="31"/>
      <c r="E6" s="31"/>
      <c r="F6" s="32"/>
      <c r="G6" s="19"/>
      <c r="H6" s="19"/>
      <c r="I6" s="19"/>
      <c r="J6" s="19"/>
      <c r="K6" s="19"/>
      <c r="L6" s="22"/>
      <c r="M6" s="19"/>
      <c r="N6" s="14"/>
      <c r="O6" s="14"/>
      <c r="P6" s="17"/>
      <c r="Q6" s="18"/>
      <c r="R6" s="18"/>
      <c r="S6" s="18"/>
      <c r="T6" s="18"/>
      <c r="U6" s="18"/>
      <c r="V6" s="15"/>
    </row>
    <row r="7" spans="1:22" s="7" customFormat="1">
      <c r="A7" s="13" t="s">
        <v>69</v>
      </c>
      <c r="B7" s="9">
        <v>17507</v>
      </c>
      <c r="C7" s="9">
        <v>34834</v>
      </c>
      <c r="D7" s="9">
        <v>6275</v>
      </c>
      <c r="E7" s="9">
        <v>13778</v>
      </c>
      <c r="F7" s="10">
        <v>3</v>
      </c>
      <c r="G7" s="10">
        <f>C7*9.8+E7*12.7</f>
        <v>516353.8</v>
      </c>
      <c r="H7" s="10">
        <f t="shared" ref="H7" si="0">G7*0.6</f>
        <v>309812.27999999997</v>
      </c>
      <c r="I7" s="10">
        <f t="shared" ref="I7" si="1">G7*0.4</f>
        <v>206541.52000000002</v>
      </c>
      <c r="J7" s="10">
        <f t="shared" ref="J7" si="2">H7/50+I7/30</f>
        <v>13080.962933333332</v>
      </c>
      <c r="K7" s="10">
        <f t="shared" ref="K7" si="3">J7*800</f>
        <v>10464770.346666666</v>
      </c>
      <c r="L7" s="10">
        <f>ROUND(K7*0.4/10000,0)</f>
        <v>419</v>
      </c>
      <c r="M7" s="10">
        <v>398</v>
      </c>
      <c r="N7" s="11">
        <v>329</v>
      </c>
      <c r="O7" s="12">
        <v>69</v>
      </c>
      <c r="P7" s="12">
        <f t="shared" ref="P7" si="4">Q7+R7</f>
        <v>90</v>
      </c>
      <c r="Q7" s="12">
        <f t="shared" ref="Q7" si="5">L7-M7</f>
        <v>21</v>
      </c>
      <c r="R7" s="12">
        <v>69</v>
      </c>
      <c r="S7" s="12"/>
      <c r="T7" s="12">
        <v>69</v>
      </c>
      <c r="U7" s="12">
        <f t="shared" ref="U7" si="6">T7</f>
        <v>69</v>
      </c>
    </row>
  </sheetData>
  <mergeCells count="29">
    <mergeCell ref="A2:U2"/>
    <mergeCell ref="A3:U3"/>
    <mergeCell ref="B4:C4"/>
    <mergeCell ref="D4:E4"/>
    <mergeCell ref="M4:O4"/>
    <mergeCell ref="P4:R4"/>
    <mergeCell ref="S4:U4"/>
    <mergeCell ref="A4:A6"/>
    <mergeCell ref="B5:B6"/>
    <mergeCell ref="C5:C6"/>
    <mergeCell ref="O5:O6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5:M6"/>
    <mergeCell ref="N5:N6"/>
    <mergeCell ref="V4:V6"/>
    <mergeCell ref="P5:P6"/>
    <mergeCell ref="Q5:Q6"/>
    <mergeCell ref="R5:R6"/>
    <mergeCell ref="S5:S6"/>
    <mergeCell ref="T5:T6"/>
    <mergeCell ref="U5:U6"/>
  </mergeCells>
  <phoneticPr fontId="10" type="noConversion"/>
  <pageMargins left="0.19685039370078741" right="0.15748031496062992" top="0.98425196850393704" bottom="0.98425196850393704" header="0.51181102362204722" footer="0.51181102362204722"/>
  <pageSetup paperSize="9" scale="83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163"/>
  <sheetViews>
    <sheetView zoomScaleSheetLayoutView="100" workbookViewId="0">
      <pane xSplit="2" ySplit="5" topLeftCell="C6" activePane="bottomRight" state="frozen"/>
      <selection pane="topRight"/>
      <selection pane="bottomLeft"/>
      <selection pane="bottomRight" activeCell="G45" sqref="G45"/>
    </sheetView>
  </sheetViews>
  <sheetFormatPr defaultColWidth="9" defaultRowHeight="13.5"/>
  <cols>
    <col min="1" max="1" width="12.75" customWidth="1"/>
    <col min="2" max="2" width="19" customWidth="1"/>
    <col min="3" max="3" width="12.5" customWidth="1"/>
    <col min="4" max="4" width="13.625" customWidth="1"/>
    <col min="5" max="5" width="12.375" customWidth="1"/>
    <col min="6" max="6" width="14.25" customWidth="1"/>
    <col min="11" max="11" width="14.875" customWidth="1"/>
  </cols>
  <sheetData>
    <row r="1" spans="1:11" ht="25.5" customHeight="1">
      <c r="A1" s="23" t="s">
        <v>139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5.5" customHeight="1">
      <c r="A2" s="2"/>
      <c r="B2" s="2"/>
      <c r="C2" s="2"/>
      <c r="D2" s="2"/>
    </row>
    <row r="3" spans="1:11" s="1" customFormat="1" ht="48" customHeight="1">
      <c r="A3" s="25" t="s">
        <v>140</v>
      </c>
      <c r="B3" s="25" t="s">
        <v>2</v>
      </c>
      <c r="C3" s="25" t="s">
        <v>3</v>
      </c>
      <c r="D3" s="25"/>
      <c r="E3" s="26" t="s">
        <v>4</v>
      </c>
      <c r="F3" s="26"/>
      <c r="G3" s="32" t="s">
        <v>5</v>
      </c>
      <c r="H3" s="32" t="s">
        <v>141</v>
      </c>
      <c r="I3" s="32" t="s">
        <v>142</v>
      </c>
      <c r="J3" s="32" t="s">
        <v>143</v>
      </c>
      <c r="K3" s="33" t="s">
        <v>144</v>
      </c>
    </row>
    <row r="4" spans="1:11" s="1" customFormat="1" ht="13.5" customHeight="1">
      <c r="A4" s="25"/>
      <c r="B4" s="25"/>
      <c r="C4" s="25" t="s">
        <v>15</v>
      </c>
      <c r="D4" s="25" t="s">
        <v>16</v>
      </c>
      <c r="E4" s="25" t="s">
        <v>15</v>
      </c>
      <c r="F4" s="25" t="s">
        <v>16</v>
      </c>
      <c r="G4" s="32"/>
      <c r="H4" s="32"/>
      <c r="I4" s="32"/>
      <c r="J4" s="32"/>
      <c r="K4" s="33"/>
    </row>
    <row r="5" spans="1:11" s="1" customFormat="1">
      <c r="A5" s="25"/>
      <c r="B5" s="25"/>
      <c r="C5" s="25"/>
      <c r="D5" s="25"/>
      <c r="E5" s="25"/>
      <c r="F5" s="25"/>
      <c r="G5" s="32"/>
      <c r="H5" s="32"/>
      <c r="I5" s="32"/>
      <c r="J5" s="32"/>
      <c r="K5" s="33"/>
    </row>
    <row r="6" spans="1:11" s="1" customFormat="1">
      <c r="A6" s="13" t="s">
        <v>145</v>
      </c>
      <c r="B6" s="13" t="s">
        <v>20</v>
      </c>
      <c r="C6" s="3">
        <f>SUM(C7:C163)</f>
        <v>4825857</v>
      </c>
      <c r="D6" s="3">
        <f>SUM(D7:D163)</f>
        <v>7060776</v>
      </c>
      <c r="E6" s="3">
        <f>SUM(E7:E163)</f>
        <v>1814621</v>
      </c>
      <c r="F6" s="3">
        <f>SUM(F7:F163)</f>
        <v>2656171</v>
      </c>
      <c r="G6" s="4"/>
      <c r="H6" s="4"/>
      <c r="I6" s="4"/>
      <c r="J6" s="4"/>
      <c r="K6" s="3">
        <f>SUM(K7:K163)</f>
        <v>58463</v>
      </c>
    </row>
    <row r="7" spans="1:11" s="1" customFormat="1">
      <c r="A7" s="13" t="s">
        <v>146</v>
      </c>
      <c r="B7" s="13" t="s">
        <v>25</v>
      </c>
      <c r="C7" s="3">
        <v>0</v>
      </c>
      <c r="D7" s="3">
        <v>0</v>
      </c>
      <c r="E7" s="3">
        <v>0</v>
      </c>
      <c r="F7" s="3">
        <v>0</v>
      </c>
      <c r="G7" s="4">
        <v>4</v>
      </c>
      <c r="H7" s="4">
        <v>0.3</v>
      </c>
      <c r="I7" s="4">
        <v>30</v>
      </c>
      <c r="J7" s="4">
        <v>40</v>
      </c>
      <c r="K7" s="4">
        <f>ROUND((C7*I7+E7*J7)/10000,0)</f>
        <v>0</v>
      </c>
    </row>
    <row r="8" spans="1:11" s="1" customFormat="1">
      <c r="A8" s="13" t="s">
        <v>147</v>
      </c>
      <c r="B8" s="13" t="s">
        <v>26</v>
      </c>
      <c r="C8" s="3">
        <v>6834</v>
      </c>
      <c r="D8" s="3">
        <v>41829</v>
      </c>
      <c r="E8" s="3">
        <v>2640</v>
      </c>
      <c r="F8" s="3">
        <v>13440</v>
      </c>
      <c r="G8" s="4">
        <v>4</v>
      </c>
      <c r="H8" s="4">
        <v>0.3</v>
      </c>
      <c r="I8" s="4">
        <v>30</v>
      </c>
      <c r="J8" s="4">
        <v>40</v>
      </c>
      <c r="K8" s="4">
        <f t="shared" ref="K8:K19" si="0">ROUND((C8*I8+E8*J8)/10000,0)</f>
        <v>31</v>
      </c>
    </row>
    <row r="9" spans="1:11" s="1" customFormat="1">
      <c r="A9" s="13" t="s">
        <v>148</v>
      </c>
      <c r="B9" s="13" t="s">
        <v>27</v>
      </c>
      <c r="C9" s="3">
        <v>0</v>
      </c>
      <c r="D9" s="3">
        <v>68198</v>
      </c>
      <c r="E9" s="3">
        <v>0</v>
      </c>
      <c r="F9" s="3">
        <v>29261</v>
      </c>
      <c r="G9" s="4">
        <v>4</v>
      </c>
      <c r="H9" s="4">
        <v>0.3</v>
      </c>
      <c r="I9" s="4">
        <v>30</v>
      </c>
      <c r="J9" s="4">
        <v>40</v>
      </c>
      <c r="K9" s="4">
        <f t="shared" si="0"/>
        <v>0</v>
      </c>
    </row>
    <row r="10" spans="1:11" s="1" customFormat="1">
      <c r="A10" s="13" t="s">
        <v>149</v>
      </c>
      <c r="B10" s="13" t="s">
        <v>28</v>
      </c>
      <c r="C10" s="3">
        <v>9755</v>
      </c>
      <c r="D10" s="3">
        <v>63515</v>
      </c>
      <c r="E10" s="3">
        <v>3751</v>
      </c>
      <c r="F10" s="3">
        <v>20829</v>
      </c>
      <c r="G10" s="4">
        <v>4</v>
      </c>
      <c r="H10" s="4">
        <v>0.3</v>
      </c>
      <c r="I10" s="4">
        <v>30</v>
      </c>
      <c r="J10" s="4">
        <v>40</v>
      </c>
      <c r="K10" s="4">
        <f t="shared" si="0"/>
        <v>44</v>
      </c>
    </row>
    <row r="11" spans="1:11" s="1" customFormat="1">
      <c r="A11" s="13" t="s">
        <v>150</v>
      </c>
      <c r="B11" s="13" t="s">
        <v>29</v>
      </c>
      <c r="C11" s="3">
        <v>0</v>
      </c>
      <c r="D11" s="3">
        <v>70856</v>
      </c>
      <c r="E11" s="3">
        <v>0</v>
      </c>
      <c r="F11" s="3">
        <v>20735</v>
      </c>
      <c r="G11" s="4">
        <v>4</v>
      </c>
      <c r="H11" s="4">
        <v>0.3</v>
      </c>
      <c r="I11" s="4">
        <v>30</v>
      </c>
      <c r="J11" s="4">
        <v>40</v>
      </c>
      <c r="K11" s="4">
        <f t="shared" si="0"/>
        <v>0</v>
      </c>
    </row>
    <row r="12" spans="1:11" s="1" customFormat="1">
      <c r="A12" s="13" t="s">
        <v>151</v>
      </c>
      <c r="B12" s="13" t="s">
        <v>30</v>
      </c>
      <c r="C12" s="3">
        <v>42447</v>
      </c>
      <c r="D12" s="3">
        <v>83395</v>
      </c>
      <c r="E12" s="3">
        <v>14595</v>
      </c>
      <c r="F12" s="3">
        <v>24011</v>
      </c>
      <c r="G12" s="4">
        <v>4</v>
      </c>
      <c r="H12" s="4">
        <v>0.3</v>
      </c>
      <c r="I12" s="4">
        <v>30</v>
      </c>
      <c r="J12" s="4">
        <v>40</v>
      </c>
      <c r="K12" s="4">
        <f t="shared" si="0"/>
        <v>186</v>
      </c>
    </row>
    <row r="13" spans="1:11" s="1" customFormat="1">
      <c r="A13" s="13" t="s">
        <v>152</v>
      </c>
      <c r="B13" s="13" t="s">
        <v>31</v>
      </c>
      <c r="C13" s="3">
        <v>26214</v>
      </c>
      <c r="D13" s="3">
        <v>51522</v>
      </c>
      <c r="E13" s="3">
        <v>4439</v>
      </c>
      <c r="F13" s="3">
        <v>15691</v>
      </c>
      <c r="G13" s="4">
        <v>4</v>
      </c>
      <c r="H13" s="4">
        <v>0.3</v>
      </c>
      <c r="I13" s="4">
        <v>30</v>
      </c>
      <c r="J13" s="4">
        <v>40</v>
      </c>
      <c r="K13" s="4">
        <f t="shared" si="0"/>
        <v>96</v>
      </c>
    </row>
    <row r="14" spans="1:11" s="1" customFormat="1">
      <c r="A14" s="13" t="s">
        <v>153</v>
      </c>
      <c r="B14" s="13" t="s">
        <v>32</v>
      </c>
      <c r="C14" s="3">
        <v>43295</v>
      </c>
      <c r="D14" s="3">
        <v>103323</v>
      </c>
      <c r="E14" s="3">
        <v>14881</v>
      </c>
      <c r="F14" s="3">
        <v>32934</v>
      </c>
      <c r="G14" s="4">
        <v>4</v>
      </c>
      <c r="H14" s="4">
        <v>0.3</v>
      </c>
      <c r="I14" s="4">
        <v>30</v>
      </c>
      <c r="J14" s="4">
        <v>40</v>
      </c>
      <c r="K14" s="4">
        <f t="shared" si="0"/>
        <v>189</v>
      </c>
    </row>
    <row r="15" spans="1:11" s="1" customFormat="1">
      <c r="A15" s="13" t="s">
        <v>154</v>
      </c>
      <c r="B15" s="13" t="s">
        <v>33</v>
      </c>
      <c r="C15" s="3">
        <v>44832</v>
      </c>
      <c r="D15" s="3">
        <v>82033</v>
      </c>
      <c r="E15" s="3">
        <v>15213</v>
      </c>
      <c r="F15" s="3">
        <v>26455</v>
      </c>
      <c r="G15" s="4">
        <v>4</v>
      </c>
      <c r="H15" s="4">
        <v>0.3</v>
      </c>
      <c r="I15" s="4">
        <v>30</v>
      </c>
      <c r="J15" s="4">
        <v>40</v>
      </c>
      <c r="K15" s="4">
        <f t="shared" si="0"/>
        <v>195</v>
      </c>
    </row>
    <row r="16" spans="1:11" s="1" customFormat="1">
      <c r="A16" s="13" t="s">
        <v>155</v>
      </c>
      <c r="B16" s="13" t="s">
        <v>34</v>
      </c>
      <c r="C16" s="3">
        <v>28769</v>
      </c>
      <c r="D16" s="3">
        <v>39156</v>
      </c>
      <c r="E16" s="3">
        <v>10002</v>
      </c>
      <c r="F16" s="3">
        <v>14939</v>
      </c>
      <c r="G16" s="4">
        <v>4</v>
      </c>
      <c r="H16" s="4">
        <v>0.3</v>
      </c>
      <c r="I16" s="4">
        <v>30</v>
      </c>
      <c r="J16" s="4">
        <v>40</v>
      </c>
      <c r="K16" s="4">
        <f t="shared" si="0"/>
        <v>126</v>
      </c>
    </row>
    <row r="17" spans="1:11" s="1" customFormat="1">
      <c r="A17" s="13" t="s">
        <v>156</v>
      </c>
      <c r="B17" s="13" t="s">
        <v>35</v>
      </c>
      <c r="C17" s="3">
        <v>0</v>
      </c>
      <c r="D17" s="3">
        <v>0</v>
      </c>
      <c r="E17" s="3">
        <v>0</v>
      </c>
      <c r="F17" s="3">
        <v>0</v>
      </c>
      <c r="G17" s="4">
        <v>4</v>
      </c>
      <c r="H17" s="4">
        <v>0.3</v>
      </c>
      <c r="I17" s="4">
        <v>30</v>
      </c>
      <c r="J17" s="4">
        <v>40</v>
      </c>
      <c r="K17" s="4">
        <f t="shared" si="0"/>
        <v>0</v>
      </c>
    </row>
    <row r="18" spans="1:11" s="1" customFormat="1">
      <c r="A18" s="13" t="s">
        <v>157</v>
      </c>
      <c r="B18" s="13" t="s">
        <v>36</v>
      </c>
      <c r="C18" s="3">
        <v>41022</v>
      </c>
      <c r="D18" s="3">
        <v>49956</v>
      </c>
      <c r="E18" s="3">
        <v>11911</v>
      </c>
      <c r="F18" s="3">
        <v>17081</v>
      </c>
      <c r="G18" s="4">
        <v>4</v>
      </c>
      <c r="H18" s="4">
        <v>0.3</v>
      </c>
      <c r="I18" s="4">
        <v>30</v>
      </c>
      <c r="J18" s="4">
        <v>40</v>
      </c>
      <c r="K18" s="4">
        <f t="shared" si="0"/>
        <v>171</v>
      </c>
    </row>
    <row r="19" spans="1:11" s="1" customFormat="1">
      <c r="A19" s="13" t="s">
        <v>158</v>
      </c>
      <c r="B19" s="13" t="s">
        <v>37</v>
      </c>
      <c r="C19" s="3">
        <v>51695</v>
      </c>
      <c r="D19" s="3">
        <v>72233</v>
      </c>
      <c r="E19" s="3">
        <v>20052</v>
      </c>
      <c r="F19" s="3">
        <v>25085</v>
      </c>
      <c r="G19" s="4">
        <v>4</v>
      </c>
      <c r="H19" s="4">
        <v>0.3</v>
      </c>
      <c r="I19" s="4">
        <v>30</v>
      </c>
      <c r="J19" s="4">
        <v>40</v>
      </c>
      <c r="K19" s="4">
        <f t="shared" si="0"/>
        <v>235</v>
      </c>
    </row>
    <row r="20" spans="1:11" s="1" customFormat="1">
      <c r="A20" s="13" t="s">
        <v>159</v>
      </c>
      <c r="B20" s="13" t="s">
        <v>25</v>
      </c>
      <c r="C20" s="3">
        <v>0</v>
      </c>
      <c r="D20" s="3">
        <v>0</v>
      </c>
      <c r="E20" s="3">
        <v>0</v>
      </c>
      <c r="F20" s="3">
        <v>0</v>
      </c>
      <c r="G20" s="4">
        <v>2</v>
      </c>
      <c r="H20" s="5">
        <v>0.85</v>
      </c>
      <c r="I20" s="4">
        <v>70</v>
      </c>
      <c r="J20" s="4">
        <v>80</v>
      </c>
      <c r="K20" s="4">
        <f>ROUND((D20*I20+F20*J20)/10000,0)</f>
        <v>0</v>
      </c>
    </row>
    <row r="21" spans="1:11" s="1" customFormat="1">
      <c r="A21" s="13" t="s">
        <v>160</v>
      </c>
      <c r="B21" s="13" t="s">
        <v>38</v>
      </c>
      <c r="C21" s="3">
        <v>9155</v>
      </c>
      <c r="D21" s="3">
        <v>28737</v>
      </c>
      <c r="E21" s="3">
        <v>1825</v>
      </c>
      <c r="F21" s="3">
        <v>7829</v>
      </c>
      <c r="G21" s="4">
        <v>2</v>
      </c>
      <c r="H21" s="5">
        <v>0.85</v>
      </c>
      <c r="I21" s="4">
        <v>70</v>
      </c>
      <c r="J21" s="4">
        <v>80</v>
      </c>
      <c r="K21" s="4">
        <f t="shared" ref="K21:K30" si="1">ROUND((D21*I21+F21*J21)/10000,0)</f>
        <v>264</v>
      </c>
    </row>
    <row r="22" spans="1:11" s="1" customFormat="1">
      <c r="A22" s="13" t="s">
        <v>161</v>
      </c>
      <c r="B22" s="13" t="s">
        <v>39</v>
      </c>
      <c r="C22" s="3">
        <v>6767</v>
      </c>
      <c r="D22" s="3">
        <v>25412</v>
      </c>
      <c r="E22" s="3">
        <v>1104</v>
      </c>
      <c r="F22" s="3">
        <v>7560</v>
      </c>
      <c r="G22" s="4">
        <v>2</v>
      </c>
      <c r="H22" s="5">
        <v>0.85</v>
      </c>
      <c r="I22" s="4">
        <v>70</v>
      </c>
      <c r="J22" s="4">
        <v>80</v>
      </c>
      <c r="K22" s="4">
        <f t="shared" si="1"/>
        <v>238</v>
      </c>
    </row>
    <row r="23" spans="1:11" s="1" customFormat="1">
      <c r="A23" s="13" t="s">
        <v>162</v>
      </c>
      <c r="B23" s="13" t="s">
        <v>40</v>
      </c>
      <c r="C23" s="3">
        <v>9097</v>
      </c>
      <c r="D23" s="3">
        <v>24624</v>
      </c>
      <c r="E23" s="3">
        <v>3592</v>
      </c>
      <c r="F23" s="3">
        <v>10288</v>
      </c>
      <c r="G23" s="4">
        <v>2</v>
      </c>
      <c r="H23" s="5">
        <v>0.85</v>
      </c>
      <c r="I23" s="4">
        <v>70</v>
      </c>
      <c r="J23" s="4">
        <v>80</v>
      </c>
      <c r="K23" s="4">
        <f t="shared" si="1"/>
        <v>255</v>
      </c>
    </row>
    <row r="24" spans="1:11" s="1" customFormat="1">
      <c r="A24" s="13" t="s">
        <v>163</v>
      </c>
      <c r="B24" s="13" t="s">
        <v>41</v>
      </c>
      <c r="C24" s="3">
        <v>16729</v>
      </c>
      <c r="D24" s="3">
        <v>16729</v>
      </c>
      <c r="E24" s="3">
        <v>7312</v>
      </c>
      <c r="F24" s="3">
        <v>7312</v>
      </c>
      <c r="G24" s="4">
        <v>2</v>
      </c>
      <c r="H24" s="5">
        <v>0.85</v>
      </c>
      <c r="I24" s="4">
        <v>70</v>
      </c>
      <c r="J24" s="4">
        <v>80</v>
      </c>
      <c r="K24" s="4">
        <f t="shared" si="1"/>
        <v>176</v>
      </c>
    </row>
    <row r="25" spans="1:11" s="1" customFormat="1">
      <c r="A25" s="13" t="s">
        <v>164</v>
      </c>
      <c r="B25" s="13" t="s">
        <v>42</v>
      </c>
      <c r="C25" s="3">
        <v>17823</v>
      </c>
      <c r="D25" s="3">
        <v>17823</v>
      </c>
      <c r="E25" s="3">
        <v>6969</v>
      </c>
      <c r="F25" s="3">
        <v>6969</v>
      </c>
      <c r="G25" s="4">
        <v>2</v>
      </c>
      <c r="H25" s="5">
        <v>0.85</v>
      </c>
      <c r="I25" s="4">
        <v>70</v>
      </c>
      <c r="J25" s="4">
        <v>80</v>
      </c>
      <c r="K25" s="4">
        <f t="shared" si="1"/>
        <v>181</v>
      </c>
    </row>
    <row r="26" spans="1:11" s="1" customFormat="1">
      <c r="A26" s="13" t="s">
        <v>165</v>
      </c>
      <c r="B26" s="13" t="s">
        <v>43</v>
      </c>
      <c r="C26" s="3">
        <v>28831</v>
      </c>
      <c r="D26" s="3">
        <v>28831</v>
      </c>
      <c r="E26" s="3">
        <v>11315</v>
      </c>
      <c r="F26" s="3">
        <v>11315</v>
      </c>
      <c r="G26" s="4">
        <v>2</v>
      </c>
      <c r="H26" s="5">
        <v>0.85</v>
      </c>
      <c r="I26" s="4">
        <v>70</v>
      </c>
      <c r="J26" s="4">
        <v>80</v>
      </c>
      <c r="K26" s="4">
        <f t="shared" si="1"/>
        <v>292</v>
      </c>
    </row>
    <row r="27" spans="1:11" s="1" customFormat="1">
      <c r="A27" s="13" t="s">
        <v>166</v>
      </c>
      <c r="B27" s="13" t="s">
        <v>44</v>
      </c>
      <c r="C27" s="3">
        <v>17106</v>
      </c>
      <c r="D27" s="3">
        <v>17106</v>
      </c>
      <c r="E27" s="3">
        <v>7477</v>
      </c>
      <c r="F27" s="3">
        <v>7477</v>
      </c>
      <c r="G27" s="4">
        <v>1</v>
      </c>
      <c r="H27" s="5">
        <v>1</v>
      </c>
      <c r="I27" s="4">
        <v>90</v>
      </c>
      <c r="J27" s="4">
        <v>100</v>
      </c>
      <c r="K27" s="4">
        <f t="shared" si="1"/>
        <v>229</v>
      </c>
    </row>
    <row r="28" spans="1:11" s="1" customFormat="1">
      <c r="A28" s="13" t="s">
        <v>167</v>
      </c>
      <c r="B28" s="13" t="s">
        <v>45</v>
      </c>
      <c r="C28" s="3">
        <v>17467</v>
      </c>
      <c r="D28" s="3">
        <v>17467</v>
      </c>
      <c r="E28" s="3">
        <v>7144</v>
      </c>
      <c r="F28" s="3">
        <v>7144</v>
      </c>
      <c r="G28" s="4">
        <v>2</v>
      </c>
      <c r="H28" s="5">
        <v>0.85</v>
      </c>
      <c r="I28" s="4">
        <v>70</v>
      </c>
      <c r="J28" s="4">
        <v>80</v>
      </c>
      <c r="K28" s="4">
        <f t="shared" si="1"/>
        <v>179</v>
      </c>
    </row>
    <row r="29" spans="1:11" s="1" customFormat="1">
      <c r="A29" s="13" t="s">
        <v>168</v>
      </c>
      <c r="B29" s="13" t="s">
        <v>46</v>
      </c>
      <c r="C29" s="3">
        <v>25984</v>
      </c>
      <c r="D29" s="3">
        <v>38086</v>
      </c>
      <c r="E29" s="3">
        <v>11324</v>
      </c>
      <c r="F29" s="3">
        <v>14969</v>
      </c>
      <c r="G29" s="4">
        <v>2</v>
      </c>
      <c r="H29" s="5">
        <v>0.85</v>
      </c>
      <c r="I29" s="4">
        <v>70</v>
      </c>
      <c r="J29" s="4">
        <v>80</v>
      </c>
      <c r="K29" s="4">
        <f t="shared" si="1"/>
        <v>386</v>
      </c>
    </row>
    <row r="30" spans="1:11" s="1" customFormat="1">
      <c r="A30" s="13" t="s">
        <v>169</v>
      </c>
      <c r="B30" s="13" t="s">
        <v>47</v>
      </c>
      <c r="C30" s="3">
        <v>22607</v>
      </c>
      <c r="D30" s="3">
        <v>30309</v>
      </c>
      <c r="E30" s="3">
        <v>10535</v>
      </c>
      <c r="F30" s="3">
        <v>13872</v>
      </c>
      <c r="G30" s="4">
        <v>1</v>
      </c>
      <c r="H30" s="5">
        <v>1</v>
      </c>
      <c r="I30" s="4">
        <v>90</v>
      </c>
      <c r="J30" s="4">
        <v>100</v>
      </c>
      <c r="K30" s="4">
        <f t="shared" si="1"/>
        <v>412</v>
      </c>
    </row>
    <row r="31" spans="1:11" s="1" customFormat="1">
      <c r="A31" s="13" t="s">
        <v>170</v>
      </c>
      <c r="B31" s="13" t="s">
        <v>25</v>
      </c>
      <c r="C31" s="3">
        <v>0</v>
      </c>
      <c r="D31" s="3">
        <v>70</v>
      </c>
      <c r="E31" s="3">
        <v>0</v>
      </c>
      <c r="F31" s="3">
        <v>1388</v>
      </c>
      <c r="G31" s="4">
        <v>4</v>
      </c>
      <c r="H31" s="4">
        <v>0.3</v>
      </c>
      <c r="I31" s="4">
        <v>30</v>
      </c>
      <c r="J31" s="4">
        <v>40</v>
      </c>
      <c r="K31" s="4">
        <f t="shared" ref="K31:K38" si="2">ROUND((C31*I31+E31*J31)/10000,0)</f>
        <v>0</v>
      </c>
    </row>
    <row r="32" spans="1:11" s="1" customFormat="1">
      <c r="A32" s="13" t="s">
        <v>171</v>
      </c>
      <c r="B32" s="13" t="s">
        <v>48</v>
      </c>
      <c r="C32" s="3">
        <v>2495</v>
      </c>
      <c r="D32" s="3">
        <v>59154</v>
      </c>
      <c r="E32" s="3">
        <v>1002</v>
      </c>
      <c r="F32" s="3">
        <v>27840</v>
      </c>
      <c r="G32" s="4">
        <v>4</v>
      </c>
      <c r="H32" s="4">
        <v>0.3</v>
      </c>
      <c r="I32" s="4">
        <v>30</v>
      </c>
      <c r="J32" s="4">
        <v>40</v>
      </c>
      <c r="K32" s="4">
        <f t="shared" si="2"/>
        <v>11</v>
      </c>
    </row>
    <row r="33" spans="1:11" s="1" customFormat="1">
      <c r="A33" s="13" t="s">
        <v>172</v>
      </c>
      <c r="B33" s="13" t="s">
        <v>49</v>
      </c>
      <c r="C33" s="3">
        <v>25578</v>
      </c>
      <c r="D33" s="3">
        <v>35053</v>
      </c>
      <c r="E33" s="3">
        <v>9370</v>
      </c>
      <c r="F33" s="3">
        <v>14529</v>
      </c>
      <c r="G33" s="4">
        <v>4</v>
      </c>
      <c r="H33" s="4">
        <v>0.3</v>
      </c>
      <c r="I33" s="4">
        <v>30</v>
      </c>
      <c r="J33" s="4">
        <v>40</v>
      </c>
      <c r="K33" s="4">
        <f t="shared" si="2"/>
        <v>114</v>
      </c>
    </row>
    <row r="34" spans="1:11" s="1" customFormat="1">
      <c r="A34" s="13" t="s">
        <v>173</v>
      </c>
      <c r="B34" s="13" t="s">
        <v>50</v>
      </c>
      <c r="C34" s="3">
        <v>4251</v>
      </c>
      <c r="D34" s="3">
        <v>14859</v>
      </c>
      <c r="E34" s="3">
        <v>0</v>
      </c>
      <c r="F34" s="3">
        <v>5324</v>
      </c>
      <c r="G34" s="4">
        <v>4</v>
      </c>
      <c r="H34" s="4">
        <v>0.3</v>
      </c>
      <c r="I34" s="4">
        <v>30</v>
      </c>
      <c r="J34" s="4">
        <v>40</v>
      </c>
      <c r="K34" s="4">
        <f t="shared" si="2"/>
        <v>13</v>
      </c>
    </row>
    <row r="35" spans="1:11" s="1" customFormat="1">
      <c r="A35" s="13" t="s">
        <v>174</v>
      </c>
      <c r="B35" s="13" t="s">
        <v>51</v>
      </c>
      <c r="C35" s="3">
        <v>0</v>
      </c>
      <c r="D35" s="3">
        <v>6169</v>
      </c>
      <c r="E35" s="3">
        <v>0</v>
      </c>
      <c r="F35" s="3">
        <v>2491</v>
      </c>
      <c r="G35" s="4">
        <v>4</v>
      </c>
      <c r="H35" s="4">
        <v>0.3</v>
      </c>
      <c r="I35" s="4">
        <v>30</v>
      </c>
      <c r="J35" s="4">
        <v>40</v>
      </c>
      <c r="K35" s="4">
        <f t="shared" si="2"/>
        <v>0</v>
      </c>
    </row>
    <row r="36" spans="1:11" s="1" customFormat="1">
      <c r="A36" s="13" t="s">
        <v>175</v>
      </c>
      <c r="B36" s="13" t="s">
        <v>176</v>
      </c>
      <c r="C36" s="3">
        <v>3952</v>
      </c>
      <c r="D36" s="3">
        <v>8544</v>
      </c>
      <c r="E36" s="3">
        <v>1152</v>
      </c>
      <c r="F36" s="3">
        <v>2965</v>
      </c>
      <c r="G36" s="4">
        <v>4</v>
      </c>
      <c r="H36" s="4">
        <v>0.3</v>
      </c>
      <c r="I36" s="4">
        <v>30</v>
      </c>
      <c r="J36" s="4">
        <v>40</v>
      </c>
      <c r="K36" s="4">
        <f t="shared" si="2"/>
        <v>16</v>
      </c>
    </row>
    <row r="37" spans="1:11" s="1" customFormat="1">
      <c r="A37" s="13" t="s">
        <v>177</v>
      </c>
      <c r="B37" s="13" t="s">
        <v>178</v>
      </c>
      <c r="C37" s="3">
        <v>106</v>
      </c>
      <c r="D37" s="3">
        <v>106</v>
      </c>
      <c r="E37" s="3">
        <v>0</v>
      </c>
      <c r="F37" s="3">
        <v>0</v>
      </c>
      <c r="G37" s="4">
        <v>4</v>
      </c>
      <c r="H37" s="4">
        <v>0.3</v>
      </c>
      <c r="I37" s="4">
        <v>30</v>
      </c>
      <c r="J37" s="4">
        <v>40</v>
      </c>
      <c r="K37" s="4">
        <f t="shared" si="2"/>
        <v>0</v>
      </c>
    </row>
    <row r="38" spans="1:11" s="1" customFormat="1">
      <c r="A38" s="13" t="s">
        <v>179</v>
      </c>
      <c r="B38" s="13" t="s">
        <v>180</v>
      </c>
      <c r="C38" s="3">
        <v>898</v>
      </c>
      <c r="D38" s="3">
        <v>898</v>
      </c>
      <c r="E38" s="3">
        <v>383</v>
      </c>
      <c r="F38" s="3">
        <v>383</v>
      </c>
      <c r="G38" s="4">
        <v>4</v>
      </c>
      <c r="H38" s="4">
        <v>0.3</v>
      </c>
      <c r="I38" s="4">
        <v>30</v>
      </c>
      <c r="J38" s="4">
        <v>40</v>
      </c>
      <c r="K38" s="4">
        <f t="shared" si="2"/>
        <v>4</v>
      </c>
    </row>
    <row r="39" spans="1:11" s="1" customFormat="1">
      <c r="A39" s="13" t="s">
        <v>181</v>
      </c>
      <c r="B39" s="13" t="s">
        <v>25</v>
      </c>
      <c r="C39" s="3">
        <v>768</v>
      </c>
      <c r="D39" s="3">
        <v>1062</v>
      </c>
      <c r="E39" s="3">
        <v>582</v>
      </c>
      <c r="F39" s="3">
        <v>880</v>
      </c>
      <c r="G39" s="4">
        <v>2</v>
      </c>
      <c r="H39" s="5">
        <v>0.85</v>
      </c>
      <c r="I39" s="4">
        <v>70</v>
      </c>
      <c r="J39" s="4">
        <v>80</v>
      </c>
      <c r="K39" s="4">
        <f t="shared" ref="K39:K46" si="3">ROUND((D39*I39+F39*J39)/10000,0)</f>
        <v>14</v>
      </c>
    </row>
    <row r="40" spans="1:11" s="1" customFormat="1">
      <c r="A40" s="13" t="s">
        <v>182</v>
      </c>
      <c r="B40" s="13" t="s">
        <v>52</v>
      </c>
      <c r="C40" s="3">
        <v>23773</v>
      </c>
      <c r="D40" s="3">
        <v>51176</v>
      </c>
      <c r="E40" s="3">
        <v>7583</v>
      </c>
      <c r="F40" s="3">
        <v>14776</v>
      </c>
      <c r="G40" s="4">
        <v>2</v>
      </c>
      <c r="H40" s="5">
        <v>0.85</v>
      </c>
      <c r="I40" s="4">
        <v>70</v>
      </c>
      <c r="J40" s="4">
        <v>80</v>
      </c>
      <c r="K40" s="4">
        <f t="shared" si="3"/>
        <v>476</v>
      </c>
    </row>
    <row r="41" spans="1:11" s="1" customFormat="1">
      <c r="A41" s="13" t="s">
        <v>183</v>
      </c>
      <c r="B41" s="13" t="s">
        <v>53</v>
      </c>
      <c r="C41" s="3">
        <v>7151</v>
      </c>
      <c r="D41" s="3">
        <v>65010</v>
      </c>
      <c r="E41" s="3">
        <v>2332</v>
      </c>
      <c r="F41" s="3">
        <v>20311</v>
      </c>
      <c r="G41" s="4">
        <v>2</v>
      </c>
      <c r="H41" s="5">
        <v>0.85</v>
      </c>
      <c r="I41" s="4">
        <v>70</v>
      </c>
      <c r="J41" s="4">
        <v>80</v>
      </c>
      <c r="K41" s="4">
        <f t="shared" si="3"/>
        <v>618</v>
      </c>
    </row>
    <row r="42" spans="1:11" s="1" customFormat="1">
      <c r="A42" s="13" t="s">
        <v>184</v>
      </c>
      <c r="B42" s="13" t="s">
        <v>54</v>
      </c>
      <c r="C42" s="3">
        <v>11723</v>
      </c>
      <c r="D42" s="3">
        <v>22182</v>
      </c>
      <c r="E42" s="3">
        <v>2859</v>
      </c>
      <c r="F42" s="3">
        <v>7695</v>
      </c>
      <c r="G42" s="4">
        <v>2</v>
      </c>
      <c r="H42" s="5">
        <v>0.85</v>
      </c>
      <c r="I42" s="4">
        <v>70</v>
      </c>
      <c r="J42" s="4">
        <v>80</v>
      </c>
      <c r="K42" s="4">
        <f t="shared" si="3"/>
        <v>217</v>
      </c>
    </row>
    <row r="43" spans="1:11" s="1" customFormat="1">
      <c r="A43" s="13" t="s">
        <v>185</v>
      </c>
      <c r="B43" s="13" t="s">
        <v>55</v>
      </c>
      <c r="C43" s="3">
        <v>123330</v>
      </c>
      <c r="D43" s="3">
        <v>143653</v>
      </c>
      <c r="E43" s="3">
        <v>41717</v>
      </c>
      <c r="F43" s="3">
        <v>46754</v>
      </c>
      <c r="G43" s="4">
        <v>1</v>
      </c>
      <c r="H43" s="5">
        <v>1</v>
      </c>
      <c r="I43" s="4">
        <v>90</v>
      </c>
      <c r="J43" s="4">
        <v>100</v>
      </c>
      <c r="K43" s="4">
        <f t="shared" si="3"/>
        <v>1760</v>
      </c>
    </row>
    <row r="44" spans="1:11" s="1" customFormat="1">
      <c r="A44" s="13" t="s">
        <v>186</v>
      </c>
      <c r="B44" s="13" t="s">
        <v>56</v>
      </c>
      <c r="C44" s="3">
        <v>112640</v>
      </c>
      <c r="D44" s="3">
        <v>118707</v>
      </c>
      <c r="E44" s="3">
        <v>38016</v>
      </c>
      <c r="F44" s="3">
        <v>41613</v>
      </c>
      <c r="G44" s="4">
        <v>1</v>
      </c>
      <c r="H44" s="5">
        <v>1</v>
      </c>
      <c r="I44" s="4">
        <v>90</v>
      </c>
      <c r="J44" s="4">
        <v>100</v>
      </c>
      <c r="K44" s="4">
        <f t="shared" si="3"/>
        <v>1484</v>
      </c>
    </row>
    <row r="45" spans="1:11" s="1" customFormat="1">
      <c r="A45" s="13" t="s">
        <v>187</v>
      </c>
      <c r="B45" s="13" t="s">
        <v>57</v>
      </c>
      <c r="C45" s="3">
        <v>55980</v>
      </c>
      <c r="D45" s="3">
        <v>71584</v>
      </c>
      <c r="E45" s="3">
        <v>15901</v>
      </c>
      <c r="F45" s="3">
        <v>21121</v>
      </c>
      <c r="G45" s="4">
        <v>2</v>
      </c>
      <c r="H45" s="5">
        <v>0.85</v>
      </c>
      <c r="I45" s="4">
        <v>70</v>
      </c>
      <c r="J45" s="4">
        <v>80</v>
      </c>
      <c r="K45" s="4">
        <f t="shared" si="3"/>
        <v>670</v>
      </c>
    </row>
    <row r="46" spans="1:11" s="1" customFormat="1">
      <c r="A46" s="13" t="s">
        <v>188</v>
      </c>
      <c r="B46" s="13" t="s">
        <v>58</v>
      </c>
      <c r="C46" s="3">
        <v>3566</v>
      </c>
      <c r="D46" s="3">
        <v>3566</v>
      </c>
      <c r="E46" s="3">
        <v>1180</v>
      </c>
      <c r="F46" s="3">
        <v>1180</v>
      </c>
      <c r="G46" s="4">
        <v>2</v>
      </c>
      <c r="H46" s="5">
        <v>0.85</v>
      </c>
      <c r="I46" s="4">
        <v>70</v>
      </c>
      <c r="J46" s="4">
        <v>80</v>
      </c>
      <c r="K46" s="4">
        <f t="shared" si="3"/>
        <v>34</v>
      </c>
    </row>
    <row r="47" spans="1:11" s="1" customFormat="1">
      <c r="A47" s="13" t="s">
        <v>189</v>
      </c>
      <c r="B47" s="13" t="s">
        <v>25</v>
      </c>
      <c r="C47" s="3">
        <v>0</v>
      </c>
      <c r="D47" s="3">
        <v>0</v>
      </c>
      <c r="E47" s="3">
        <v>0</v>
      </c>
      <c r="F47" s="3">
        <v>0</v>
      </c>
      <c r="G47" s="4">
        <v>4</v>
      </c>
      <c r="H47" s="4">
        <v>0.3</v>
      </c>
      <c r="I47" s="4">
        <v>30</v>
      </c>
      <c r="J47" s="4">
        <v>40</v>
      </c>
      <c r="K47" s="4">
        <f t="shared" ref="K47:K56" si="4">ROUND((C47*I47+E47*J47)/10000,0)</f>
        <v>0</v>
      </c>
    </row>
    <row r="48" spans="1:11" s="1" customFormat="1">
      <c r="A48" s="13" t="s">
        <v>190</v>
      </c>
      <c r="B48" s="13" t="s">
        <v>59</v>
      </c>
      <c r="C48" s="3">
        <v>18155</v>
      </c>
      <c r="D48" s="3">
        <v>54005</v>
      </c>
      <c r="E48" s="3">
        <v>5992</v>
      </c>
      <c r="F48" s="3">
        <v>20060</v>
      </c>
      <c r="G48" s="4">
        <v>4</v>
      </c>
      <c r="H48" s="4">
        <v>0.3</v>
      </c>
      <c r="I48" s="4">
        <v>30</v>
      </c>
      <c r="J48" s="4">
        <v>40</v>
      </c>
      <c r="K48" s="4">
        <f t="shared" si="4"/>
        <v>78</v>
      </c>
    </row>
    <row r="49" spans="1:11" s="1" customFormat="1">
      <c r="A49" s="13" t="s">
        <v>191</v>
      </c>
      <c r="B49" s="13" t="s">
        <v>60</v>
      </c>
      <c r="C49" s="3">
        <v>81012</v>
      </c>
      <c r="D49" s="3">
        <v>170953</v>
      </c>
      <c r="E49" s="3">
        <v>27656</v>
      </c>
      <c r="F49" s="3">
        <v>60693</v>
      </c>
      <c r="G49" s="4">
        <v>4</v>
      </c>
      <c r="H49" s="4">
        <v>0.3</v>
      </c>
      <c r="I49" s="4">
        <v>30</v>
      </c>
      <c r="J49" s="4">
        <v>40</v>
      </c>
      <c r="K49" s="4">
        <f t="shared" si="4"/>
        <v>354</v>
      </c>
    </row>
    <row r="50" spans="1:11" s="1" customFormat="1">
      <c r="A50" s="13" t="s">
        <v>192</v>
      </c>
      <c r="B50" s="13" t="s">
        <v>61</v>
      </c>
      <c r="C50" s="3">
        <v>97968</v>
      </c>
      <c r="D50" s="3">
        <v>159572</v>
      </c>
      <c r="E50" s="3">
        <v>42770</v>
      </c>
      <c r="F50" s="3">
        <v>64275</v>
      </c>
      <c r="G50" s="4">
        <v>4</v>
      </c>
      <c r="H50" s="4">
        <v>0.3</v>
      </c>
      <c r="I50" s="4">
        <v>30</v>
      </c>
      <c r="J50" s="4">
        <v>40</v>
      </c>
      <c r="K50" s="4">
        <f t="shared" si="4"/>
        <v>465</v>
      </c>
    </row>
    <row r="51" spans="1:11" s="1" customFormat="1">
      <c r="A51" s="13" t="s">
        <v>193</v>
      </c>
      <c r="B51" s="13" t="s">
        <v>62</v>
      </c>
      <c r="C51" s="3">
        <v>20146</v>
      </c>
      <c r="D51" s="3">
        <v>34822</v>
      </c>
      <c r="E51" s="3">
        <v>7527</v>
      </c>
      <c r="F51" s="3">
        <v>12796</v>
      </c>
      <c r="G51" s="4">
        <v>4</v>
      </c>
      <c r="H51" s="4">
        <v>0.3</v>
      </c>
      <c r="I51" s="4">
        <v>30</v>
      </c>
      <c r="J51" s="4">
        <v>40</v>
      </c>
      <c r="K51" s="4">
        <f t="shared" si="4"/>
        <v>91</v>
      </c>
    </row>
    <row r="52" spans="1:11" s="1" customFormat="1">
      <c r="A52" s="13" t="s">
        <v>194</v>
      </c>
      <c r="B52" s="13" t="s">
        <v>63</v>
      </c>
      <c r="C52" s="3">
        <v>7306</v>
      </c>
      <c r="D52" s="3">
        <v>28795</v>
      </c>
      <c r="E52" s="3">
        <v>4201</v>
      </c>
      <c r="F52" s="3">
        <v>10118</v>
      </c>
      <c r="G52" s="4">
        <v>4</v>
      </c>
      <c r="H52" s="4">
        <v>0.3</v>
      </c>
      <c r="I52" s="4">
        <v>30</v>
      </c>
      <c r="J52" s="4">
        <v>40</v>
      </c>
      <c r="K52" s="4">
        <f t="shared" si="4"/>
        <v>39</v>
      </c>
    </row>
    <row r="53" spans="1:11" s="1" customFormat="1">
      <c r="A53" s="13" t="s">
        <v>195</v>
      </c>
      <c r="B53" s="13" t="s">
        <v>25</v>
      </c>
      <c r="C53" s="3">
        <v>0</v>
      </c>
      <c r="D53" s="3">
        <v>164</v>
      </c>
      <c r="E53" s="3">
        <v>0</v>
      </c>
      <c r="F53" s="3">
        <v>2296</v>
      </c>
      <c r="G53" s="4">
        <v>4</v>
      </c>
      <c r="H53" s="4">
        <v>0.3</v>
      </c>
      <c r="I53" s="4">
        <v>30</v>
      </c>
      <c r="J53" s="4">
        <v>40</v>
      </c>
      <c r="K53" s="4">
        <f t="shared" si="4"/>
        <v>0</v>
      </c>
    </row>
    <row r="54" spans="1:11" s="1" customFormat="1">
      <c r="A54" s="13" t="s">
        <v>196</v>
      </c>
      <c r="B54" s="13" t="s">
        <v>64</v>
      </c>
      <c r="C54" s="3">
        <v>3510</v>
      </c>
      <c r="D54" s="3">
        <v>53130</v>
      </c>
      <c r="E54" s="3">
        <v>930</v>
      </c>
      <c r="F54" s="3">
        <v>18198</v>
      </c>
      <c r="G54" s="4">
        <v>4</v>
      </c>
      <c r="H54" s="4">
        <v>0.3</v>
      </c>
      <c r="I54" s="4">
        <v>30</v>
      </c>
      <c r="J54" s="4">
        <v>40</v>
      </c>
      <c r="K54" s="4">
        <f t="shared" si="4"/>
        <v>14</v>
      </c>
    </row>
    <row r="55" spans="1:11" s="1" customFormat="1">
      <c r="A55" s="13" t="s">
        <v>197</v>
      </c>
      <c r="B55" s="13" t="s">
        <v>65</v>
      </c>
      <c r="C55" s="3">
        <v>9239</v>
      </c>
      <c r="D55" s="3">
        <v>17457</v>
      </c>
      <c r="E55" s="3">
        <v>2920</v>
      </c>
      <c r="F55" s="3">
        <v>6397</v>
      </c>
      <c r="G55" s="4">
        <v>4</v>
      </c>
      <c r="H55" s="4">
        <v>0.3</v>
      </c>
      <c r="I55" s="4">
        <v>30</v>
      </c>
      <c r="J55" s="4">
        <v>40</v>
      </c>
      <c r="K55" s="4">
        <f t="shared" si="4"/>
        <v>39</v>
      </c>
    </row>
    <row r="56" spans="1:11" s="1" customFormat="1">
      <c r="A56" s="13" t="s">
        <v>198</v>
      </c>
      <c r="B56" s="13" t="s">
        <v>66</v>
      </c>
      <c r="C56" s="3">
        <v>38509</v>
      </c>
      <c r="D56" s="3">
        <v>50968</v>
      </c>
      <c r="E56" s="3">
        <v>13230</v>
      </c>
      <c r="F56" s="3">
        <v>21356</v>
      </c>
      <c r="G56" s="4">
        <v>4</v>
      </c>
      <c r="H56" s="4">
        <v>0.3</v>
      </c>
      <c r="I56" s="4">
        <v>30</v>
      </c>
      <c r="J56" s="4">
        <v>40</v>
      </c>
      <c r="K56" s="4">
        <f t="shared" si="4"/>
        <v>168</v>
      </c>
    </row>
    <row r="57" spans="1:11" s="1" customFormat="1">
      <c r="A57" s="13" t="s">
        <v>199</v>
      </c>
      <c r="B57" s="13" t="s">
        <v>67</v>
      </c>
      <c r="C57" s="3">
        <v>33569</v>
      </c>
      <c r="D57" s="3">
        <v>51791</v>
      </c>
      <c r="E57" s="3">
        <v>13498</v>
      </c>
      <c r="F57" s="3">
        <v>20261</v>
      </c>
      <c r="G57" s="4">
        <v>3</v>
      </c>
      <c r="H57" s="5">
        <v>0.65</v>
      </c>
      <c r="I57" s="4">
        <v>50</v>
      </c>
      <c r="J57" s="4">
        <v>60</v>
      </c>
      <c r="K57" s="4">
        <f t="shared" ref="K57:K88" si="5">ROUND((D57*I57+F57*J57)/10000,0)</f>
        <v>381</v>
      </c>
    </row>
    <row r="58" spans="1:11" s="1" customFormat="1">
      <c r="A58" s="13" t="s">
        <v>200</v>
      </c>
      <c r="B58" s="13" t="s">
        <v>68</v>
      </c>
      <c r="C58" s="3">
        <v>32227</v>
      </c>
      <c r="D58" s="3">
        <v>51338</v>
      </c>
      <c r="E58" s="3">
        <v>13131</v>
      </c>
      <c r="F58" s="3">
        <v>21051</v>
      </c>
      <c r="G58" s="4">
        <v>3</v>
      </c>
      <c r="H58" s="5">
        <v>0.65</v>
      </c>
      <c r="I58" s="4">
        <v>50</v>
      </c>
      <c r="J58" s="4">
        <v>60</v>
      </c>
      <c r="K58" s="4">
        <f t="shared" si="5"/>
        <v>383</v>
      </c>
    </row>
    <row r="59" spans="1:11" s="1" customFormat="1">
      <c r="A59" s="13" t="s">
        <v>201</v>
      </c>
      <c r="B59" s="13" t="s">
        <v>69</v>
      </c>
      <c r="C59" s="3">
        <v>17507</v>
      </c>
      <c r="D59" s="3">
        <v>34834</v>
      </c>
      <c r="E59" s="3">
        <v>6275</v>
      </c>
      <c r="F59" s="3">
        <v>13778</v>
      </c>
      <c r="G59" s="4">
        <v>3</v>
      </c>
      <c r="H59" s="5">
        <v>0.65</v>
      </c>
      <c r="I59" s="4">
        <v>50</v>
      </c>
      <c r="J59" s="4">
        <v>60</v>
      </c>
      <c r="K59" s="4">
        <f t="shared" si="5"/>
        <v>257</v>
      </c>
    </row>
    <row r="60" spans="1:11" s="1" customFormat="1">
      <c r="A60" s="13" t="s">
        <v>202</v>
      </c>
      <c r="B60" s="13" t="s">
        <v>70</v>
      </c>
      <c r="C60" s="3">
        <v>33526</v>
      </c>
      <c r="D60" s="3">
        <v>35860</v>
      </c>
      <c r="E60" s="3">
        <v>9709</v>
      </c>
      <c r="F60" s="3">
        <v>9830</v>
      </c>
      <c r="G60" s="4">
        <v>2</v>
      </c>
      <c r="H60" s="5">
        <v>0.85</v>
      </c>
      <c r="I60" s="4">
        <v>70</v>
      </c>
      <c r="J60" s="4">
        <v>80</v>
      </c>
      <c r="K60" s="4">
        <f t="shared" si="5"/>
        <v>330</v>
      </c>
    </row>
    <row r="61" spans="1:11" s="1" customFormat="1">
      <c r="A61" s="13" t="s">
        <v>203</v>
      </c>
      <c r="B61" s="13" t="s">
        <v>25</v>
      </c>
      <c r="C61" s="3">
        <v>0</v>
      </c>
      <c r="D61" s="3">
        <v>0</v>
      </c>
      <c r="E61" s="3">
        <v>0</v>
      </c>
      <c r="F61" s="3">
        <v>0</v>
      </c>
      <c r="G61" s="4">
        <v>2</v>
      </c>
      <c r="H61" s="5">
        <v>0.85</v>
      </c>
      <c r="I61" s="4">
        <v>70</v>
      </c>
      <c r="J61" s="4">
        <v>80</v>
      </c>
      <c r="K61" s="4">
        <f t="shared" si="5"/>
        <v>0</v>
      </c>
    </row>
    <row r="62" spans="1:11" s="1" customFormat="1">
      <c r="A62" s="13" t="s">
        <v>204</v>
      </c>
      <c r="B62" s="13" t="s">
        <v>205</v>
      </c>
      <c r="C62" s="3">
        <v>0</v>
      </c>
      <c r="D62" s="3">
        <v>32607</v>
      </c>
      <c r="E62" s="3">
        <v>0</v>
      </c>
      <c r="F62" s="3">
        <v>7363</v>
      </c>
      <c r="G62" s="4">
        <v>2</v>
      </c>
      <c r="H62" s="5">
        <v>0.85</v>
      </c>
      <c r="I62" s="4">
        <v>70</v>
      </c>
      <c r="J62" s="4">
        <v>80</v>
      </c>
      <c r="K62" s="4">
        <f t="shared" si="5"/>
        <v>287</v>
      </c>
    </row>
    <row r="63" spans="1:11" s="1" customFormat="1">
      <c r="A63" s="13" t="s">
        <v>206</v>
      </c>
      <c r="B63" s="13" t="s">
        <v>207</v>
      </c>
      <c r="C63" s="3">
        <v>1016</v>
      </c>
      <c r="D63" s="3">
        <v>42809</v>
      </c>
      <c r="E63" s="3">
        <v>0</v>
      </c>
      <c r="F63" s="3">
        <v>15605</v>
      </c>
      <c r="G63" s="4">
        <v>2</v>
      </c>
      <c r="H63" s="5">
        <v>0.85</v>
      </c>
      <c r="I63" s="4">
        <v>70</v>
      </c>
      <c r="J63" s="4">
        <v>80</v>
      </c>
      <c r="K63" s="4">
        <f t="shared" si="5"/>
        <v>425</v>
      </c>
    </row>
    <row r="64" spans="1:11" s="1" customFormat="1">
      <c r="A64" s="13" t="s">
        <v>208</v>
      </c>
      <c r="B64" s="13" t="s">
        <v>209</v>
      </c>
      <c r="C64" s="3">
        <v>24844</v>
      </c>
      <c r="D64" s="3">
        <v>27417</v>
      </c>
      <c r="E64" s="3">
        <v>6018</v>
      </c>
      <c r="F64" s="3">
        <v>6880</v>
      </c>
      <c r="G64" s="4">
        <v>2</v>
      </c>
      <c r="H64" s="5">
        <v>0.85</v>
      </c>
      <c r="I64" s="4">
        <v>70</v>
      </c>
      <c r="J64" s="4">
        <v>80</v>
      </c>
      <c r="K64" s="4">
        <f t="shared" si="5"/>
        <v>247</v>
      </c>
    </row>
    <row r="65" spans="1:11" s="1" customFormat="1">
      <c r="A65" s="13" t="s">
        <v>210</v>
      </c>
      <c r="B65" s="13" t="s">
        <v>211</v>
      </c>
      <c r="C65" s="3">
        <v>15747</v>
      </c>
      <c r="D65" s="3">
        <v>23288</v>
      </c>
      <c r="E65" s="3">
        <v>4637</v>
      </c>
      <c r="F65" s="3">
        <v>6291</v>
      </c>
      <c r="G65" s="4">
        <v>2</v>
      </c>
      <c r="H65" s="5">
        <v>0.85</v>
      </c>
      <c r="I65" s="4">
        <v>70</v>
      </c>
      <c r="J65" s="4">
        <v>80</v>
      </c>
      <c r="K65" s="4">
        <f t="shared" si="5"/>
        <v>213</v>
      </c>
    </row>
    <row r="66" spans="1:11" s="1" customFormat="1">
      <c r="A66" s="13" t="s">
        <v>212</v>
      </c>
      <c r="B66" s="13" t="s">
        <v>71</v>
      </c>
      <c r="C66" s="3">
        <v>70760</v>
      </c>
      <c r="D66" s="3">
        <v>70760</v>
      </c>
      <c r="E66" s="3">
        <v>25437</v>
      </c>
      <c r="F66" s="3">
        <v>25437</v>
      </c>
      <c r="G66" s="4">
        <v>2</v>
      </c>
      <c r="H66" s="5">
        <v>0.85</v>
      </c>
      <c r="I66" s="4">
        <v>70</v>
      </c>
      <c r="J66" s="4">
        <v>80</v>
      </c>
      <c r="K66" s="4">
        <f t="shared" si="5"/>
        <v>699</v>
      </c>
    </row>
    <row r="67" spans="1:11" s="1" customFormat="1">
      <c r="A67" s="13" t="s">
        <v>213</v>
      </c>
      <c r="B67" s="13" t="s">
        <v>72</v>
      </c>
      <c r="C67" s="3">
        <v>61494</v>
      </c>
      <c r="D67" s="3">
        <v>61494</v>
      </c>
      <c r="E67" s="3">
        <v>21124</v>
      </c>
      <c r="F67" s="3">
        <v>21124</v>
      </c>
      <c r="G67" s="4">
        <v>2</v>
      </c>
      <c r="H67" s="5">
        <v>0.85</v>
      </c>
      <c r="I67" s="4">
        <v>70</v>
      </c>
      <c r="J67" s="4">
        <v>80</v>
      </c>
      <c r="K67" s="4">
        <f t="shared" si="5"/>
        <v>599</v>
      </c>
    </row>
    <row r="68" spans="1:11" s="1" customFormat="1">
      <c r="A68" s="13" t="s">
        <v>214</v>
      </c>
      <c r="B68" s="13" t="s">
        <v>73</v>
      </c>
      <c r="C68" s="3">
        <v>100837</v>
      </c>
      <c r="D68" s="3">
        <v>134503</v>
      </c>
      <c r="E68" s="3">
        <v>37295</v>
      </c>
      <c r="F68" s="3">
        <v>51685</v>
      </c>
      <c r="G68" s="4">
        <v>2</v>
      </c>
      <c r="H68" s="5">
        <v>0.85</v>
      </c>
      <c r="I68" s="4">
        <v>70</v>
      </c>
      <c r="J68" s="4">
        <v>80</v>
      </c>
      <c r="K68" s="4">
        <f t="shared" si="5"/>
        <v>1355</v>
      </c>
    </row>
    <row r="69" spans="1:11" s="1" customFormat="1">
      <c r="A69" s="13" t="s">
        <v>215</v>
      </c>
      <c r="B69" s="13" t="s">
        <v>74</v>
      </c>
      <c r="C69" s="3">
        <v>103353</v>
      </c>
      <c r="D69" s="3">
        <v>122211</v>
      </c>
      <c r="E69" s="3">
        <v>35212</v>
      </c>
      <c r="F69" s="3">
        <v>50012</v>
      </c>
      <c r="G69" s="4">
        <v>2</v>
      </c>
      <c r="H69" s="5">
        <v>0.85</v>
      </c>
      <c r="I69" s="4">
        <v>70</v>
      </c>
      <c r="J69" s="4">
        <v>80</v>
      </c>
      <c r="K69" s="4">
        <f t="shared" si="5"/>
        <v>1256</v>
      </c>
    </row>
    <row r="70" spans="1:11" s="1" customFormat="1">
      <c r="A70" s="13" t="s">
        <v>216</v>
      </c>
      <c r="B70" s="13" t="s">
        <v>75</v>
      </c>
      <c r="C70" s="3">
        <v>57801</v>
      </c>
      <c r="D70" s="3">
        <v>81887</v>
      </c>
      <c r="E70" s="3">
        <v>23981</v>
      </c>
      <c r="F70" s="3">
        <v>32400</v>
      </c>
      <c r="G70" s="4">
        <v>2</v>
      </c>
      <c r="H70" s="5">
        <v>0.85</v>
      </c>
      <c r="I70" s="4">
        <v>70</v>
      </c>
      <c r="J70" s="4">
        <v>80</v>
      </c>
      <c r="K70" s="4">
        <f t="shared" si="5"/>
        <v>832</v>
      </c>
    </row>
    <row r="71" spans="1:11" s="1" customFormat="1">
      <c r="A71" s="13" t="s">
        <v>217</v>
      </c>
      <c r="B71" s="13" t="s">
        <v>218</v>
      </c>
      <c r="C71" s="3">
        <v>10530</v>
      </c>
      <c r="D71" s="3">
        <v>26048</v>
      </c>
      <c r="E71" s="3">
        <v>1926</v>
      </c>
      <c r="F71" s="3">
        <v>6689</v>
      </c>
      <c r="G71" s="4">
        <v>2</v>
      </c>
      <c r="H71" s="5">
        <v>0.85</v>
      </c>
      <c r="I71" s="4">
        <v>70</v>
      </c>
      <c r="J71" s="4">
        <v>80</v>
      </c>
      <c r="K71" s="4">
        <f t="shared" si="5"/>
        <v>236</v>
      </c>
    </row>
    <row r="72" spans="1:11" s="1" customFormat="1">
      <c r="A72" s="13" t="s">
        <v>219</v>
      </c>
      <c r="B72" s="13" t="s">
        <v>25</v>
      </c>
      <c r="C72" s="3">
        <v>0</v>
      </c>
      <c r="D72" s="3">
        <v>40302</v>
      </c>
      <c r="E72" s="3">
        <v>0</v>
      </c>
      <c r="F72" s="3">
        <v>21020</v>
      </c>
      <c r="G72" s="4">
        <v>2</v>
      </c>
      <c r="H72" s="5">
        <v>0.85</v>
      </c>
      <c r="I72" s="4">
        <v>70</v>
      </c>
      <c r="J72" s="4">
        <v>80</v>
      </c>
      <c r="K72" s="4">
        <f t="shared" si="5"/>
        <v>450</v>
      </c>
    </row>
    <row r="73" spans="1:11" s="1" customFormat="1">
      <c r="A73" s="13" t="s">
        <v>220</v>
      </c>
      <c r="B73" s="13" t="s">
        <v>76</v>
      </c>
      <c r="C73" s="3">
        <v>46813</v>
      </c>
      <c r="D73" s="3">
        <v>50971</v>
      </c>
      <c r="E73" s="3">
        <v>16947</v>
      </c>
      <c r="F73" s="3">
        <v>16947</v>
      </c>
      <c r="G73" s="4">
        <v>2</v>
      </c>
      <c r="H73" s="5">
        <v>0.85</v>
      </c>
      <c r="I73" s="4">
        <v>70</v>
      </c>
      <c r="J73" s="4">
        <v>80</v>
      </c>
      <c r="K73" s="4">
        <f t="shared" si="5"/>
        <v>492</v>
      </c>
    </row>
    <row r="74" spans="1:11" s="1" customFormat="1">
      <c r="A74" s="13" t="s">
        <v>221</v>
      </c>
      <c r="B74" s="13" t="s">
        <v>77</v>
      </c>
      <c r="C74" s="3">
        <v>93520</v>
      </c>
      <c r="D74" s="3">
        <v>115484</v>
      </c>
      <c r="E74" s="3">
        <v>24558</v>
      </c>
      <c r="F74" s="3">
        <v>31798</v>
      </c>
      <c r="G74" s="4">
        <v>2</v>
      </c>
      <c r="H74" s="5">
        <v>0.85</v>
      </c>
      <c r="I74" s="4">
        <v>70</v>
      </c>
      <c r="J74" s="4">
        <v>80</v>
      </c>
      <c r="K74" s="4">
        <f t="shared" si="5"/>
        <v>1063</v>
      </c>
    </row>
    <row r="75" spans="1:11" s="1" customFormat="1">
      <c r="A75" s="13" t="s">
        <v>222</v>
      </c>
      <c r="B75" s="13" t="s">
        <v>78</v>
      </c>
      <c r="C75" s="3">
        <v>102099</v>
      </c>
      <c r="D75" s="3">
        <v>124736</v>
      </c>
      <c r="E75" s="3">
        <v>49541</v>
      </c>
      <c r="F75" s="3">
        <v>58133</v>
      </c>
      <c r="G75" s="4">
        <v>2</v>
      </c>
      <c r="H75" s="5">
        <v>0.85</v>
      </c>
      <c r="I75" s="4">
        <v>70</v>
      </c>
      <c r="J75" s="4">
        <v>80</v>
      </c>
      <c r="K75" s="4">
        <f t="shared" si="5"/>
        <v>1338</v>
      </c>
    </row>
    <row r="76" spans="1:11" s="1" customFormat="1">
      <c r="A76" s="13" t="s">
        <v>223</v>
      </c>
      <c r="B76" s="13" t="s">
        <v>79</v>
      </c>
      <c r="C76" s="3">
        <v>128224</v>
      </c>
      <c r="D76" s="3">
        <v>150515</v>
      </c>
      <c r="E76" s="3">
        <v>58953</v>
      </c>
      <c r="F76" s="3">
        <v>63900</v>
      </c>
      <c r="G76" s="4">
        <v>2</v>
      </c>
      <c r="H76" s="5">
        <v>0.85</v>
      </c>
      <c r="I76" s="4">
        <v>70</v>
      </c>
      <c r="J76" s="4">
        <v>80</v>
      </c>
      <c r="K76" s="4">
        <f t="shared" si="5"/>
        <v>1565</v>
      </c>
    </row>
    <row r="77" spans="1:11" s="1" customFormat="1">
      <c r="A77" s="13" t="s">
        <v>224</v>
      </c>
      <c r="B77" s="13" t="s">
        <v>80</v>
      </c>
      <c r="C77" s="3">
        <v>73082</v>
      </c>
      <c r="D77" s="3">
        <v>108015</v>
      </c>
      <c r="E77" s="3">
        <v>27982</v>
      </c>
      <c r="F77" s="3">
        <v>41394</v>
      </c>
      <c r="G77" s="4">
        <v>2</v>
      </c>
      <c r="H77" s="5">
        <v>0.85</v>
      </c>
      <c r="I77" s="4">
        <v>70</v>
      </c>
      <c r="J77" s="4">
        <v>80</v>
      </c>
      <c r="K77" s="4">
        <f t="shared" si="5"/>
        <v>1087</v>
      </c>
    </row>
    <row r="78" spans="1:11" s="1" customFormat="1">
      <c r="A78" s="13" t="s">
        <v>225</v>
      </c>
      <c r="B78" s="13" t="s">
        <v>226</v>
      </c>
      <c r="C78" s="3">
        <v>19286</v>
      </c>
      <c r="D78" s="3">
        <v>19286</v>
      </c>
      <c r="E78" s="3">
        <v>6261</v>
      </c>
      <c r="F78" s="3">
        <v>6261</v>
      </c>
      <c r="G78" s="4">
        <v>2</v>
      </c>
      <c r="H78" s="5">
        <v>0.85</v>
      </c>
      <c r="I78" s="4">
        <v>70</v>
      </c>
      <c r="J78" s="4">
        <v>80</v>
      </c>
      <c r="K78" s="4">
        <f t="shared" si="5"/>
        <v>185</v>
      </c>
    </row>
    <row r="79" spans="1:11" s="1" customFormat="1">
      <c r="A79" s="13" t="s">
        <v>227</v>
      </c>
      <c r="B79" s="13" t="s">
        <v>228</v>
      </c>
      <c r="C79" s="3">
        <v>4149</v>
      </c>
      <c r="D79" s="3">
        <v>4149</v>
      </c>
      <c r="E79" s="3">
        <v>1678</v>
      </c>
      <c r="F79" s="3">
        <v>1678</v>
      </c>
      <c r="G79" s="4">
        <v>2</v>
      </c>
      <c r="H79" s="5">
        <v>0.85</v>
      </c>
      <c r="I79" s="4">
        <v>70</v>
      </c>
      <c r="J79" s="4">
        <v>80</v>
      </c>
      <c r="K79" s="4">
        <f t="shared" si="5"/>
        <v>42</v>
      </c>
    </row>
    <row r="80" spans="1:11" s="1" customFormat="1">
      <c r="A80" s="13" t="s">
        <v>229</v>
      </c>
      <c r="B80" s="13" t="s">
        <v>25</v>
      </c>
      <c r="C80" s="3">
        <v>0</v>
      </c>
      <c r="D80" s="3">
        <v>0</v>
      </c>
      <c r="E80" s="3">
        <v>0</v>
      </c>
      <c r="F80" s="3">
        <v>0</v>
      </c>
      <c r="G80" s="4">
        <v>3</v>
      </c>
      <c r="H80" s="5">
        <v>0.65</v>
      </c>
      <c r="I80" s="4">
        <v>50</v>
      </c>
      <c r="J80" s="4">
        <v>60</v>
      </c>
      <c r="K80" s="4">
        <f t="shared" si="5"/>
        <v>0</v>
      </c>
    </row>
    <row r="81" spans="1:11" s="1" customFormat="1">
      <c r="A81" s="13" t="s">
        <v>230</v>
      </c>
      <c r="B81" s="13" t="s">
        <v>81</v>
      </c>
      <c r="C81" s="3">
        <v>0</v>
      </c>
      <c r="D81" s="3">
        <v>37567</v>
      </c>
      <c r="E81" s="3">
        <v>0</v>
      </c>
      <c r="F81" s="3">
        <v>15486</v>
      </c>
      <c r="G81" s="4">
        <v>3</v>
      </c>
      <c r="H81" s="5">
        <v>0.65</v>
      </c>
      <c r="I81" s="4">
        <v>50</v>
      </c>
      <c r="J81" s="4">
        <v>60</v>
      </c>
      <c r="K81" s="4">
        <f t="shared" si="5"/>
        <v>281</v>
      </c>
    </row>
    <row r="82" spans="1:11" s="1" customFormat="1">
      <c r="A82" s="13" t="s">
        <v>231</v>
      </c>
      <c r="B82" s="13" t="s">
        <v>82</v>
      </c>
      <c r="C82" s="3">
        <v>9294</v>
      </c>
      <c r="D82" s="3">
        <v>16076</v>
      </c>
      <c r="E82" s="3">
        <v>3505</v>
      </c>
      <c r="F82" s="3">
        <v>5646</v>
      </c>
      <c r="G82" s="4">
        <v>3</v>
      </c>
      <c r="H82" s="5">
        <v>0.65</v>
      </c>
      <c r="I82" s="4">
        <v>50</v>
      </c>
      <c r="J82" s="4">
        <v>60</v>
      </c>
      <c r="K82" s="4">
        <f t="shared" si="5"/>
        <v>114</v>
      </c>
    </row>
    <row r="83" spans="1:11" s="1" customFormat="1">
      <c r="A83" s="13" t="s">
        <v>232</v>
      </c>
      <c r="B83" s="13" t="s">
        <v>83</v>
      </c>
      <c r="C83" s="3">
        <v>49099</v>
      </c>
      <c r="D83" s="3">
        <v>61716</v>
      </c>
      <c r="E83" s="3">
        <v>15861</v>
      </c>
      <c r="F83" s="3">
        <v>22216</v>
      </c>
      <c r="G83" s="4">
        <v>3</v>
      </c>
      <c r="H83" s="5">
        <v>0.65</v>
      </c>
      <c r="I83" s="4">
        <v>50</v>
      </c>
      <c r="J83" s="4">
        <v>60</v>
      </c>
      <c r="K83" s="4">
        <f t="shared" si="5"/>
        <v>442</v>
      </c>
    </row>
    <row r="84" spans="1:11" s="1" customFormat="1">
      <c r="A84" s="13" t="s">
        <v>233</v>
      </c>
      <c r="B84" s="13" t="s">
        <v>84</v>
      </c>
      <c r="C84" s="3">
        <v>37629</v>
      </c>
      <c r="D84" s="3">
        <v>37629</v>
      </c>
      <c r="E84" s="3">
        <v>14265</v>
      </c>
      <c r="F84" s="3">
        <v>14265</v>
      </c>
      <c r="G84" s="4">
        <v>2</v>
      </c>
      <c r="H84" s="5">
        <v>0.85</v>
      </c>
      <c r="I84" s="4">
        <v>70</v>
      </c>
      <c r="J84" s="4">
        <v>80</v>
      </c>
      <c r="K84" s="4">
        <f t="shared" si="5"/>
        <v>378</v>
      </c>
    </row>
    <row r="85" spans="1:11" s="1" customFormat="1">
      <c r="A85" s="13" t="s">
        <v>234</v>
      </c>
      <c r="B85" s="13" t="s">
        <v>85</v>
      </c>
      <c r="C85" s="3">
        <v>89427</v>
      </c>
      <c r="D85" s="3">
        <v>89427</v>
      </c>
      <c r="E85" s="3">
        <v>42261</v>
      </c>
      <c r="F85" s="3">
        <v>42261</v>
      </c>
      <c r="G85" s="4">
        <v>2</v>
      </c>
      <c r="H85" s="5">
        <v>0.85</v>
      </c>
      <c r="I85" s="4">
        <v>70</v>
      </c>
      <c r="J85" s="4">
        <v>80</v>
      </c>
      <c r="K85" s="4">
        <f t="shared" si="5"/>
        <v>964</v>
      </c>
    </row>
    <row r="86" spans="1:11" s="1" customFormat="1">
      <c r="A86" s="13" t="s">
        <v>235</v>
      </c>
      <c r="B86" s="13" t="s">
        <v>86</v>
      </c>
      <c r="C86" s="3">
        <v>36057</v>
      </c>
      <c r="D86" s="3">
        <v>36057</v>
      </c>
      <c r="E86" s="3">
        <v>16963</v>
      </c>
      <c r="F86" s="3">
        <v>16963</v>
      </c>
      <c r="G86" s="4">
        <v>2</v>
      </c>
      <c r="H86" s="5">
        <v>0.85</v>
      </c>
      <c r="I86" s="4">
        <v>70</v>
      </c>
      <c r="J86" s="4">
        <v>80</v>
      </c>
      <c r="K86" s="4">
        <f t="shared" si="5"/>
        <v>388</v>
      </c>
    </row>
    <row r="87" spans="1:11" s="1" customFormat="1">
      <c r="A87" s="13" t="s">
        <v>236</v>
      </c>
      <c r="B87" s="13" t="s">
        <v>87</v>
      </c>
      <c r="C87" s="3">
        <v>35320</v>
      </c>
      <c r="D87" s="3">
        <v>35320</v>
      </c>
      <c r="E87" s="3">
        <v>14207</v>
      </c>
      <c r="F87" s="3">
        <v>14207</v>
      </c>
      <c r="G87" s="4">
        <v>2</v>
      </c>
      <c r="H87" s="5">
        <v>0.85</v>
      </c>
      <c r="I87" s="4">
        <v>70</v>
      </c>
      <c r="J87" s="4">
        <v>80</v>
      </c>
      <c r="K87" s="4">
        <f t="shared" si="5"/>
        <v>361</v>
      </c>
    </row>
    <row r="88" spans="1:11" s="1" customFormat="1">
      <c r="A88" s="13" t="s">
        <v>237</v>
      </c>
      <c r="B88" s="13" t="s">
        <v>83</v>
      </c>
      <c r="C88" s="3">
        <v>0</v>
      </c>
      <c r="D88" s="3">
        <v>0</v>
      </c>
      <c r="E88" s="3">
        <v>0</v>
      </c>
      <c r="F88" s="3">
        <v>0</v>
      </c>
      <c r="G88" s="4">
        <v>3</v>
      </c>
      <c r="H88" s="5">
        <v>0.65</v>
      </c>
      <c r="I88" s="4">
        <v>50</v>
      </c>
      <c r="J88" s="4">
        <v>60</v>
      </c>
      <c r="K88" s="4">
        <f t="shared" si="5"/>
        <v>0</v>
      </c>
    </row>
    <row r="89" spans="1:11" s="1" customFormat="1">
      <c r="A89" s="13" t="s">
        <v>238</v>
      </c>
      <c r="B89" s="13" t="s">
        <v>88</v>
      </c>
      <c r="C89" s="3">
        <v>20725</v>
      </c>
      <c r="D89" s="3">
        <v>38526</v>
      </c>
      <c r="E89" s="3">
        <v>4522</v>
      </c>
      <c r="F89" s="3">
        <v>14330</v>
      </c>
      <c r="G89" s="4">
        <v>3</v>
      </c>
      <c r="H89" s="5">
        <v>0.65</v>
      </c>
      <c r="I89" s="4">
        <v>50</v>
      </c>
      <c r="J89" s="4">
        <v>60</v>
      </c>
      <c r="K89" s="4">
        <f t="shared" ref="K89:K120" si="6">ROUND((D89*I89+F89*J89)/10000,0)</f>
        <v>279</v>
      </c>
    </row>
    <row r="90" spans="1:11" s="1" customFormat="1">
      <c r="A90" s="13" t="s">
        <v>239</v>
      </c>
      <c r="B90" s="13" t="s">
        <v>240</v>
      </c>
      <c r="C90" s="3">
        <v>1485</v>
      </c>
      <c r="D90" s="3">
        <v>7714</v>
      </c>
      <c r="E90" s="3">
        <v>0</v>
      </c>
      <c r="F90" s="3">
        <v>2870</v>
      </c>
      <c r="G90" s="4">
        <v>3</v>
      </c>
      <c r="H90" s="4">
        <v>0.65</v>
      </c>
      <c r="I90" s="4">
        <v>50</v>
      </c>
      <c r="J90" s="4">
        <v>60</v>
      </c>
      <c r="K90" s="4">
        <f t="shared" si="6"/>
        <v>56</v>
      </c>
    </row>
    <row r="91" spans="1:11" s="1" customFormat="1">
      <c r="A91" s="13" t="s">
        <v>241</v>
      </c>
      <c r="B91" s="13" t="s">
        <v>25</v>
      </c>
      <c r="C91" s="3">
        <v>0</v>
      </c>
      <c r="D91" s="3">
        <v>0</v>
      </c>
      <c r="E91" s="3">
        <v>0</v>
      </c>
      <c r="F91" s="3">
        <v>0</v>
      </c>
      <c r="G91" s="4">
        <v>3</v>
      </c>
      <c r="H91" s="5">
        <v>0.65</v>
      </c>
      <c r="I91" s="4">
        <v>50</v>
      </c>
      <c r="J91" s="4">
        <v>60</v>
      </c>
      <c r="K91" s="4">
        <f t="shared" si="6"/>
        <v>0</v>
      </c>
    </row>
    <row r="92" spans="1:11" s="1" customFormat="1">
      <c r="A92" s="13" t="s">
        <v>242</v>
      </c>
      <c r="B92" s="13" t="s">
        <v>89</v>
      </c>
      <c r="C92" s="3">
        <v>38731</v>
      </c>
      <c r="D92" s="3">
        <v>105434</v>
      </c>
      <c r="E92" s="3">
        <v>10363</v>
      </c>
      <c r="F92" s="3">
        <v>34557</v>
      </c>
      <c r="G92" s="4">
        <v>3</v>
      </c>
      <c r="H92" s="5">
        <v>0.65</v>
      </c>
      <c r="I92" s="4">
        <v>50</v>
      </c>
      <c r="J92" s="4">
        <v>60</v>
      </c>
      <c r="K92" s="4">
        <f t="shared" si="6"/>
        <v>735</v>
      </c>
    </row>
    <row r="93" spans="1:11" s="1" customFormat="1">
      <c r="A93" s="13" t="s">
        <v>243</v>
      </c>
      <c r="B93" s="13" t="s">
        <v>90</v>
      </c>
      <c r="C93" s="3">
        <v>30462</v>
      </c>
      <c r="D93" s="3">
        <v>60294</v>
      </c>
      <c r="E93" s="3">
        <v>8128</v>
      </c>
      <c r="F93" s="3">
        <v>28716</v>
      </c>
      <c r="G93" s="4">
        <v>3</v>
      </c>
      <c r="H93" s="5">
        <v>0.65</v>
      </c>
      <c r="I93" s="4">
        <v>50</v>
      </c>
      <c r="J93" s="4">
        <v>60</v>
      </c>
      <c r="K93" s="4">
        <f t="shared" si="6"/>
        <v>474</v>
      </c>
    </row>
    <row r="94" spans="1:11" s="1" customFormat="1">
      <c r="A94" s="13" t="s">
        <v>244</v>
      </c>
      <c r="B94" s="13" t="s">
        <v>91</v>
      </c>
      <c r="C94" s="3">
        <v>94714</v>
      </c>
      <c r="D94" s="3">
        <v>94714</v>
      </c>
      <c r="E94" s="3">
        <v>35197</v>
      </c>
      <c r="F94" s="3">
        <v>35197</v>
      </c>
      <c r="G94" s="4">
        <v>3</v>
      </c>
      <c r="H94" s="5">
        <v>0.65</v>
      </c>
      <c r="I94" s="4">
        <v>50</v>
      </c>
      <c r="J94" s="4">
        <v>60</v>
      </c>
      <c r="K94" s="4">
        <f t="shared" si="6"/>
        <v>685</v>
      </c>
    </row>
    <row r="95" spans="1:11" s="1" customFormat="1">
      <c r="A95" s="13" t="s">
        <v>245</v>
      </c>
      <c r="B95" s="13" t="s">
        <v>92</v>
      </c>
      <c r="C95" s="3">
        <v>90424</v>
      </c>
      <c r="D95" s="3">
        <v>90424</v>
      </c>
      <c r="E95" s="3">
        <v>35493</v>
      </c>
      <c r="F95" s="3">
        <v>35493</v>
      </c>
      <c r="G95" s="4">
        <v>1</v>
      </c>
      <c r="H95" s="5">
        <v>1</v>
      </c>
      <c r="I95" s="4">
        <v>90</v>
      </c>
      <c r="J95" s="4">
        <v>100</v>
      </c>
      <c r="K95" s="4">
        <f t="shared" si="6"/>
        <v>1169</v>
      </c>
    </row>
    <row r="96" spans="1:11" s="1" customFormat="1">
      <c r="A96" s="13" t="s">
        <v>246</v>
      </c>
      <c r="B96" s="13" t="s">
        <v>93</v>
      </c>
      <c r="C96" s="3">
        <v>30347</v>
      </c>
      <c r="D96" s="3">
        <v>30347</v>
      </c>
      <c r="E96" s="3">
        <v>10795</v>
      </c>
      <c r="F96" s="3">
        <v>10795</v>
      </c>
      <c r="G96" s="4">
        <v>2</v>
      </c>
      <c r="H96" s="5">
        <v>0.85</v>
      </c>
      <c r="I96" s="4">
        <v>70</v>
      </c>
      <c r="J96" s="4">
        <v>80</v>
      </c>
      <c r="K96" s="4">
        <f t="shared" si="6"/>
        <v>299</v>
      </c>
    </row>
    <row r="97" spans="1:11" s="1" customFormat="1">
      <c r="A97" s="13" t="s">
        <v>247</v>
      </c>
      <c r="B97" s="13" t="s">
        <v>248</v>
      </c>
      <c r="C97" s="3">
        <v>10591</v>
      </c>
      <c r="D97" s="3">
        <v>20289</v>
      </c>
      <c r="E97" s="3">
        <v>2808</v>
      </c>
      <c r="F97" s="3">
        <v>4631</v>
      </c>
      <c r="G97" s="4">
        <v>3</v>
      </c>
      <c r="H97" s="5">
        <v>0.65</v>
      </c>
      <c r="I97" s="4">
        <v>50</v>
      </c>
      <c r="J97" s="4">
        <v>60</v>
      </c>
      <c r="K97" s="4">
        <f t="shared" si="6"/>
        <v>129</v>
      </c>
    </row>
    <row r="98" spans="1:11" s="1" customFormat="1">
      <c r="A98" s="13" t="s">
        <v>249</v>
      </c>
      <c r="B98" s="13" t="s">
        <v>250</v>
      </c>
      <c r="C98" s="3">
        <v>12750</v>
      </c>
      <c r="D98" s="3">
        <v>30826</v>
      </c>
      <c r="E98" s="3">
        <v>2902</v>
      </c>
      <c r="F98" s="3">
        <v>9391</v>
      </c>
      <c r="G98" s="4">
        <v>3</v>
      </c>
      <c r="H98" s="5">
        <v>0.65</v>
      </c>
      <c r="I98" s="4">
        <v>50</v>
      </c>
      <c r="J98" s="4">
        <v>60</v>
      </c>
      <c r="K98" s="4">
        <f t="shared" si="6"/>
        <v>210</v>
      </c>
    </row>
    <row r="99" spans="1:11" s="1" customFormat="1">
      <c r="A99" s="13" t="s">
        <v>251</v>
      </c>
      <c r="B99" s="13" t="s">
        <v>25</v>
      </c>
      <c r="C99" s="3">
        <v>429</v>
      </c>
      <c r="D99" s="3">
        <v>429</v>
      </c>
      <c r="E99" s="3">
        <v>863</v>
      </c>
      <c r="F99" s="3">
        <v>3372</v>
      </c>
      <c r="G99" s="4">
        <v>2</v>
      </c>
      <c r="H99" s="5">
        <v>0.85</v>
      </c>
      <c r="I99" s="4">
        <v>70</v>
      </c>
      <c r="J99" s="4">
        <v>80</v>
      </c>
      <c r="K99" s="4">
        <f t="shared" si="6"/>
        <v>30</v>
      </c>
    </row>
    <row r="100" spans="1:11" s="1" customFormat="1">
      <c r="A100" s="13" t="s">
        <v>252</v>
      </c>
      <c r="B100" s="13" t="s">
        <v>94</v>
      </c>
      <c r="C100" s="3">
        <v>7980</v>
      </c>
      <c r="D100" s="3">
        <v>33173</v>
      </c>
      <c r="E100" s="3">
        <v>3870</v>
      </c>
      <c r="F100" s="3">
        <v>8927</v>
      </c>
      <c r="G100" s="4">
        <v>1</v>
      </c>
      <c r="H100" s="5">
        <v>1</v>
      </c>
      <c r="I100" s="4">
        <v>90</v>
      </c>
      <c r="J100" s="4">
        <v>100</v>
      </c>
      <c r="K100" s="4">
        <f t="shared" si="6"/>
        <v>388</v>
      </c>
    </row>
    <row r="101" spans="1:11" s="1" customFormat="1">
      <c r="A101" s="13" t="s">
        <v>253</v>
      </c>
      <c r="B101" s="13" t="s">
        <v>95</v>
      </c>
      <c r="C101" s="3">
        <v>18034</v>
      </c>
      <c r="D101" s="3">
        <v>45193</v>
      </c>
      <c r="E101" s="3">
        <v>5822</v>
      </c>
      <c r="F101" s="3">
        <v>14953</v>
      </c>
      <c r="G101" s="4">
        <v>1</v>
      </c>
      <c r="H101" s="5">
        <v>1</v>
      </c>
      <c r="I101" s="4">
        <v>90</v>
      </c>
      <c r="J101" s="4">
        <v>100</v>
      </c>
      <c r="K101" s="4">
        <f t="shared" si="6"/>
        <v>556</v>
      </c>
    </row>
    <row r="102" spans="1:11" s="1" customFormat="1">
      <c r="A102" s="13" t="s">
        <v>254</v>
      </c>
      <c r="B102" s="13" t="s">
        <v>96</v>
      </c>
      <c r="C102" s="3">
        <v>29990</v>
      </c>
      <c r="D102" s="3">
        <v>29990</v>
      </c>
      <c r="E102" s="3">
        <v>12962</v>
      </c>
      <c r="F102" s="3">
        <v>12962</v>
      </c>
      <c r="G102" s="4">
        <v>1</v>
      </c>
      <c r="H102" s="5">
        <v>1</v>
      </c>
      <c r="I102" s="4">
        <v>90</v>
      </c>
      <c r="J102" s="4">
        <v>100</v>
      </c>
      <c r="K102" s="4">
        <f t="shared" si="6"/>
        <v>400</v>
      </c>
    </row>
    <row r="103" spans="1:11" s="1" customFormat="1">
      <c r="A103" s="13" t="s">
        <v>255</v>
      </c>
      <c r="B103" s="13" t="s">
        <v>97</v>
      </c>
      <c r="C103" s="3">
        <v>44770</v>
      </c>
      <c r="D103" s="3">
        <v>44770</v>
      </c>
      <c r="E103" s="3">
        <v>17192</v>
      </c>
      <c r="F103" s="3">
        <v>17192</v>
      </c>
      <c r="G103" s="4">
        <v>1</v>
      </c>
      <c r="H103" s="5">
        <v>1</v>
      </c>
      <c r="I103" s="4">
        <v>90</v>
      </c>
      <c r="J103" s="4">
        <v>100</v>
      </c>
      <c r="K103" s="4">
        <f t="shared" si="6"/>
        <v>575</v>
      </c>
    </row>
    <row r="104" spans="1:11" s="1" customFormat="1">
      <c r="A104" s="13" t="s">
        <v>256</v>
      </c>
      <c r="B104" s="13" t="s">
        <v>98</v>
      </c>
      <c r="C104" s="3">
        <v>98179</v>
      </c>
      <c r="D104" s="3">
        <v>98179</v>
      </c>
      <c r="E104" s="3">
        <v>45750</v>
      </c>
      <c r="F104" s="3">
        <v>45750</v>
      </c>
      <c r="G104" s="4">
        <v>1</v>
      </c>
      <c r="H104" s="5">
        <v>1</v>
      </c>
      <c r="I104" s="4">
        <v>90</v>
      </c>
      <c r="J104" s="4">
        <v>100</v>
      </c>
      <c r="K104" s="4">
        <f t="shared" si="6"/>
        <v>1341</v>
      </c>
    </row>
    <row r="105" spans="1:11" s="1" customFormat="1">
      <c r="A105" s="13" t="s">
        <v>257</v>
      </c>
      <c r="B105" s="13" t="s">
        <v>99</v>
      </c>
      <c r="C105" s="3">
        <v>15439</v>
      </c>
      <c r="D105" s="3">
        <v>15439</v>
      </c>
      <c r="E105" s="3">
        <v>6203</v>
      </c>
      <c r="F105" s="3">
        <v>6203</v>
      </c>
      <c r="G105" s="4">
        <v>1</v>
      </c>
      <c r="H105" s="5">
        <v>1</v>
      </c>
      <c r="I105" s="4">
        <v>90</v>
      </c>
      <c r="J105" s="4">
        <v>100</v>
      </c>
      <c r="K105" s="4">
        <f t="shared" si="6"/>
        <v>201</v>
      </c>
    </row>
    <row r="106" spans="1:11" s="1" customFormat="1">
      <c r="A106" s="13" t="s">
        <v>258</v>
      </c>
      <c r="B106" s="13" t="s">
        <v>100</v>
      </c>
      <c r="C106" s="3">
        <v>13769</v>
      </c>
      <c r="D106" s="3">
        <v>13769</v>
      </c>
      <c r="E106" s="3">
        <v>5198</v>
      </c>
      <c r="F106" s="3">
        <v>5198</v>
      </c>
      <c r="G106" s="4">
        <v>1</v>
      </c>
      <c r="H106" s="5">
        <v>1</v>
      </c>
      <c r="I106" s="4">
        <v>90</v>
      </c>
      <c r="J106" s="4">
        <v>100</v>
      </c>
      <c r="K106" s="4">
        <f t="shared" si="6"/>
        <v>176</v>
      </c>
    </row>
    <row r="107" spans="1:11" s="1" customFormat="1">
      <c r="A107" s="13" t="s">
        <v>259</v>
      </c>
      <c r="B107" s="13" t="s">
        <v>101</v>
      </c>
      <c r="C107" s="3">
        <v>47731</v>
      </c>
      <c r="D107" s="3">
        <v>71260</v>
      </c>
      <c r="E107" s="3">
        <v>15195</v>
      </c>
      <c r="F107" s="3">
        <v>27725</v>
      </c>
      <c r="G107" s="4">
        <v>1</v>
      </c>
      <c r="H107" s="5">
        <v>1</v>
      </c>
      <c r="I107" s="4">
        <v>90</v>
      </c>
      <c r="J107" s="4">
        <v>100</v>
      </c>
      <c r="K107" s="4">
        <f t="shared" si="6"/>
        <v>919</v>
      </c>
    </row>
    <row r="108" spans="1:11" s="1" customFormat="1">
      <c r="A108" s="13" t="s">
        <v>260</v>
      </c>
      <c r="B108" s="13" t="s">
        <v>25</v>
      </c>
      <c r="C108" s="3">
        <v>3134</v>
      </c>
      <c r="D108" s="3">
        <v>3215</v>
      </c>
      <c r="E108" s="3">
        <v>939</v>
      </c>
      <c r="F108" s="3">
        <v>1103</v>
      </c>
      <c r="G108" s="4">
        <v>2</v>
      </c>
      <c r="H108" s="5">
        <v>0.85</v>
      </c>
      <c r="I108" s="4">
        <v>70</v>
      </c>
      <c r="J108" s="4">
        <v>80</v>
      </c>
      <c r="K108" s="4">
        <f t="shared" si="6"/>
        <v>31</v>
      </c>
    </row>
    <row r="109" spans="1:11" s="1" customFormat="1">
      <c r="A109" s="13" t="s">
        <v>261</v>
      </c>
      <c r="B109" s="13" t="s">
        <v>102</v>
      </c>
      <c r="C109" s="3">
        <v>8011</v>
      </c>
      <c r="D109" s="3">
        <v>28816</v>
      </c>
      <c r="E109" s="3">
        <v>6939</v>
      </c>
      <c r="F109" s="3">
        <v>11523</v>
      </c>
      <c r="G109" s="4">
        <v>1</v>
      </c>
      <c r="H109" s="5">
        <v>1</v>
      </c>
      <c r="I109" s="4">
        <v>90</v>
      </c>
      <c r="J109" s="4">
        <v>100</v>
      </c>
      <c r="K109" s="4">
        <f t="shared" si="6"/>
        <v>375</v>
      </c>
    </row>
    <row r="110" spans="1:11" s="1" customFormat="1">
      <c r="A110" s="13" t="s">
        <v>262</v>
      </c>
      <c r="B110" s="13" t="s">
        <v>103</v>
      </c>
      <c r="C110" s="3">
        <v>63474</v>
      </c>
      <c r="D110" s="3">
        <v>63474</v>
      </c>
      <c r="E110" s="3">
        <v>24216</v>
      </c>
      <c r="F110" s="3">
        <v>24216</v>
      </c>
      <c r="G110" s="4">
        <v>1</v>
      </c>
      <c r="H110" s="5">
        <v>1</v>
      </c>
      <c r="I110" s="4">
        <v>90</v>
      </c>
      <c r="J110" s="4">
        <v>100</v>
      </c>
      <c r="K110" s="4">
        <f t="shared" si="6"/>
        <v>813</v>
      </c>
    </row>
    <row r="111" spans="1:11" s="1" customFormat="1">
      <c r="A111" s="13" t="s">
        <v>263</v>
      </c>
      <c r="B111" s="13" t="s">
        <v>104</v>
      </c>
      <c r="C111" s="3">
        <v>23296</v>
      </c>
      <c r="D111" s="3">
        <v>23296</v>
      </c>
      <c r="E111" s="3">
        <v>10195</v>
      </c>
      <c r="F111" s="3">
        <v>10195</v>
      </c>
      <c r="G111" s="4">
        <v>1</v>
      </c>
      <c r="H111" s="5">
        <v>1</v>
      </c>
      <c r="I111" s="4">
        <v>90</v>
      </c>
      <c r="J111" s="4">
        <v>100</v>
      </c>
      <c r="K111" s="4">
        <f t="shared" si="6"/>
        <v>312</v>
      </c>
    </row>
    <row r="112" spans="1:11" s="1" customFormat="1">
      <c r="A112" s="13" t="s">
        <v>264</v>
      </c>
      <c r="B112" s="13" t="s">
        <v>105</v>
      </c>
      <c r="C112" s="3">
        <v>70752</v>
      </c>
      <c r="D112" s="3">
        <v>77027</v>
      </c>
      <c r="E112" s="3">
        <v>43060</v>
      </c>
      <c r="F112" s="3">
        <v>44446</v>
      </c>
      <c r="G112" s="4">
        <v>1</v>
      </c>
      <c r="H112" s="5">
        <v>1</v>
      </c>
      <c r="I112" s="4">
        <v>90</v>
      </c>
      <c r="J112" s="4">
        <v>100</v>
      </c>
      <c r="K112" s="4">
        <f t="shared" si="6"/>
        <v>1138</v>
      </c>
    </row>
    <row r="113" spans="1:11" s="1" customFormat="1">
      <c r="A113" s="13" t="s">
        <v>265</v>
      </c>
      <c r="B113" s="13" t="s">
        <v>266</v>
      </c>
      <c r="C113" s="3">
        <v>2070</v>
      </c>
      <c r="D113" s="3">
        <v>4035</v>
      </c>
      <c r="E113" s="3">
        <v>1731</v>
      </c>
      <c r="F113" s="3">
        <v>1731</v>
      </c>
      <c r="G113" s="4">
        <v>1</v>
      </c>
      <c r="H113" s="5">
        <v>1</v>
      </c>
      <c r="I113" s="4">
        <v>90</v>
      </c>
      <c r="J113" s="4">
        <v>100</v>
      </c>
      <c r="K113" s="4">
        <f t="shared" si="6"/>
        <v>54</v>
      </c>
    </row>
    <row r="114" spans="1:11" s="1" customFormat="1">
      <c r="A114" s="13" t="s">
        <v>267</v>
      </c>
      <c r="B114" s="13" t="s">
        <v>268</v>
      </c>
      <c r="C114" s="3">
        <v>1811</v>
      </c>
      <c r="D114" s="3">
        <v>1811</v>
      </c>
      <c r="E114" s="3">
        <v>1012</v>
      </c>
      <c r="F114" s="3">
        <v>1012</v>
      </c>
      <c r="G114" s="4">
        <v>1</v>
      </c>
      <c r="H114" s="5">
        <v>1</v>
      </c>
      <c r="I114" s="4">
        <v>90</v>
      </c>
      <c r="J114" s="4">
        <v>100</v>
      </c>
      <c r="K114" s="4">
        <f t="shared" si="6"/>
        <v>26</v>
      </c>
    </row>
    <row r="115" spans="1:11" s="1" customFormat="1">
      <c r="A115" s="13" t="s">
        <v>269</v>
      </c>
      <c r="B115" s="13" t="s">
        <v>25</v>
      </c>
      <c r="C115" s="3">
        <v>0</v>
      </c>
      <c r="D115" s="3">
        <v>0</v>
      </c>
      <c r="E115" s="3">
        <v>0</v>
      </c>
      <c r="F115" s="3">
        <v>0</v>
      </c>
      <c r="G115" s="4">
        <v>2</v>
      </c>
      <c r="H115" s="5">
        <v>0.85</v>
      </c>
      <c r="I115" s="4">
        <v>70</v>
      </c>
      <c r="J115" s="4">
        <v>80</v>
      </c>
      <c r="K115" s="4">
        <f t="shared" si="6"/>
        <v>0</v>
      </c>
    </row>
    <row r="116" spans="1:11" s="1" customFormat="1">
      <c r="A116" s="13" t="s">
        <v>270</v>
      </c>
      <c r="B116" s="13" t="s">
        <v>106</v>
      </c>
      <c r="C116" s="3">
        <v>3056</v>
      </c>
      <c r="D116" s="3">
        <v>63200</v>
      </c>
      <c r="E116" s="3">
        <v>779</v>
      </c>
      <c r="F116" s="3">
        <v>19878</v>
      </c>
      <c r="G116" s="4">
        <v>2</v>
      </c>
      <c r="H116" s="5">
        <v>0.85</v>
      </c>
      <c r="I116" s="4">
        <v>70</v>
      </c>
      <c r="J116" s="4">
        <v>80</v>
      </c>
      <c r="K116" s="4">
        <f t="shared" si="6"/>
        <v>601</v>
      </c>
    </row>
    <row r="117" spans="1:11" s="1" customFormat="1">
      <c r="A117" s="13" t="s">
        <v>271</v>
      </c>
      <c r="B117" s="13" t="s">
        <v>107</v>
      </c>
      <c r="C117" s="3">
        <v>63831</v>
      </c>
      <c r="D117" s="3">
        <v>63831</v>
      </c>
      <c r="E117" s="3">
        <v>25906</v>
      </c>
      <c r="F117" s="3">
        <v>25906</v>
      </c>
      <c r="G117" s="4">
        <v>1</v>
      </c>
      <c r="H117" s="5">
        <v>1</v>
      </c>
      <c r="I117" s="4">
        <v>90</v>
      </c>
      <c r="J117" s="4">
        <v>100</v>
      </c>
      <c r="K117" s="4">
        <f t="shared" si="6"/>
        <v>834</v>
      </c>
    </row>
    <row r="118" spans="1:11" s="1" customFormat="1">
      <c r="A118" s="13" t="s">
        <v>272</v>
      </c>
      <c r="B118" s="13" t="s">
        <v>108</v>
      </c>
      <c r="C118" s="3">
        <v>64142</v>
      </c>
      <c r="D118" s="3">
        <v>64142</v>
      </c>
      <c r="E118" s="3">
        <v>24262</v>
      </c>
      <c r="F118" s="3">
        <v>24262</v>
      </c>
      <c r="G118" s="4">
        <v>1</v>
      </c>
      <c r="H118" s="5">
        <v>1</v>
      </c>
      <c r="I118" s="4">
        <v>90</v>
      </c>
      <c r="J118" s="4">
        <v>100</v>
      </c>
      <c r="K118" s="4">
        <f t="shared" si="6"/>
        <v>820</v>
      </c>
    </row>
    <row r="119" spans="1:11" s="1" customFormat="1">
      <c r="A119" s="13" t="s">
        <v>273</v>
      </c>
      <c r="B119" s="13" t="s">
        <v>109</v>
      </c>
      <c r="C119" s="3">
        <v>30092</v>
      </c>
      <c r="D119" s="3">
        <v>30092</v>
      </c>
      <c r="E119" s="3">
        <v>10803</v>
      </c>
      <c r="F119" s="3">
        <v>10803</v>
      </c>
      <c r="G119" s="4">
        <v>1</v>
      </c>
      <c r="H119" s="5">
        <v>1</v>
      </c>
      <c r="I119" s="4">
        <v>90</v>
      </c>
      <c r="J119" s="4">
        <v>100</v>
      </c>
      <c r="K119" s="4">
        <f t="shared" si="6"/>
        <v>379</v>
      </c>
    </row>
    <row r="120" spans="1:11" s="1" customFormat="1">
      <c r="A120" s="13" t="s">
        <v>274</v>
      </c>
      <c r="B120" s="13" t="s">
        <v>110</v>
      </c>
      <c r="C120" s="3">
        <v>39255</v>
      </c>
      <c r="D120" s="3">
        <v>39255</v>
      </c>
      <c r="E120" s="3">
        <v>15242</v>
      </c>
      <c r="F120" s="3">
        <v>15242</v>
      </c>
      <c r="G120" s="4">
        <v>1</v>
      </c>
      <c r="H120" s="5">
        <v>1</v>
      </c>
      <c r="I120" s="4">
        <v>90</v>
      </c>
      <c r="J120" s="4">
        <v>100</v>
      </c>
      <c r="K120" s="4">
        <f t="shared" si="6"/>
        <v>506</v>
      </c>
    </row>
    <row r="121" spans="1:11" s="1" customFormat="1">
      <c r="A121" s="13" t="s">
        <v>275</v>
      </c>
      <c r="B121" s="13" t="s">
        <v>111</v>
      </c>
      <c r="C121" s="3">
        <v>29651</v>
      </c>
      <c r="D121" s="3">
        <v>29651</v>
      </c>
      <c r="E121" s="3">
        <v>13012</v>
      </c>
      <c r="F121" s="3">
        <v>13012</v>
      </c>
      <c r="G121" s="4">
        <v>2</v>
      </c>
      <c r="H121" s="5">
        <v>0.85</v>
      </c>
      <c r="I121" s="4">
        <v>70</v>
      </c>
      <c r="J121" s="4">
        <v>80</v>
      </c>
      <c r="K121" s="4">
        <f t="shared" ref="K121:K138" si="7">ROUND((D121*I121+F121*J121)/10000,0)</f>
        <v>312</v>
      </c>
    </row>
    <row r="122" spans="1:11" s="1" customFormat="1">
      <c r="A122" s="13" t="s">
        <v>276</v>
      </c>
      <c r="B122" s="13" t="s">
        <v>25</v>
      </c>
      <c r="C122" s="3">
        <v>0</v>
      </c>
      <c r="D122" s="3">
        <v>1859</v>
      </c>
      <c r="E122" s="3">
        <v>0</v>
      </c>
      <c r="F122" s="3">
        <v>849</v>
      </c>
      <c r="G122" s="4">
        <v>2</v>
      </c>
      <c r="H122" s="5">
        <v>0.85</v>
      </c>
      <c r="I122" s="4">
        <v>70</v>
      </c>
      <c r="J122" s="4">
        <v>80</v>
      </c>
      <c r="K122" s="4">
        <f t="shared" si="7"/>
        <v>20</v>
      </c>
    </row>
    <row r="123" spans="1:11" s="1" customFormat="1">
      <c r="A123" s="13" t="s">
        <v>277</v>
      </c>
      <c r="B123" s="13" t="s">
        <v>112</v>
      </c>
      <c r="C123" s="3">
        <v>7343</v>
      </c>
      <c r="D123" s="3">
        <v>37315</v>
      </c>
      <c r="E123" s="3">
        <v>2086</v>
      </c>
      <c r="F123" s="3">
        <v>10328</v>
      </c>
      <c r="G123" s="4">
        <v>2</v>
      </c>
      <c r="H123" s="5">
        <v>0.85</v>
      </c>
      <c r="I123" s="4">
        <v>70</v>
      </c>
      <c r="J123" s="4">
        <v>80</v>
      </c>
      <c r="K123" s="4">
        <f t="shared" si="7"/>
        <v>344</v>
      </c>
    </row>
    <row r="124" spans="1:11" s="1" customFormat="1">
      <c r="A124" s="13" t="s">
        <v>278</v>
      </c>
      <c r="B124" s="13" t="s">
        <v>113</v>
      </c>
      <c r="C124" s="3">
        <v>19331</v>
      </c>
      <c r="D124" s="3">
        <v>32162</v>
      </c>
      <c r="E124" s="3">
        <v>5116</v>
      </c>
      <c r="F124" s="3">
        <v>9297</v>
      </c>
      <c r="G124" s="4">
        <v>2</v>
      </c>
      <c r="H124" s="5">
        <v>0.85</v>
      </c>
      <c r="I124" s="4">
        <v>70</v>
      </c>
      <c r="J124" s="4">
        <v>80</v>
      </c>
      <c r="K124" s="4">
        <f t="shared" si="7"/>
        <v>300</v>
      </c>
    </row>
    <row r="125" spans="1:11" s="1" customFormat="1">
      <c r="A125" s="13" t="s">
        <v>279</v>
      </c>
      <c r="B125" s="13" t="s">
        <v>114</v>
      </c>
      <c r="C125" s="3">
        <v>34612</v>
      </c>
      <c r="D125" s="3">
        <v>34612</v>
      </c>
      <c r="E125" s="3">
        <v>13170</v>
      </c>
      <c r="F125" s="3">
        <v>13170</v>
      </c>
      <c r="G125" s="4">
        <v>2</v>
      </c>
      <c r="H125" s="5">
        <v>0.85</v>
      </c>
      <c r="I125" s="4">
        <v>70</v>
      </c>
      <c r="J125" s="4">
        <v>80</v>
      </c>
      <c r="K125" s="4">
        <f t="shared" si="7"/>
        <v>348</v>
      </c>
    </row>
    <row r="126" spans="1:11" s="1" customFormat="1">
      <c r="A126" s="13" t="s">
        <v>280</v>
      </c>
      <c r="B126" s="13" t="s">
        <v>115</v>
      </c>
      <c r="C126" s="3">
        <v>69509</v>
      </c>
      <c r="D126" s="3">
        <v>87454</v>
      </c>
      <c r="E126" s="3">
        <v>21363</v>
      </c>
      <c r="F126" s="3">
        <v>31351</v>
      </c>
      <c r="G126" s="4">
        <v>2</v>
      </c>
      <c r="H126" s="5">
        <v>0.85</v>
      </c>
      <c r="I126" s="4">
        <v>70</v>
      </c>
      <c r="J126" s="4">
        <v>80</v>
      </c>
      <c r="K126" s="4">
        <f t="shared" si="7"/>
        <v>863</v>
      </c>
    </row>
    <row r="127" spans="1:11" s="1" customFormat="1">
      <c r="A127" s="13" t="s">
        <v>281</v>
      </c>
      <c r="B127" s="13" t="s">
        <v>282</v>
      </c>
      <c r="C127" s="3">
        <v>5306</v>
      </c>
      <c r="D127" s="3">
        <v>5306</v>
      </c>
      <c r="E127" s="3">
        <v>1705</v>
      </c>
      <c r="F127" s="3">
        <v>1705</v>
      </c>
      <c r="G127" s="4">
        <v>2</v>
      </c>
      <c r="H127" s="5">
        <v>0.85</v>
      </c>
      <c r="I127" s="4">
        <v>70</v>
      </c>
      <c r="J127" s="4">
        <v>80</v>
      </c>
      <c r="K127" s="4">
        <f t="shared" si="7"/>
        <v>51</v>
      </c>
    </row>
    <row r="128" spans="1:11" s="1" customFormat="1">
      <c r="A128" s="13" t="s">
        <v>283</v>
      </c>
      <c r="B128" s="13" t="s">
        <v>284</v>
      </c>
      <c r="C128" s="3">
        <v>1660</v>
      </c>
      <c r="D128" s="3">
        <v>1660</v>
      </c>
      <c r="E128" s="3">
        <v>794</v>
      </c>
      <c r="F128" s="3">
        <v>794</v>
      </c>
      <c r="G128" s="4">
        <v>2</v>
      </c>
      <c r="H128" s="5">
        <v>0.85</v>
      </c>
      <c r="I128" s="4">
        <v>70</v>
      </c>
      <c r="J128" s="4">
        <v>80</v>
      </c>
      <c r="K128" s="4">
        <f t="shared" si="7"/>
        <v>18</v>
      </c>
    </row>
    <row r="129" spans="1:11" s="1" customFormat="1">
      <c r="A129" s="13" t="s">
        <v>285</v>
      </c>
      <c r="B129" s="13" t="s">
        <v>286</v>
      </c>
      <c r="C129" s="3">
        <v>3398</v>
      </c>
      <c r="D129" s="3">
        <v>3398</v>
      </c>
      <c r="E129" s="3">
        <v>1294</v>
      </c>
      <c r="F129" s="3">
        <v>1294</v>
      </c>
      <c r="G129" s="4">
        <v>2</v>
      </c>
      <c r="H129" s="5">
        <v>0.85</v>
      </c>
      <c r="I129" s="4">
        <v>70</v>
      </c>
      <c r="J129" s="4">
        <v>80</v>
      </c>
      <c r="K129" s="4">
        <f t="shared" si="7"/>
        <v>34</v>
      </c>
    </row>
    <row r="130" spans="1:11" s="1" customFormat="1">
      <c r="A130" s="13" t="s">
        <v>287</v>
      </c>
      <c r="B130" s="13" t="s">
        <v>25</v>
      </c>
      <c r="C130" s="3">
        <v>0</v>
      </c>
      <c r="D130" s="3">
        <v>158</v>
      </c>
      <c r="E130" s="3">
        <v>0</v>
      </c>
      <c r="F130" s="3">
        <v>221</v>
      </c>
      <c r="G130" s="4">
        <v>2</v>
      </c>
      <c r="H130" s="5">
        <v>0.85</v>
      </c>
      <c r="I130" s="4">
        <v>70</v>
      </c>
      <c r="J130" s="4">
        <v>80</v>
      </c>
      <c r="K130" s="4">
        <f t="shared" si="7"/>
        <v>3</v>
      </c>
    </row>
    <row r="131" spans="1:11" s="1" customFormat="1">
      <c r="A131" s="13" t="s">
        <v>288</v>
      </c>
      <c r="B131" s="13" t="s">
        <v>116</v>
      </c>
      <c r="C131" s="3">
        <v>44728</v>
      </c>
      <c r="D131" s="3">
        <v>77203</v>
      </c>
      <c r="E131" s="3">
        <v>16511</v>
      </c>
      <c r="F131" s="3">
        <v>26392</v>
      </c>
      <c r="G131" s="4">
        <v>2</v>
      </c>
      <c r="H131" s="5">
        <v>0.85</v>
      </c>
      <c r="I131" s="4">
        <v>70</v>
      </c>
      <c r="J131" s="4">
        <v>80</v>
      </c>
      <c r="K131" s="4">
        <f t="shared" si="7"/>
        <v>752</v>
      </c>
    </row>
    <row r="132" spans="1:11" s="1" customFormat="1">
      <c r="A132" s="13" t="s">
        <v>289</v>
      </c>
      <c r="B132" s="13" t="s">
        <v>117</v>
      </c>
      <c r="C132" s="3">
        <v>34304</v>
      </c>
      <c r="D132" s="3">
        <v>57541</v>
      </c>
      <c r="E132" s="3">
        <v>17973</v>
      </c>
      <c r="F132" s="3">
        <v>22794</v>
      </c>
      <c r="G132" s="4">
        <v>2</v>
      </c>
      <c r="H132" s="5">
        <v>0.85</v>
      </c>
      <c r="I132" s="4">
        <v>70</v>
      </c>
      <c r="J132" s="4">
        <v>80</v>
      </c>
      <c r="K132" s="4">
        <f t="shared" si="7"/>
        <v>585</v>
      </c>
    </row>
    <row r="133" spans="1:11" s="1" customFormat="1">
      <c r="A133" s="13" t="s">
        <v>290</v>
      </c>
      <c r="B133" s="13" t="s">
        <v>118</v>
      </c>
      <c r="C133" s="3">
        <v>33370</v>
      </c>
      <c r="D133" s="3">
        <v>33370</v>
      </c>
      <c r="E133" s="3">
        <v>11201</v>
      </c>
      <c r="F133" s="3">
        <v>11201</v>
      </c>
      <c r="G133" s="4">
        <v>2</v>
      </c>
      <c r="H133" s="5">
        <v>0.85</v>
      </c>
      <c r="I133" s="4">
        <v>70</v>
      </c>
      <c r="J133" s="4">
        <v>80</v>
      </c>
      <c r="K133" s="4">
        <f t="shared" si="7"/>
        <v>323</v>
      </c>
    </row>
    <row r="134" spans="1:11" s="1" customFormat="1">
      <c r="A134" s="13" t="s">
        <v>291</v>
      </c>
      <c r="B134" s="13" t="s">
        <v>119</v>
      </c>
      <c r="C134" s="3">
        <v>31083</v>
      </c>
      <c r="D134" s="3">
        <v>31083</v>
      </c>
      <c r="E134" s="3">
        <v>10670</v>
      </c>
      <c r="F134" s="3">
        <v>10670</v>
      </c>
      <c r="G134" s="4">
        <v>2</v>
      </c>
      <c r="H134" s="5">
        <v>0.85</v>
      </c>
      <c r="I134" s="4">
        <v>70</v>
      </c>
      <c r="J134" s="4">
        <v>80</v>
      </c>
      <c r="K134" s="4">
        <f t="shared" si="7"/>
        <v>303</v>
      </c>
    </row>
    <row r="135" spans="1:11" s="1" customFormat="1">
      <c r="A135" s="13" t="s">
        <v>292</v>
      </c>
      <c r="B135" s="13" t="s">
        <v>120</v>
      </c>
      <c r="C135" s="3">
        <v>9478</v>
      </c>
      <c r="D135" s="3">
        <v>9478</v>
      </c>
      <c r="E135" s="3">
        <v>3048</v>
      </c>
      <c r="F135" s="3">
        <v>3048</v>
      </c>
      <c r="G135" s="4">
        <v>1</v>
      </c>
      <c r="H135" s="5">
        <v>1</v>
      </c>
      <c r="I135" s="4">
        <v>90</v>
      </c>
      <c r="J135" s="4">
        <v>100</v>
      </c>
      <c r="K135" s="4">
        <f t="shared" si="7"/>
        <v>116</v>
      </c>
    </row>
    <row r="136" spans="1:11" s="1" customFormat="1">
      <c r="A136" s="13" t="s">
        <v>293</v>
      </c>
      <c r="B136" s="13" t="s">
        <v>121</v>
      </c>
      <c r="C136" s="3">
        <v>14567</v>
      </c>
      <c r="D136" s="3">
        <v>14567</v>
      </c>
      <c r="E136" s="3">
        <v>5030</v>
      </c>
      <c r="F136" s="3">
        <v>5030</v>
      </c>
      <c r="G136" s="4">
        <v>1</v>
      </c>
      <c r="H136" s="5">
        <v>1</v>
      </c>
      <c r="I136" s="4">
        <v>90</v>
      </c>
      <c r="J136" s="4">
        <v>100</v>
      </c>
      <c r="K136" s="4">
        <f t="shared" si="7"/>
        <v>181</v>
      </c>
    </row>
    <row r="137" spans="1:11" s="1" customFormat="1">
      <c r="A137" s="13" t="s">
        <v>294</v>
      </c>
      <c r="B137" s="13" t="s">
        <v>122</v>
      </c>
      <c r="C137" s="3">
        <v>65739</v>
      </c>
      <c r="D137" s="3">
        <v>84474</v>
      </c>
      <c r="E137" s="3">
        <v>22182</v>
      </c>
      <c r="F137" s="3">
        <v>27999</v>
      </c>
      <c r="G137" s="4">
        <v>2</v>
      </c>
      <c r="H137" s="5">
        <v>0.85</v>
      </c>
      <c r="I137" s="4">
        <v>70</v>
      </c>
      <c r="J137" s="4">
        <v>80</v>
      </c>
      <c r="K137" s="4">
        <f t="shared" si="7"/>
        <v>815</v>
      </c>
    </row>
    <row r="138" spans="1:11" s="1" customFormat="1">
      <c r="A138" s="13" t="s">
        <v>295</v>
      </c>
      <c r="B138" s="13" t="s">
        <v>123</v>
      </c>
      <c r="C138" s="3">
        <v>23393</v>
      </c>
      <c r="D138" s="3">
        <v>33568</v>
      </c>
      <c r="E138" s="3">
        <v>7264</v>
      </c>
      <c r="F138" s="3">
        <v>12882</v>
      </c>
      <c r="G138" s="4">
        <v>2</v>
      </c>
      <c r="H138" s="5">
        <v>0.85</v>
      </c>
      <c r="I138" s="4">
        <v>70</v>
      </c>
      <c r="J138" s="4">
        <v>80</v>
      </c>
      <c r="K138" s="4">
        <f t="shared" si="7"/>
        <v>338</v>
      </c>
    </row>
    <row r="139" spans="1:11" s="1" customFormat="1">
      <c r="A139" s="13" t="s">
        <v>296</v>
      </c>
      <c r="B139" s="13" t="s">
        <v>297</v>
      </c>
      <c r="C139" s="3">
        <v>148590</v>
      </c>
      <c r="D139" s="3">
        <v>284439</v>
      </c>
      <c r="E139" s="3">
        <v>40457</v>
      </c>
      <c r="F139" s="3">
        <v>101989</v>
      </c>
      <c r="G139" s="4">
        <v>4</v>
      </c>
      <c r="H139" s="4">
        <v>0.3</v>
      </c>
      <c r="I139" s="4">
        <v>30</v>
      </c>
      <c r="J139" s="4">
        <v>40</v>
      </c>
      <c r="K139" s="4">
        <f>ROUND((C139*I139+E139*J139)/10000,0)</f>
        <v>608</v>
      </c>
    </row>
    <row r="140" spans="1:11" s="1" customFormat="1">
      <c r="A140" s="13" t="s">
        <v>298</v>
      </c>
      <c r="B140" s="13" t="s">
        <v>299</v>
      </c>
      <c r="C140" s="3">
        <v>133855</v>
      </c>
      <c r="D140" s="3">
        <v>176217</v>
      </c>
      <c r="E140" s="3">
        <v>47703</v>
      </c>
      <c r="F140" s="3">
        <v>69490</v>
      </c>
      <c r="G140" s="4">
        <v>4</v>
      </c>
      <c r="H140" s="4">
        <v>0.3</v>
      </c>
      <c r="I140" s="4">
        <v>30</v>
      </c>
      <c r="J140" s="4">
        <v>40</v>
      </c>
      <c r="K140" s="4">
        <f>ROUND((C140*I140+E140*J140)/10000,0)</f>
        <v>592</v>
      </c>
    </row>
    <row r="141" spans="1:11" s="1" customFormat="1">
      <c r="A141" s="13" t="s">
        <v>300</v>
      </c>
      <c r="B141" s="13" t="s">
        <v>124</v>
      </c>
      <c r="C141" s="3">
        <v>0</v>
      </c>
      <c r="D141" s="3">
        <v>3882</v>
      </c>
      <c r="E141" s="3">
        <v>4317</v>
      </c>
      <c r="F141" s="3">
        <v>7016</v>
      </c>
      <c r="G141" s="4">
        <v>4</v>
      </c>
      <c r="H141" s="4">
        <v>0.3</v>
      </c>
      <c r="I141" s="4">
        <v>30</v>
      </c>
      <c r="J141" s="4">
        <v>40</v>
      </c>
      <c r="K141" s="4">
        <f>ROUND((C141*I141+E141*J141)/10000,0)</f>
        <v>17</v>
      </c>
    </row>
    <row r="142" spans="1:11" s="1" customFormat="1">
      <c r="A142" s="13" t="s">
        <v>301</v>
      </c>
      <c r="B142" s="13" t="s">
        <v>25</v>
      </c>
      <c r="C142" s="3">
        <v>0</v>
      </c>
      <c r="D142" s="3">
        <v>3403</v>
      </c>
      <c r="E142" s="3">
        <v>0</v>
      </c>
      <c r="F142" s="3">
        <v>3424</v>
      </c>
      <c r="G142" s="4">
        <v>2</v>
      </c>
      <c r="H142" s="5">
        <v>0.85</v>
      </c>
      <c r="I142" s="4">
        <v>70</v>
      </c>
      <c r="J142" s="4">
        <v>80</v>
      </c>
      <c r="K142" s="4">
        <f t="shared" ref="K142:K163" si="8">ROUND((D142*I142+F142*J142)/10000,0)</f>
        <v>51</v>
      </c>
    </row>
    <row r="143" spans="1:11" s="1" customFormat="1">
      <c r="A143" s="13" t="s">
        <v>302</v>
      </c>
      <c r="B143" s="13" t="s">
        <v>125</v>
      </c>
      <c r="C143" s="3">
        <v>12480</v>
      </c>
      <c r="D143" s="3">
        <v>32654</v>
      </c>
      <c r="E143" s="3">
        <v>3431</v>
      </c>
      <c r="F143" s="3">
        <v>9507</v>
      </c>
      <c r="G143" s="4">
        <v>2</v>
      </c>
      <c r="H143" s="5">
        <v>0.85</v>
      </c>
      <c r="I143" s="4">
        <v>70</v>
      </c>
      <c r="J143" s="4">
        <v>80</v>
      </c>
      <c r="K143" s="4">
        <f t="shared" si="8"/>
        <v>305</v>
      </c>
    </row>
    <row r="144" spans="1:11" s="1" customFormat="1">
      <c r="A144" s="13" t="s">
        <v>303</v>
      </c>
      <c r="B144" s="13" t="s">
        <v>126</v>
      </c>
      <c r="C144" s="3">
        <v>69266</v>
      </c>
      <c r="D144" s="3">
        <v>73905</v>
      </c>
      <c r="E144" s="3">
        <v>21617</v>
      </c>
      <c r="F144" s="3">
        <v>25815</v>
      </c>
      <c r="G144" s="4">
        <v>2</v>
      </c>
      <c r="H144" s="5">
        <v>0.85</v>
      </c>
      <c r="I144" s="4">
        <v>70</v>
      </c>
      <c r="J144" s="4">
        <v>80</v>
      </c>
      <c r="K144" s="4">
        <f t="shared" si="8"/>
        <v>724</v>
      </c>
    </row>
    <row r="145" spans="1:11" s="1" customFormat="1">
      <c r="A145" s="13" t="s">
        <v>304</v>
      </c>
      <c r="B145" s="13" t="s">
        <v>127</v>
      </c>
      <c r="C145" s="3">
        <v>56557</v>
      </c>
      <c r="D145" s="3">
        <v>56557</v>
      </c>
      <c r="E145" s="3">
        <v>20527</v>
      </c>
      <c r="F145" s="3">
        <v>20527</v>
      </c>
      <c r="G145" s="4">
        <v>1</v>
      </c>
      <c r="H145" s="5">
        <v>1</v>
      </c>
      <c r="I145" s="4">
        <v>90</v>
      </c>
      <c r="J145" s="4">
        <v>100</v>
      </c>
      <c r="K145" s="4">
        <f t="shared" si="8"/>
        <v>714</v>
      </c>
    </row>
    <row r="146" spans="1:11" s="1" customFormat="1">
      <c r="A146" s="13" t="s">
        <v>305</v>
      </c>
      <c r="B146" s="13" t="s">
        <v>306</v>
      </c>
      <c r="C146" s="3">
        <v>6099</v>
      </c>
      <c r="D146" s="3">
        <v>13176</v>
      </c>
      <c r="E146" s="3">
        <v>1528</v>
      </c>
      <c r="F146" s="3">
        <v>4456</v>
      </c>
      <c r="G146" s="4">
        <v>2</v>
      </c>
      <c r="H146" s="5">
        <v>0.85</v>
      </c>
      <c r="I146" s="4">
        <v>70</v>
      </c>
      <c r="J146" s="4">
        <v>80</v>
      </c>
      <c r="K146" s="4">
        <f t="shared" si="8"/>
        <v>128</v>
      </c>
    </row>
    <row r="147" spans="1:11" s="1" customFormat="1">
      <c r="A147" s="13" t="s">
        <v>307</v>
      </c>
      <c r="B147" s="13" t="s">
        <v>308</v>
      </c>
      <c r="C147" s="3">
        <v>1864</v>
      </c>
      <c r="D147" s="3">
        <v>1864</v>
      </c>
      <c r="E147" s="3">
        <v>611</v>
      </c>
      <c r="F147" s="3">
        <v>611</v>
      </c>
      <c r="G147" s="4">
        <v>2</v>
      </c>
      <c r="H147" s="5">
        <v>0.85</v>
      </c>
      <c r="I147" s="4">
        <v>70</v>
      </c>
      <c r="J147" s="4">
        <v>80</v>
      </c>
      <c r="K147" s="4">
        <f t="shared" si="8"/>
        <v>18</v>
      </c>
    </row>
    <row r="148" spans="1:11" s="1" customFormat="1">
      <c r="A148" s="13" t="s">
        <v>309</v>
      </c>
      <c r="B148" s="13" t="s">
        <v>25</v>
      </c>
      <c r="C148" s="3">
        <v>0</v>
      </c>
      <c r="D148" s="3">
        <v>1811</v>
      </c>
      <c r="E148" s="3">
        <v>0</v>
      </c>
      <c r="F148" s="3">
        <v>1972</v>
      </c>
      <c r="G148" s="4">
        <v>2</v>
      </c>
      <c r="H148" s="5">
        <v>0.85</v>
      </c>
      <c r="I148" s="4">
        <v>70</v>
      </c>
      <c r="J148" s="4">
        <v>80</v>
      </c>
      <c r="K148" s="4">
        <f t="shared" si="8"/>
        <v>28</v>
      </c>
    </row>
    <row r="149" spans="1:11" s="1" customFormat="1">
      <c r="A149" s="13" t="s">
        <v>310</v>
      </c>
      <c r="B149" s="13" t="s">
        <v>128</v>
      </c>
      <c r="C149" s="3">
        <v>16302</v>
      </c>
      <c r="D149" s="3">
        <v>45586</v>
      </c>
      <c r="E149" s="3">
        <v>5901</v>
      </c>
      <c r="F149" s="3">
        <v>17003</v>
      </c>
      <c r="G149" s="4">
        <v>2</v>
      </c>
      <c r="H149" s="5">
        <v>0.85</v>
      </c>
      <c r="I149" s="4">
        <v>70</v>
      </c>
      <c r="J149" s="4">
        <v>80</v>
      </c>
      <c r="K149" s="4">
        <f t="shared" si="8"/>
        <v>455</v>
      </c>
    </row>
    <row r="150" spans="1:11" s="1" customFormat="1">
      <c r="A150" s="13" t="s">
        <v>311</v>
      </c>
      <c r="B150" s="13" t="s">
        <v>129</v>
      </c>
      <c r="C150" s="3">
        <v>35167</v>
      </c>
      <c r="D150" s="3">
        <v>41362</v>
      </c>
      <c r="E150" s="3">
        <v>13223</v>
      </c>
      <c r="F150" s="3">
        <v>14384</v>
      </c>
      <c r="G150" s="4">
        <v>2</v>
      </c>
      <c r="H150" s="5">
        <v>0.85</v>
      </c>
      <c r="I150" s="4">
        <v>70</v>
      </c>
      <c r="J150" s="4">
        <v>80</v>
      </c>
      <c r="K150" s="4">
        <f t="shared" si="8"/>
        <v>405</v>
      </c>
    </row>
    <row r="151" spans="1:11" s="1" customFormat="1">
      <c r="A151" s="13" t="s">
        <v>312</v>
      </c>
      <c r="B151" s="13" t="s">
        <v>130</v>
      </c>
      <c r="C151" s="3">
        <v>51665</v>
      </c>
      <c r="D151" s="3">
        <v>51665</v>
      </c>
      <c r="E151" s="3">
        <v>22367</v>
      </c>
      <c r="F151" s="3">
        <v>22367</v>
      </c>
      <c r="G151" s="4">
        <v>1</v>
      </c>
      <c r="H151" s="5">
        <v>1</v>
      </c>
      <c r="I151" s="4">
        <v>90</v>
      </c>
      <c r="J151" s="4">
        <v>100</v>
      </c>
      <c r="K151" s="4">
        <f t="shared" si="8"/>
        <v>689</v>
      </c>
    </row>
    <row r="152" spans="1:11" s="1" customFormat="1">
      <c r="A152" s="13" t="s">
        <v>313</v>
      </c>
      <c r="B152" s="13" t="s">
        <v>131</v>
      </c>
      <c r="C152" s="3">
        <v>77538</v>
      </c>
      <c r="D152" s="3">
        <v>77538</v>
      </c>
      <c r="E152" s="3">
        <v>40812</v>
      </c>
      <c r="F152" s="3">
        <v>40812</v>
      </c>
      <c r="G152" s="4">
        <v>1</v>
      </c>
      <c r="H152" s="5">
        <v>1</v>
      </c>
      <c r="I152" s="4">
        <v>90</v>
      </c>
      <c r="J152" s="4">
        <v>100</v>
      </c>
      <c r="K152" s="4">
        <f t="shared" si="8"/>
        <v>1106</v>
      </c>
    </row>
    <row r="153" spans="1:11" s="1" customFormat="1">
      <c r="A153" s="13" t="s">
        <v>314</v>
      </c>
      <c r="B153" s="13" t="s">
        <v>132</v>
      </c>
      <c r="C153" s="3">
        <v>140165</v>
      </c>
      <c r="D153" s="3">
        <v>158506</v>
      </c>
      <c r="E153" s="3">
        <v>63076</v>
      </c>
      <c r="F153" s="3">
        <v>68717</v>
      </c>
      <c r="G153" s="4">
        <v>1</v>
      </c>
      <c r="H153" s="5">
        <v>1</v>
      </c>
      <c r="I153" s="4">
        <v>90</v>
      </c>
      <c r="J153" s="4">
        <v>100</v>
      </c>
      <c r="K153" s="4">
        <f t="shared" si="8"/>
        <v>2114</v>
      </c>
    </row>
    <row r="154" spans="1:11" s="1" customFormat="1">
      <c r="A154" s="13" t="s">
        <v>315</v>
      </c>
      <c r="B154" s="13" t="s">
        <v>316</v>
      </c>
      <c r="C154" s="3">
        <v>20465</v>
      </c>
      <c r="D154" s="3">
        <v>26619</v>
      </c>
      <c r="E154" s="3">
        <v>8772</v>
      </c>
      <c r="F154" s="3">
        <v>10820</v>
      </c>
      <c r="G154" s="4">
        <v>2</v>
      </c>
      <c r="H154" s="5">
        <v>0.85</v>
      </c>
      <c r="I154" s="4">
        <v>70</v>
      </c>
      <c r="J154" s="4">
        <v>80</v>
      </c>
      <c r="K154" s="4">
        <f t="shared" si="8"/>
        <v>273</v>
      </c>
    </row>
    <row r="155" spans="1:11" s="1" customFormat="1">
      <c r="A155" s="13" t="s">
        <v>317</v>
      </c>
      <c r="B155" s="13" t="s">
        <v>318</v>
      </c>
      <c r="C155" s="3">
        <v>25604</v>
      </c>
      <c r="D155" s="3">
        <v>26651</v>
      </c>
      <c r="E155" s="3">
        <v>9470</v>
      </c>
      <c r="F155" s="3">
        <v>10668</v>
      </c>
      <c r="G155" s="4">
        <v>2</v>
      </c>
      <c r="H155" s="5">
        <v>0.85</v>
      </c>
      <c r="I155" s="4">
        <v>70</v>
      </c>
      <c r="J155" s="4">
        <v>80</v>
      </c>
      <c r="K155" s="4">
        <f t="shared" si="8"/>
        <v>272</v>
      </c>
    </row>
    <row r="156" spans="1:11" s="1" customFormat="1">
      <c r="A156" s="13" t="s">
        <v>319</v>
      </c>
      <c r="B156" s="13" t="s">
        <v>133</v>
      </c>
      <c r="C156" s="3">
        <v>1131</v>
      </c>
      <c r="D156" s="3">
        <v>1131</v>
      </c>
      <c r="E156" s="3">
        <v>474</v>
      </c>
      <c r="F156" s="3">
        <v>474</v>
      </c>
      <c r="G156" s="4">
        <v>2</v>
      </c>
      <c r="H156" s="5">
        <v>0.85</v>
      </c>
      <c r="I156" s="4">
        <v>70</v>
      </c>
      <c r="J156" s="4">
        <v>80</v>
      </c>
      <c r="K156" s="4">
        <f t="shared" si="8"/>
        <v>12</v>
      </c>
    </row>
    <row r="157" spans="1:11" s="1" customFormat="1">
      <c r="A157" s="13" t="s">
        <v>320</v>
      </c>
      <c r="B157" s="13" t="s">
        <v>321</v>
      </c>
      <c r="C157" s="3">
        <v>7782</v>
      </c>
      <c r="D157" s="3">
        <v>7782</v>
      </c>
      <c r="E157" s="3">
        <v>3081</v>
      </c>
      <c r="F157" s="3">
        <v>3081</v>
      </c>
      <c r="G157" s="4">
        <v>1</v>
      </c>
      <c r="H157" s="5">
        <v>1</v>
      </c>
      <c r="I157" s="4">
        <v>90</v>
      </c>
      <c r="J157" s="4">
        <v>100</v>
      </c>
      <c r="K157" s="4">
        <f t="shared" si="8"/>
        <v>101</v>
      </c>
    </row>
    <row r="158" spans="1:11" s="1" customFormat="1">
      <c r="A158" s="13" t="s">
        <v>322</v>
      </c>
      <c r="B158" s="13" t="s">
        <v>25</v>
      </c>
      <c r="C158" s="3">
        <v>0</v>
      </c>
      <c r="D158" s="3">
        <v>0</v>
      </c>
      <c r="E158" s="3">
        <v>0</v>
      </c>
      <c r="F158" s="3">
        <v>1327</v>
      </c>
      <c r="G158" s="4">
        <v>2</v>
      </c>
      <c r="H158" s="5">
        <v>0.85</v>
      </c>
      <c r="I158" s="4">
        <v>70</v>
      </c>
      <c r="J158" s="4">
        <v>80</v>
      </c>
      <c r="K158" s="4">
        <f t="shared" si="8"/>
        <v>11</v>
      </c>
    </row>
    <row r="159" spans="1:11" s="1" customFormat="1">
      <c r="A159" s="13" t="s">
        <v>323</v>
      </c>
      <c r="B159" s="13" t="s">
        <v>134</v>
      </c>
      <c r="C159" s="3">
        <v>23997</v>
      </c>
      <c r="D159" s="3">
        <v>41336</v>
      </c>
      <c r="E159" s="3">
        <v>8363</v>
      </c>
      <c r="F159" s="3">
        <v>12409</v>
      </c>
      <c r="G159" s="4">
        <v>2</v>
      </c>
      <c r="H159" s="5">
        <v>0.85</v>
      </c>
      <c r="I159" s="4">
        <v>70</v>
      </c>
      <c r="J159" s="4">
        <v>80</v>
      </c>
      <c r="K159" s="4">
        <f t="shared" si="8"/>
        <v>389</v>
      </c>
    </row>
    <row r="160" spans="1:11" s="1" customFormat="1">
      <c r="A160" s="13" t="s">
        <v>324</v>
      </c>
      <c r="B160" s="13" t="s">
        <v>135</v>
      </c>
      <c r="C160" s="3">
        <v>19413</v>
      </c>
      <c r="D160" s="3">
        <v>19413</v>
      </c>
      <c r="E160" s="3">
        <v>5784</v>
      </c>
      <c r="F160" s="3">
        <v>7322</v>
      </c>
      <c r="G160" s="4">
        <v>2</v>
      </c>
      <c r="H160" s="5">
        <v>0.85</v>
      </c>
      <c r="I160" s="4">
        <v>70</v>
      </c>
      <c r="J160" s="4">
        <v>80</v>
      </c>
      <c r="K160" s="4">
        <f t="shared" si="8"/>
        <v>194</v>
      </c>
    </row>
    <row r="161" spans="1:11" s="1" customFormat="1">
      <c r="A161" s="13" t="s">
        <v>325</v>
      </c>
      <c r="B161" s="13" t="s">
        <v>136</v>
      </c>
      <c r="C161" s="3">
        <v>37931</v>
      </c>
      <c r="D161" s="3">
        <v>37931</v>
      </c>
      <c r="E161" s="3">
        <v>14035</v>
      </c>
      <c r="F161" s="3">
        <v>14035</v>
      </c>
      <c r="G161" s="4">
        <v>2</v>
      </c>
      <c r="H161" s="5">
        <v>0.85</v>
      </c>
      <c r="I161" s="4">
        <v>70</v>
      </c>
      <c r="J161" s="4">
        <v>80</v>
      </c>
      <c r="K161" s="4">
        <f t="shared" si="8"/>
        <v>378</v>
      </c>
    </row>
    <row r="162" spans="1:11" s="1" customFormat="1">
      <c r="A162" s="13" t="s">
        <v>326</v>
      </c>
      <c r="B162" s="13" t="s">
        <v>137</v>
      </c>
      <c r="C162" s="3">
        <v>36803</v>
      </c>
      <c r="D162" s="3">
        <v>36803</v>
      </c>
      <c r="E162" s="3">
        <v>12995</v>
      </c>
      <c r="F162" s="3">
        <v>12995</v>
      </c>
      <c r="G162" s="4">
        <v>2</v>
      </c>
      <c r="H162" s="5">
        <v>0.85</v>
      </c>
      <c r="I162" s="4">
        <v>70</v>
      </c>
      <c r="J162" s="4">
        <v>80</v>
      </c>
      <c r="K162" s="4">
        <f t="shared" si="8"/>
        <v>362</v>
      </c>
    </row>
    <row r="163" spans="1:11" s="1" customFormat="1">
      <c r="A163" s="13" t="s">
        <v>327</v>
      </c>
      <c r="B163" s="13" t="s">
        <v>138</v>
      </c>
      <c r="C163" s="3">
        <v>90542</v>
      </c>
      <c r="D163" s="3">
        <v>105826</v>
      </c>
      <c r="E163" s="3">
        <v>40702</v>
      </c>
      <c r="F163" s="3">
        <v>43118</v>
      </c>
      <c r="G163" s="4">
        <v>2</v>
      </c>
      <c r="H163" s="5">
        <v>0.85</v>
      </c>
      <c r="I163" s="4">
        <v>70</v>
      </c>
      <c r="J163" s="4">
        <v>80</v>
      </c>
      <c r="K163" s="4">
        <f t="shared" si="8"/>
        <v>1086</v>
      </c>
    </row>
  </sheetData>
  <autoFilter ref="A3:K163"/>
  <mergeCells count="14">
    <mergeCell ref="H3:H5"/>
    <mergeCell ref="I3:I5"/>
    <mergeCell ref="J3:J5"/>
    <mergeCell ref="K3:K5"/>
    <mergeCell ref="A1:K1"/>
    <mergeCell ref="C3:D3"/>
    <mergeCell ref="E3:F3"/>
    <mergeCell ref="A3:A5"/>
    <mergeCell ref="B3:B5"/>
    <mergeCell ref="C4:C5"/>
    <mergeCell ref="D4:D5"/>
    <mergeCell ref="E4:E5"/>
    <mergeCell ref="F4:F5"/>
    <mergeCell ref="G3:G5"/>
  </mergeCells>
  <phoneticPr fontId="10" type="noConversion"/>
  <pageMargins left="0.75" right="0.75" top="1" bottom="1" header="0.51" footer="0.51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3"/>
  <sheetViews>
    <sheetView zoomScaleSheetLayoutView="100" workbookViewId="0">
      <pane xSplit="2" ySplit="5" topLeftCell="C6" activePane="bottomRight" state="frozen"/>
      <selection pane="topRight"/>
      <selection pane="bottomLeft"/>
      <selection pane="bottomRight" activeCell="K9" sqref="K9"/>
    </sheetView>
  </sheetViews>
  <sheetFormatPr defaultColWidth="9" defaultRowHeight="13.5"/>
  <cols>
    <col min="1" max="1" width="12.75" customWidth="1"/>
    <col min="2" max="2" width="19" customWidth="1"/>
    <col min="3" max="3" width="12.5" customWidth="1"/>
    <col min="4" max="4" width="13.625" customWidth="1"/>
    <col min="5" max="5" width="12.375" customWidth="1"/>
    <col min="6" max="6" width="14.25" customWidth="1"/>
    <col min="11" max="11" width="14.875" customWidth="1"/>
  </cols>
  <sheetData>
    <row r="1" spans="1:12" ht="25.5" customHeight="1">
      <c r="A1" s="23" t="s">
        <v>328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ht="25.5" customHeight="1">
      <c r="A2" s="2"/>
      <c r="B2" s="2"/>
      <c r="C2" s="2"/>
      <c r="D2" s="2"/>
    </row>
    <row r="3" spans="1:12" s="1" customFormat="1" ht="48" customHeight="1">
      <c r="A3" s="25" t="s">
        <v>140</v>
      </c>
      <c r="B3" s="25" t="s">
        <v>2</v>
      </c>
      <c r="C3" s="25" t="s">
        <v>3</v>
      </c>
      <c r="D3" s="25"/>
      <c r="E3" s="26" t="s">
        <v>4</v>
      </c>
      <c r="F3" s="26"/>
      <c r="G3" s="32" t="s">
        <v>5</v>
      </c>
      <c r="H3" s="32" t="s">
        <v>141</v>
      </c>
      <c r="I3" s="32" t="s">
        <v>142</v>
      </c>
      <c r="J3" s="32" t="s">
        <v>143</v>
      </c>
      <c r="K3" s="33" t="s">
        <v>144</v>
      </c>
    </row>
    <row r="4" spans="1:12" s="1" customFormat="1" ht="13.5" customHeight="1">
      <c r="A4" s="25"/>
      <c r="B4" s="25"/>
      <c r="C4" s="25" t="s">
        <v>15</v>
      </c>
      <c r="D4" s="25" t="s">
        <v>16</v>
      </c>
      <c r="E4" s="25" t="s">
        <v>15</v>
      </c>
      <c r="F4" s="25" t="s">
        <v>16</v>
      </c>
      <c r="G4" s="32"/>
      <c r="H4" s="32"/>
      <c r="I4" s="32"/>
      <c r="J4" s="32"/>
      <c r="K4" s="33"/>
    </row>
    <row r="5" spans="1:12" s="1" customFormat="1">
      <c r="A5" s="25"/>
      <c r="B5" s="25"/>
      <c r="C5" s="25"/>
      <c r="D5" s="25"/>
      <c r="E5" s="25"/>
      <c r="F5" s="25"/>
      <c r="G5" s="32"/>
      <c r="H5" s="32"/>
      <c r="I5" s="32"/>
      <c r="J5" s="32"/>
      <c r="K5" s="33"/>
    </row>
    <row r="6" spans="1:12" s="1" customFormat="1">
      <c r="A6" s="13" t="s">
        <v>145</v>
      </c>
      <c r="B6" s="13" t="s">
        <v>20</v>
      </c>
      <c r="C6" s="3">
        <f t="shared" ref="C6:F6" si="0">SUM(C7:C163)</f>
        <v>4825857</v>
      </c>
      <c r="D6" s="3">
        <f t="shared" si="0"/>
        <v>7060776</v>
      </c>
      <c r="E6" s="3">
        <f t="shared" si="0"/>
        <v>1814621</v>
      </c>
      <c r="F6" s="3">
        <f t="shared" si="0"/>
        <v>2656171</v>
      </c>
      <c r="G6" s="4"/>
      <c r="H6" s="4"/>
      <c r="I6" s="4"/>
      <c r="J6" s="4"/>
      <c r="K6" s="3">
        <f>SUM(K7:K163)</f>
        <v>66799</v>
      </c>
    </row>
    <row r="7" spans="1:12" s="1" customFormat="1">
      <c r="A7" s="13" t="s">
        <v>146</v>
      </c>
      <c r="B7" s="13" t="s">
        <v>25</v>
      </c>
      <c r="C7" s="3">
        <v>0</v>
      </c>
      <c r="D7" s="3">
        <v>0</v>
      </c>
      <c r="E7" s="3">
        <v>0</v>
      </c>
      <c r="F7" s="3">
        <v>0</v>
      </c>
      <c r="G7" s="4">
        <v>4</v>
      </c>
      <c r="H7" s="4">
        <v>0.3</v>
      </c>
      <c r="I7" s="4">
        <v>40</v>
      </c>
      <c r="J7" s="4">
        <v>50</v>
      </c>
      <c r="K7" s="4">
        <f t="shared" ref="K7:K19" si="1">ROUND((C7*I7+E7*J7)/10000,0)</f>
        <v>0</v>
      </c>
      <c r="L7" s="1">
        <f>ROUND((C7*I7+E7*J7)/10000,0)</f>
        <v>0</v>
      </c>
    </row>
    <row r="8" spans="1:12" s="1" customFormat="1">
      <c r="A8" s="13" t="s">
        <v>147</v>
      </c>
      <c r="B8" s="13" t="s">
        <v>26</v>
      </c>
      <c r="C8" s="3">
        <v>6834</v>
      </c>
      <c r="D8" s="3">
        <v>41829</v>
      </c>
      <c r="E8" s="3">
        <v>2640</v>
      </c>
      <c r="F8" s="3">
        <v>13440</v>
      </c>
      <c r="G8" s="4">
        <v>4</v>
      </c>
      <c r="H8" s="4">
        <v>0.3</v>
      </c>
      <c r="I8" s="4">
        <v>40</v>
      </c>
      <c r="J8" s="4">
        <v>50</v>
      </c>
      <c r="K8" s="4">
        <f t="shared" si="1"/>
        <v>41</v>
      </c>
      <c r="L8" s="1">
        <f t="shared" ref="L8:L39" si="2">ROUND((C8*I8+E8*J8)/10000,0)</f>
        <v>41</v>
      </c>
    </row>
    <row r="9" spans="1:12" s="1" customFormat="1">
      <c r="A9" s="13" t="s">
        <v>148</v>
      </c>
      <c r="B9" s="13" t="s">
        <v>27</v>
      </c>
      <c r="C9" s="3">
        <v>0</v>
      </c>
      <c r="D9" s="3">
        <v>68198</v>
      </c>
      <c r="E9" s="3">
        <v>0</v>
      </c>
      <c r="F9" s="3">
        <v>29261</v>
      </c>
      <c r="G9" s="4">
        <v>4</v>
      </c>
      <c r="H9" s="4">
        <v>0.3</v>
      </c>
      <c r="I9" s="4">
        <v>40</v>
      </c>
      <c r="J9" s="4">
        <v>50</v>
      </c>
      <c r="K9" s="4">
        <f t="shared" si="1"/>
        <v>0</v>
      </c>
      <c r="L9" s="1">
        <f t="shared" si="2"/>
        <v>0</v>
      </c>
    </row>
    <row r="10" spans="1:12" s="1" customFormat="1">
      <c r="A10" s="13" t="s">
        <v>149</v>
      </c>
      <c r="B10" s="13" t="s">
        <v>28</v>
      </c>
      <c r="C10" s="3">
        <v>9755</v>
      </c>
      <c r="D10" s="3">
        <v>63515</v>
      </c>
      <c r="E10" s="3">
        <v>3751</v>
      </c>
      <c r="F10" s="3">
        <v>20829</v>
      </c>
      <c r="G10" s="4">
        <v>4</v>
      </c>
      <c r="H10" s="4">
        <v>0.3</v>
      </c>
      <c r="I10" s="4">
        <v>40</v>
      </c>
      <c r="J10" s="4">
        <v>50</v>
      </c>
      <c r="K10" s="4">
        <f t="shared" si="1"/>
        <v>58</v>
      </c>
      <c r="L10" s="1">
        <f t="shared" si="2"/>
        <v>58</v>
      </c>
    </row>
    <row r="11" spans="1:12" s="1" customFormat="1">
      <c r="A11" s="13" t="s">
        <v>150</v>
      </c>
      <c r="B11" s="13" t="s">
        <v>29</v>
      </c>
      <c r="C11" s="3">
        <v>0</v>
      </c>
      <c r="D11" s="3">
        <v>70856</v>
      </c>
      <c r="E11" s="3">
        <v>0</v>
      </c>
      <c r="F11" s="3">
        <v>20735</v>
      </c>
      <c r="G11" s="4">
        <v>4</v>
      </c>
      <c r="H11" s="4">
        <v>0.3</v>
      </c>
      <c r="I11" s="4">
        <v>40</v>
      </c>
      <c r="J11" s="4">
        <v>50</v>
      </c>
      <c r="K11" s="4">
        <f t="shared" si="1"/>
        <v>0</v>
      </c>
      <c r="L11" s="1">
        <f t="shared" si="2"/>
        <v>0</v>
      </c>
    </row>
    <row r="12" spans="1:12" s="1" customFormat="1">
      <c r="A12" s="13" t="s">
        <v>151</v>
      </c>
      <c r="B12" s="13" t="s">
        <v>30</v>
      </c>
      <c r="C12" s="3">
        <v>42447</v>
      </c>
      <c r="D12" s="3">
        <v>83395</v>
      </c>
      <c r="E12" s="3">
        <v>14595</v>
      </c>
      <c r="F12" s="3">
        <v>24011</v>
      </c>
      <c r="G12" s="4">
        <v>4</v>
      </c>
      <c r="H12" s="4">
        <v>0.3</v>
      </c>
      <c r="I12" s="4">
        <v>40</v>
      </c>
      <c r="J12" s="4">
        <v>50</v>
      </c>
      <c r="K12" s="4">
        <f t="shared" si="1"/>
        <v>243</v>
      </c>
      <c r="L12" s="1">
        <f t="shared" si="2"/>
        <v>243</v>
      </c>
    </row>
    <row r="13" spans="1:12" s="1" customFormat="1">
      <c r="A13" s="13" t="s">
        <v>152</v>
      </c>
      <c r="B13" s="13" t="s">
        <v>31</v>
      </c>
      <c r="C13" s="3">
        <v>26214</v>
      </c>
      <c r="D13" s="3">
        <v>51522</v>
      </c>
      <c r="E13" s="3">
        <v>4439</v>
      </c>
      <c r="F13" s="3">
        <v>15691</v>
      </c>
      <c r="G13" s="4">
        <v>4</v>
      </c>
      <c r="H13" s="4">
        <v>0.3</v>
      </c>
      <c r="I13" s="4">
        <v>40</v>
      </c>
      <c r="J13" s="4">
        <v>50</v>
      </c>
      <c r="K13" s="4">
        <f t="shared" si="1"/>
        <v>127</v>
      </c>
      <c r="L13" s="1">
        <f t="shared" si="2"/>
        <v>127</v>
      </c>
    </row>
    <row r="14" spans="1:12" s="1" customFormat="1">
      <c r="A14" s="13" t="s">
        <v>153</v>
      </c>
      <c r="B14" s="13" t="s">
        <v>32</v>
      </c>
      <c r="C14" s="3">
        <v>43295</v>
      </c>
      <c r="D14" s="3">
        <v>103323</v>
      </c>
      <c r="E14" s="3">
        <v>14881</v>
      </c>
      <c r="F14" s="3">
        <v>32934</v>
      </c>
      <c r="G14" s="4">
        <v>4</v>
      </c>
      <c r="H14" s="4">
        <v>0.3</v>
      </c>
      <c r="I14" s="4">
        <v>40</v>
      </c>
      <c r="J14" s="4">
        <v>50</v>
      </c>
      <c r="K14" s="4">
        <f t="shared" si="1"/>
        <v>248</v>
      </c>
      <c r="L14" s="1">
        <f t="shared" si="2"/>
        <v>248</v>
      </c>
    </row>
    <row r="15" spans="1:12" s="1" customFormat="1">
      <c r="A15" s="13" t="s">
        <v>154</v>
      </c>
      <c r="B15" s="13" t="s">
        <v>33</v>
      </c>
      <c r="C15" s="3">
        <v>44832</v>
      </c>
      <c r="D15" s="3">
        <v>82033</v>
      </c>
      <c r="E15" s="3">
        <v>15213</v>
      </c>
      <c r="F15" s="3">
        <v>26455</v>
      </c>
      <c r="G15" s="4">
        <v>4</v>
      </c>
      <c r="H15" s="4">
        <v>0.3</v>
      </c>
      <c r="I15" s="4">
        <v>40</v>
      </c>
      <c r="J15" s="4">
        <v>50</v>
      </c>
      <c r="K15" s="4">
        <f t="shared" si="1"/>
        <v>255</v>
      </c>
      <c r="L15" s="1">
        <f t="shared" si="2"/>
        <v>255</v>
      </c>
    </row>
    <row r="16" spans="1:12" s="1" customFormat="1">
      <c r="A16" s="13" t="s">
        <v>155</v>
      </c>
      <c r="B16" s="13" t="s">
        <v>34</v>
      </c>
      <c r="C16" s="3">
        <v>28769</v>
      </c>
      <c r="D16" s="3">
        <v>39156</v>
      </c>
      <c r="E16" s="3">
        <v>10002</v>
      </c>
      <c r="F16" s="3">
        <v>14939</v>
      </c>
      <c r="G16" s="4">
        <v>4</v>
      </c>
      <c r="H16" s="4">
        <v>0.3</v>
      </c>
      <c r="I16" s="4">
        <v>40</v>
      </c>
      <c r="J16" s="4">
        <v>50</v>
      </c>
      <c r="K16" s="4">
        <f t="shared" si="1"/>
        <v>165</v>
      </c>
      <c r="L16" s="1">
        <f t="shared" si="2"/>
        <v>165</v>
      </c>
    </row>
    <row r="17" spans="1:12" s="1" customFormat="1">
      <c r="A17" s="13" t="s">
        <v>156</v>
      </c>
      <c r="B17" s="13" t="s">
        <v>35</v>
      </c>
      <c r="C17" s="3">
        <v>0</v>
      </c>
      <c r="D17" s="3">
        <v>0</v>
      </c>
      <c r="E17" s="3">
        <v>0</v>
      </c>
      <c r="F17" s="3">
        <v>0</v>
      </c>
      <c r="G17" s="4">
        <v>4</v>
      </c>
      <c r="H17" s="4">
        <v>0.3</v>
      </c>
      <c r="I17" s="4">
        <v>40</v>
      </c>
      <c r="J17" s="4">
        <v>50</v>
      </c>
      <c r="K17" s="4">
        <f t="shared" si="1"/>
        <v>0</v>
      </c>
      <c r="L17" s="1">
        <f t="shared" si="2"/>
        <v>0</v>
      </c>
    </row>
    <row r="18" spans="1:12" s="1" customFormat="1">
      <c r="A18" s="13" t="s">
        <v>157</v>
      </c>
      <c r="B18" s="13" t="s">
        <v>36</v>
      </c>
      <c r="C18" s="3">
        <v>41022</v>
      </c>
      <c r="D18" s="3">
        <v>49956</v>
      </c>
      <c r="E18" s="3">
        <v>11911</v>
      </c>
      <c r="F18" s="3">
        <v>17081</v>
      </c>
      <c r="G18" s="4">
        <v>4</v>
      </c>
      <c r="H18" s="4">
        <v>0.3</v>
      </c>
      <c r="I18" s="4">
        <v>40</v>
      </c>
      <c r="J18" s="4">
        <v>50</v>
      </c>
      <c r="K18" s="4">
        <f t="shared" si="1"/>
        <v>224</v>
      </c>
      <c r="L18" s="1">
        <f t="shared" si="2"/>
        <v>224</v>
      </c>
    </row>
    <row r="19" spans="1:12" s="1" customFormat="1">
      <c r="A19" s="13" t="s">
        <v>158</v>
      </c>
      <c r="B19" s="13" t="s">
        <v>37</v>
      </c>
      <c r="C19" s="3">
        <v>51695</v>
      </c>
      <c r="D19" s="3">
        <v>72233</v>
      </c>
      <c r="E19" s="3">
        <v>20052</v>
      </c>
      <c r="F19" s="3">
        <v>25085</v>
      </c>
      <c r="G19" s="4">
        <v>4</v>
      </c>
      <c r="H19" s="4">
        <v>0.3</v>
      </c>
      <c r="I19" s="4">
        <v>40</v>
      </c>
      <c r="J19" s="4">
        <v>50</v>
      </c>
      <c r="K19" s="4">
        <f t="shared" si="1"/>
        <v>307</v>
      </c>
      <c r="L19" s="1">
        <f t="shared" si="2"/>
        <v>307</v>
      </c>
    </row>
    <row r="20" spans="1:12" s="1" customFormat="1">
      <c r="A20" s="13" t="s">
        <v>159</v>
      </c>
      <c r="B20" s="13" t="s">
        <v>25</v>
      </c>
      <c r="C20" s="3">
        <v>0</v>
      </c>
      <c r="D20" s="3">
        <v>0</v>
      </c>
      <c r="E20" s="3">
        <v>0</v>
      </c>
      <c r="F20" s="3">
        <v>0</v>
      </c>
      <c r="G20" s="4">
        <v>2</v>
      </c>
      <c r="H20" s="5">
        <v>0.85</v>
      </c>
      <c r="I20" s="4">
        <v>80</v>
      </c>
      <c r="J20" s="4">
        <v>90</v>
      </c>
      <c r="K20" s="4">
        <f>ROUND((D20*I20+F20*J20)/10000,0)</f>
        <v>0</v>
      </c>
      <c r="L20" s="1">
        <f t="shared" si="2"/>
        <v>0</v>
      </c>
    </row>
    <row r="21" spans="1:12" s="1" customFormat="1">
      <c r="A21" s="13" t="s">
        <v>160</v>
      </c>
      <c r="B21" s="13" t="s">
        <v>38</v>
      </c>
      <c r="C21" s="3">
        <v>9155</v>
      </c>
      <c r="D21" s="3">
        <v>28737</v>
      </c>
      <c r="E21" s="3">
        <v>1825</v>
      </c>
      <c r="F21" s="3">
        <v>7829</v>
      </c>
      <c r="G21" s="4">
        <v>2</v>
      </c>
      <c r="H21" s="5">
        <v>0.85</v>
      </c>
      <c r="I21" s="4">
        <v>80</v>
      </c>
      <c r="J21" s="4">
        <v>90</v>
      </c>
      <c r="K21" s="4">
        <f t="shared" ref="K21:K30" si="3">ROUND((D21*I21+F21*J21)/10000,0)</f>
        <v>300</v>
      </c>
      <c r="L21" s="1">
        <f t="shared" si="2"/>
        <v>90</v>
      </c>
    </row>
    <row r="22" spans="1:12" s="1" customFormat="1">
      <c r="A22" s="13" t="s">
        <v>161</v>
      </c>
      <c r="B22" s="13" t="s">
        <v>39</v>
      </c>
      <c r="C22" s="3">
        <v>6767</v>
      </c>
      <c r="D22" s="3">
        <v>25412</v>
      </c>
      <c r="E22" s="3">
        <v>1104</v>
      </c>
      <c r="F22" s="3">
        <v>7560</v>
      </c>
      <c r="G22" s="4">
        <v>2</v>
      </c>
      <c r="H22" s="5">
        <v>0.85</v>
      </c>
      <c r="I22" s="4">
        <v>80</v>
      </c>
      <c r="J22" s="4">
        <v>90</v>
      </c>
      <c r="K22" s="4">
        <f t="shared" si="3"/>
        <v>271</v>
      </c>
      <c r="L22" s="1">
        <f t="shared" si="2"/>
        <v>64</v>
      </c>
    </row>
    <row r="23" spans="1:12" s="1" customFormat="1">
      <c r="A23" s="13" t="s">
        <v>162</v>
      </c>
      <c r="B23" s="13" t="s">
        <v>40</v>
      </c>
      <c r="C23" s="3">
        <v>9097</v>
      </c>
      <c r="D23" s="3">
        <v>24624</v>
      </c>
      <c r="E23" s="3">
        <v>3592</v>
      </c>
      <c r="F23" s="3">
        <v>10288</v>
      </c>
      <c r="G23" s="4">
        <v>2</v>
      </c>
      <c r="H23" s="5">
        <v>0.85</v>
      </c>
      <c r="I23" s="4">
        <v>80</v>
      </c>
      <c r="J23" s="4">
        <v>90</v>
      </c>
      <c r="K23" s="4">
        <f t="shared" si="3"/>
        <v>290</v>
      </c>
      <c r="L23" s="1">
        <f t="shared" si="2"/>
        <v>105</v>
      </c>
    </row>
    <row r="24" spans="1:12" s="1" customFormat="1">
      <c r="A24" s="13" t="s">
        <v>163</v>
      </c>
      <c r="B24" s="13" t="s">
        <v>41</v>
      </c>
      <c r="C24" s="3">
        <v>16729</v>
      </c>
      <c r="D24" s="3">
        <v>16729</v>
      </c>
      <c r="E24" s="3">
        <v>7312</v>
      </c>
      <c r="F24" s="3">
        <v>7312</v>
      </c>
      <c r="G24" s="4">
        <v>2</v>
      </c>
      <c r="H24" s="5">
        <v>0.85</v>
      </c>
      <c r="I24" s="4">
        <v>80</v>
      </c>
      <c r="J24" s="4">
        <v>90</v>
      </c>
      <c r="K24" s="4">
        <f t="shared" si="3"/>
        <v>200</v>
      </c>
      <c r="L24" s="1">
        <f t="shared" si="2"/>
        <v>200</v>
      </c>
    </row>
    <row r="25" spans="1:12" s="1" customFormat="1">
      <c r="A25" s="13" t="s">
        <v>164</v>
      </c>
      <c r="B25" s="13" t="s">
        <v>42</v>
      </c>
      <c r="C25" s="3">
        <v>17823</v>
      </c>
      <c r="D25" s="3">
        <v>17823</v>
      </c>
      <c r="E25" s="3">
        <v>6969</v>
      </c>
      <c r="F25" s="3">
        <v>6969</v>
      </c>
      <c r="G25" s="4">
        <v>2</v>
      </c>
      <c r="H25" s="5">
        <v>0.85</v>
      </c>
      <c r="I25" s="4">
        <v>80</v>
      </c>
      <c r="J25" s="4">
        <v>90</v>
      </c>
      <c r="K25" s="4">
        <f t="shared" si="3"/>
        <v>205</v>
      </c>
      <c r="L25" s="1">
        <f t="shared" si="2"/>
        <v>205</v>
      </c>
    </row>
    <row r="26" spans="1:12" s="1" customFormat="1">
      <c r="A26" s="13" t="s">
        <v>165</v>
      </c>
      <c r="B26" s="13" t="s">
        <v>43</v>
      </c>
      <c r="C26" s="3">
        <v>28831</v>
      </c>
      <c r="D26" s="3">
        <v>28831</v>
      </c>
      <c r="E26" s="3">
        <v>11315</v>
      </c>
      <c r="F26" s="3">
        <v>11315</v>
      </c>
      <c r="G26" s="4">
        <v>2</v>
      </c>
      <c r="H26" s="5">
        <v>0.85</v>
      </c>
      <c r="I26" s="4">
        <v>80</v>
      </c>
      <c r="J26" s="4">
        <v>90</v>
      </c>
      <c r="K26" s="4">
        <f t="shared" si="3"/>
        <v>332</v>
      </c>
      <c r="L26" s="1">
        <f t="shared" si="2"/>
        <v>332</v>
      </c>
    </row>
    <row r="27" spans="1:12" s="1" customFormat="1">
      <c r="A27" s="13" t="s">
        <v>166</v>
      </c>
      <c r="B27" s="13" t="s">
        <v>44</v>
      </c>
      <c r="C27" s="3">
        <v>17106</v>
      </c>
      <c r="D27" s="3">
        <v>17106</v>
      </c>
      <c r="E27" s="3">
        <v>7477</v>
      </c>
      <c r="F27" s="3">
        <v>7477</v>
      </c>
      <c r="G27" s="4">
        <v>1</v>
      </c>
      <c r="H27" s="5">
        <v>1</v>
      </c>
      <c r="I27" s="4">
        <v>100</v>
      </c>
      <c r="J27" s="4">
        <v>110</v>
      </c>
      <c r="K27" s="4">
        <f t="shared" si="3"/>
        <v>253</v>
      </c>
      <c r="L27" s="1">
        <f t="shared" si="2"/>
        <v>253</v>
      </c>
    </row>
    <row r="28" spans="1:12" s="1" customFormat="1">
      <c r="A28" s="13" t="s">
        <v>167</v>
      </c>
      <c r="B28" s="13" t="s">
        <v>45</v>
      </c>
      <c r="C28" s="3">
        <v>17467</v>
      </c>
      <c r="D28" s="3">
        <v>17467</v>
      </c>
      <c r="E28" s="3">
        <v>7144</v>
      </c>
      <c r="F28" s="3">
        <v>7144</v>
      </c>
      <c r="G28" s="4">
        <v>2</v>
      </c>
      <c r="H28" s="5">
        <v>0.85</v>
      </c>
      <c r="I28" s="4">
        <v>80</v>
      </c>
      <c r="J28" s="4">
        <v>90</v>
      </c>
      <c r="K28" s="4">
        <f t="shared" si="3"/>
        <v>204</v>
      </c>
      <c r="L28" s="1">
        <f t="shared" si="2"/>
        <v>204</v>
      </c>
    </row>
    <row r="29" spans="1:12" s="1" customFormat="1">
      <c r="A29" s="13" t="s">
        <v>168</v>
      </c>
      <c r="B29" s="13" t="s">
        <v>46</v>
      </c>
      <c r="C29" s="3">
        <v>25984</v>
      </c>
      <c r="D29" s="3">
        <v>38086</v>
      </c>
      <c r="E29" s="3">
        <v>11324</v>
      </c>
      <c r="F29" s="3">
        <v>14969</v>
      </c>
      <c r="G29" s="4">
        <v>2</v>
      </c>
      <c r="H29" s="5">
        <v>0.85</v>
      </c>
      <c r="I29" s="4">
        <v>80</v>
      </c>
      <c r="J29" s="4">
        <v>90</v>
      </c>
      <c r="K29" s="4">
        <f t="shared" si="3"/>
        <v>439</v>
      </c>
      <c r="L29" s="1">
        <f t="shared" si="2"/>
        <v>310</v>
      </c>
    </row>
    <row r="30" spans="1:12" s="1" customFormat="1">
      <c r="A30" s="13" t="s">
        <v>169</v>
      </c>
      <c r="B30" s="13" t="s">
        <v>47</v>
      </c>
      <c r="C30" s="3">
        <v>22607</v>
      </c>
      <c r="D30" s="3">
        <v>30309</v>
      </c>
      <c r="E30" s="3">
        <v>10535</v>
      </c>
      <c r="F30" s="3">
        <v>13872</v>
      </c>
      <c r="G30" s="4">
        <v>1</v>
      </c>
      <c r="H30" s="5">
        <v>1</v>
      </c>
      <c r="I30" s="4">
        <v>100</v>
      </c>
      <c r="J30" s="4">
        <v>110</v>
      </c>
      <c r="K30" s="4">
        <f t="shared" si="3"/>
        <v>456</v>
      </c>
      <c r="L30" s="1">
        <f t="shared" si="2"/>
        <v>342</v>
      </c>
    </row>
    <row r="31" spans="1:12" s="1" customFormat="1">
      <c r="A31" s="13" t="s">
        <v>170</v>
      </c>
      <c r="B31" s="13" t="s">
        <v>25</v>
      </c>
      <c r="C31" s="3">
        <v>0</v>
      </c>
      <c r="D31" s="3">
        <v>70</v>
      </c>
      <c r="E31" s="3">
        <v>0</v>
      </c>
      <c r="F31" s="3">
        <v>1388</v>
      </c>
      <c r="G31" s="4">
        <v>4</v>
      </c>
      <c r="H31" s="4">
        <v>0.3</v>
      </c>
      <c r="I31" s="4">
        <v>40</v>
      </c>
      <c r="J31" s="4">
        <v>50</v>
      </c>
      <c r="K31" s="4">
        <f t="shared" ref="K31:K38" si="4">ROUND((C31*I31+E31*J31)/10000,0)</f>
        <v>0</v>
      </c>
      <c r="L31" s="1">
        <f t="shared" si="2"/>
        <v>0</v>
      </c>
    </row>
    <row r="32" spans="1:12" s="1" customFormat="1">
      <c r="A32" s="13" t="s">
        <v>171</v>
      </c>
      <c r="B32" s="13" t="s">
        <v>48</v>
      </c>
      <c r="C32" s="3">
        <v>2495</v>
      </c>
      <c r="D32" s="3">
        <v>59154</v>
      </c>
      <c r="E32" s="3">
        <v>1002</v>
      </c>
      <c r="F32" s="3">
        <v>27840</v>
      </c>
      <c r="G32" s="4">
        <v>4</v>
      </c>
      <c r="H32" s="4">
        <v>0.3</v>
      </c>
      <c r="I32" s="4">
        <v>40</v>
      </c>
      <c r="J32" s="4">
        <v>50</v>
      </c>
      <c r="K32" s="4">
        <f t="shared" si="4"/>
        <v>15</v>
      </c>
      <c r="L32" s="1">
        <f t="shared" si="2"/>
        <v>15</v>
      </c>
    </row>
    <row r="33" spans="1:12" s="1" customFormat="1">
      <c r="A33" s="13" t="s">
        <v>172</v>
      </c>
      <c r="B33" s="13" t="s">
        <v>49</v>
      </c>
      <c r="C33" s="3">
        <v>25578</v>
      </c>
      <c r="D33" s="3">
        <v>35053</v>
      </c>
      <c r="E33" s="3">
        <v>9370</v>
      </c>
      <c r="F33" s="3">
        <v>14529</v>
      </c>
      <c r="G33" s="4">
        <v>4</v>
      </c>
      <c r="H33" s="4">
        <v>0.3</v>
      </c>
      <c r="I33" s="4">
        <v>40</v>
      </c>
      <c r="J33" s="4">
        <v>50</v>
      </c>
      <c r="K33" s="4">
        <f t="shared" si="4"/>
        <v>149</v>
      </c>
      <c r="L33" s="1">
        <f t="shared" si="2"/>
        <v>149</v>
      </c>
    </row>
    <row r="34" spans="1:12" s="1" customFormat="1">
      <c r="A34" s="13" t="s">
        <v>173</v>
      </c>
      <c r="B34" s="13" t="s">
        <v>50</v>
      </c>
      <c r="C34" s="3">
        <v>4251</v>
      </c>
      <c r="D34" s="3">
        <v>14859</v>
      </c>
      <c r="E34" s="3">
        <v>0</v>
      </c>
      <c r="F34" s="3">
        <v>5324</v>
      </c>
      <c r="G34" s="4">
        <v>4</v>
      </c>
      <c r="H34" s="4">
        <v>0.3</v>
      </c>
      <c r="I34" s="4">
        <v>40</v>
      </c>
      <c r="J34" s="4">
        <v>50</v>
      </c>
      <c r="K34" s="4">
        <f t="shared" si="4"/>
        <v>17</v>
      </c>
      <c r="L34" s="1">
        <f t="shared" si="2"/>
        <v>17</v>
      </c>
    </row>
    <row r="35" spans="1:12" s="1" customFormat="1">
      <c r="A35" s="13" t="s">
        <v>174</v>
      </c>
      <c r="B35" s="13" t="s">
        <v>51</v>
      </c>
      <c r="C35" s="3">
        <v>0</v>
      </c>
      <c r="D35" s="3">
        <v>6169</v>
      </c>
      <c r="E35" s="3">
        <v>0</v>
      </c>
      <c r="F35" s="3">
        <v>2491</v>
      </c>
      <c r="G35" s="4">
        <v>4</v>
      </c>
      <c r="H35" s="4">
        <v>0.3</v>
      </c>
      <c r="I35" s="4">
        <v>40</v>
      </c>
      <c r="J35" s="4">
        <v>50</v>
      </c>
      <c r="K35" s="4">
        <f t="shared" si="4"/>
        <v>0</v>
      </c>
      <c r="L35" s="1">
        <f t="shared" si="2"/>
        <v>0</v>
      </c>
    </row>
    <row r="36" spans="1:12" s="1" customFormat="1">
      <c r="A36" s="13" t="s">
        <v>175</v>
      </c>
      <c r="B36" s="13" t="s">
        <v>176</v>
      </c>
      <c r="C36" s="3">
        <v>3952</v>
      </c>
      <c r="D36" s="3">
        <v>8544</v>
      </c>
      <c r="E36" s="3">
        <v>1152</v>
      </c>
      <c r="F36" s="3">
        <v>2965</v>
      </c>
      <c r="G36" s="4">
        <v>4</v>
      </c>
      <c r="H36" s="4">
        <v>0.3</v>
      </c>
      <c r="I36" s="4">
        <v>40</v>
      </c>
      <c r="J36" s="4">
        <v>50</v>
      </c>
      <c r="K36" s="4">
        <f t="shared" si="4"/>
        <v>22</v>
      </c>
      <c r="L36" s="1">
        <f t="shared" si="2"/>
        <v>22</v>
      </c>
    </row>
    <row r="37" spans="1:12" s="1" customFormat="1">
      <c r="A37" s="13" t="s">
        <v>177</v>
      </c>
      <c r="B37" s="13" t="s">
        <v>178</v>
      </c>
      <c r="C37" s="3">
        <v>106</v>
      </c>
      <c r="D37" s="3">
        <v>106</v>
      </c>
      <c r="E37" s="3">
        <v>0</v>
      </c>
      <c r="F37" s="3">
        <v>0</v>
      </c>
      <c r="G37" s="4">
        <v>4</v>
      </c>
      <c r="H37" s="4">
        <v>0.3</v>
      </c>
      <c r="I37" s="4">
        <v>40</v>
      </c>
      <c r="J37" s="4">
        <v>50</v>
      </c>
      <c r="K37" s="4">
        <f t="shared" si="4"/>
        <v>0</v>
      </c>
      <c r="L37" s="1">
        <f t="shared" si="2"/>
        <v>0</v>
      </c>
    </row>
    <row r="38" spans="1:12" s="1" customFormat="1">
      <c r="A38" s="13" t="s">
        <v>179</v>
      </c>
      <c r="B38" s="13" t="s">
        <v>180</v>
      </c>
      <c r="C38" s="3">
        <v>898</v>
      </c>
      <c r="D38" s="3">
        <v>898</v>
      </c>
      <c r="E38" s="3">
        <v>383</v>
      </c>
      <c r="F38" s="3">
        <v>383</v>
      </c>
      <c r="G38" s="4">
        <v>4</v>
      </c>
      <c r="H38" s="4">
        <v>0.3</v>
      </c>
      <c r="I38" s="4">
        <v>40</v>
      </c>
      <c r="J38" s="4">
        <v>50</v>
      </c>
      <c r="K38" s="4">
        <f t="shared" si="4"/>
        <v>6</v>
      </c>
      <c r="L38" s="1">
        <f t="shared" si="2"/>
        <v>6</v>
      </c>
    </row>
    <row r="39" spans="1:12" s="1" customFormat="1">
      <c r="A39" s="13" t="s">
        <v>181</v>
      </c>
      <c r="B39" s="13" t="s">
        <v>25</v>
      </c>
      <c r="C39" s="3">
        <v>768</v>
      </c>
      <c r="D39" s="3">
        <v>1062</v>
      </c>
      <c r="E39" s="3">
        <v>582</v>
      </c>
      <c r="F39" s="3">
        <v>880</v>
      </c>
      <c r="G39" s="4">
        <v>2</v>
      </c>
      <c r="H39" s="5">
        <v>0.85</v>
      </c>
      <c r="I39" s="4">
        <v>80</v>
      </c>
      <c r="J39" s="4">
        <v>90</v>
      </c>
      <c r="K39" s="4">
        <f t="shared" ref="K39:K46" si="5">ROUND((D39*I39+F39*J39)/10000,0)</f>
        <v>16</v>
      </c>
      <c r="L39" s="1">
        <f t="shared" si="2"/>
        <v>11</v>
      </c>
    </row>
    <row r="40" spans="1:12" s="1" customFormat="1">
      <c r="A40" s="13" t="s">
        <v>182</v>
      </c>
      <c r="B40" s="13" t="s">
        <v>52</v>
      </c>
      <c r="C40" s="3">
        <v>23773</v>
      </c>
      <c r="D40" s="3">
        <v>51176</v>
      </c>
      <c r="E40" s="3">
        <v>7583</v>
      </c>
      <c r="F40" s="3">
        <v>14776</v>
      </c>
      <c r="G40" s="4">
        <v>2</v>
      </c>
      <c r="H40" s="5">
        <v>0.85</v>
      </c>
      <c r="I40" s="4">
        <v>80</v>
      </c>
      <c r="J40" s="4">
        <v>90</v>
      </c>
      <c r="K40" s="4">
        <f t="shared" si="5"/>
        <v>542</v>
      </c>
      <c r="L40" s="1">
        <f t="shared" ref="L40:L71" si="6">ROUND((C40*I40+E40*J40)/10000,0)</f>
        <v>258</v>
      </c>
    </row>
    <row r="41" spans="1:12" s="1" customFormat="1">
      <c r="A41" s="13" t="s">
        <v>183</v>
      </c>
      <c r="B41" s="13" t="s">
        <v>53</v>
      </c>
      <c r="C41" s="3">
        <v>7151</v>
      </c>
      <c r="D41" s="3">
        <v>65010</v>
      </c>
      <c r="E41" s="3">
        <v>2332</v>
      </c>
      <c r="F41" s="3">
        <v>20311</v>
      </c>
      <c r="G41" s="4">
        <v>2</v>
      </c>
      <c r="H41" s="5">
        <v>0.85</v>
      </c>
      <c r="I41" s="4">
        <v>80</v>
      </c>
      <c r="J41" s="4">
        <v>90</v>
      </c>
      <c r="K41" s="4">
        <f t="shared" si="5"/>
        <v>703</v>
      </c>
      <c r="L41" s="1">
        <f t="shared" si="6"/>
        <v>78</v>
      </c>
    </row>
    <row r="42" spans="1:12" s="1" customFormat="1">
      <c r="A42" s="13" t="s">
        <v>184</v>
      </c>
      <c r="B42" s="13" t="s">
        <v>54</v>
      </c>
      <c r="C42" s="3">
        <v>11723</v>
      </c>
      <c r="D42" s="3">
        <v>22182</v>
      </c>
      <c r="E42" s="3">
        <v>2859</v>
      </c>
      <c r="F42" s="3">
        <v>7695</v>
      </c>
      <c r="G42" s="4">
        <v>2</v>
      </c>
      <c r="H42" s="5">
        <v>0.85</v>
      </c>
      <c r="I42" s="4">
        <v>80</v>
      </c>
      <c r="J42" s="4">
        <v>90</v>
      </c>
      <c r="K42" s="4">
        <f t="shared" si="5"/>
        <v>247</v>
      </c>
      <c r="L42" s="1">
        <f t="shared" si="6"/>
        <v>120</v>
      </c>
    </row>
    <row r="43" spans="1:12" s="1" customFormat="1">
      <c r="A43" s="13" t="s">
        <v>185</v>
      </c>
      <c r="B43" s="13" t="s">
        <v>55</v>
      </c>
      <c r="C43" s="3">
        <v>123330</v>
      </c>
      <c r="D43" s="3">
        <v>143653</v>
      </c>
      <c r="E43" s="3">
        <v>41717</v>
      </c>
      <c r="F43" s="3">
        <v>46754</v>
      </c>
      <c r="G43" s="4">
        <v>1</v>
      </c>
      <c r="H43" s="5">
        <v>1</v>
      </c>
      <c r="I43" s="4">
        <v>100</v>
      </c>
      <c r="J43" s="4">
        <v>110</v>
      </c>
      <c r="K43" s="4">
        <f t="shared" si="5"/>
        <v>1951</v>
      </c>
      <c r="L43" s="1">
        <f t="shared" si="6"/>
        <v>1692</v>
      </c>
    </row>
    <row r="44" spans="1:12" s="1" customFormat="1">
      <c r="A44" s="13" t="s">
        <v>186</v>
      </c>
      <c r="B44" s="13" t="s">
        <v>56</v>
      </c>
      <c r="C44" s="3">
        <v>112640</v>
      </c>
      <c r="D44" s="3">
        <v>118707</v>
      </c>
      <c r="E44" s="3">
        <v>38016</v>
      </c>
      <c r="F44" s="3">
        <v>41613</v>
      </c>
      <c r="G44" s="4">
        <v>1</v>
      </c>
      <c r="H44" s="5">
        <v>1</v>
      </c>
      <c r="I44" s="4">
        <v>100</v>
      </c>
      <c r="J44" s="4">
        <v>110</v>
      </c>
      <c r="K44" s="4">
        <f t="shared" si="5"/>
        <v>1645</v>
      </c>
      <c r="L44" s="1">
        <f t="shared" si="6"/>
        <v>1545</v>
      </c>
    </row>
    <row r="45" spans="1:12" s="1" customFormat="1">
      <c r="A45" s="13" t="s">
        <v>187</v>
      </c>
      <c r="B45" s="13" t="s">
        <v>57</v>
      </c>
      <c r="C45" s="3">
        <v>55980</v>
      </c>
      <c r="D45" s="3">
        <v>71584</v>
      </c>
      <c r="E45" s="3">
        <v>15901</v>
      </c>
      <c r="F45" s="3">
        <v>21121</v>
      </c>
      <c r="G45" s="4">
        <v>2</v>
      </c>
      <c r="H45" s="5">
        <v>0.85</v>
      </c>
      <c r="I45" s="4">
        <v>80</v>
      </c>
      <c r="J45" s="4">
        <v>90</v>
      </c>
      <c r="K45" s="4">
        <f t="shared" si="5"/>
        <v>763</v>
      </c>
      <c r="L45" s="1">
        <f t="shared" si="6"/>
        <v>591</v>
      </c>
    </row>
    <row r="46" spans="1:12" s="1" customFormat="1">
      <c r="A46" s="13" t="s">
        <v>188</v>
      </c>
      <c r="B46" s="13" t="s">
        <v>58</v>
      </c>
      <c r="C46" s="3">
        <v>3566</v>
      </c>
      <c r="D46" s="3">
        <v>3566</v>
      </c>
      <c r="E46" s="3">
        <v>1180</v>
      </c>
      <c r="F46" s="3">
        <v>1180</v>
      </c>
      <c r="G46" s="4">
        <v>2</v>
      </c>
      <c r="H46" s="5">
        <v>0.85</v>
      </c>
      <c r="I46" s="4">
        <v>80</v>
      </c>
      <c r="J46" s="4">
        <v>90</v>
      </c>
      <c r="K46" s="4">
        <f t="shared" si="5"/>
        <v>39</v>
      </c>
      <c r="L46" s="1">
        <f t="shared" si="6"/>
        <v>39</v>
      </c>
    </row>
    <row r="47" spans="1:12" s="1" customFormat="1">
      <c r="A47" s="13" t="s">
        <v>189</v>
      </c>
      <c r="B47" s="13" t="s">
        <v>25</v>
      </c>
      <c r="C47" s="3">
        <v>0</v>
      </c>
      <c r="D47" s="3">
        <v>0</v>
      </c>
      <c r="E47" s="3">
        <v>0</v>
      </c>
      <c r="F47" s="3">
        <v>0</v>
      </c>
      <c r="G47" s="4">
        <v>4</v>
      </c>
      <c r="H47" s="4">
        <v>0.3</v>
      </c>
      <c r="I47" s="4">
        <v>40</v>
      </c>
      <c r="J47" s="4">
        <v>50</v>
      </c>
      <c r="K47" s="4">
        <f t="shared" ref="K47:K56" si="7">ROUND((C47*I47+E47*J47)/10000,0)</f>
        <v>0</v>
      </c>
      <c r="L47" s="1">
        <f t="shared" si="6"/>
        <v>0</v>
      </c>
    </row>
    <row r="48" spans="1:12" s="1" customFormat="1">
      <c r="A48" s="13" t="s">
        <v>190</v>
      </c>
      <c r="B48" s="13" t="s">
        <v>59</v>
      </c>
      <c r="C48" s="3">
        <v>18155</v>
      </c>
      <c r="D48" s="3">
        <v>54005</v>
      </c>
      <c r="E48" s="3">
        <v>5992</v>
      </c>
      <c r="F48" s="3">
        <v>20060</v>
      </c>
      <c r="G48" s="4">
        <v>4</v>
      </c>
      <c r="H48" s="4">
        <v>0.3</v>
      </c>
      <c r="I48" s="4">
        <v>40</v>
      </c>
      <c r="J48" s="4">
        <v>50</v>
      </c>
      <c r="K48" s="4">
        <f t="shared" si="7"/>
        <v>103</v>
      </c>
      <c r="L48" s="1">
        <f t="shared" si="6"/>
        <v>103</v>
      </c>
    </row>
    <row r="49" spans="1:12" s="1" customFormat="1">
      <c r="A49" s="13" t="s">
        <v>191</v>
      </c>
      <c r="B49" s="13" t="s">
        <v>60</v>
      </c>
      <c r="C49" s="3">
        <v>81012</v>
      </c>
      <c r="D49" s="3">
        <v>170953</v>
      </c>
      <c r="E49" s="3">
        <v>27656</v>
      </c>
      <c r="F49" s="3">
        <v>60693</v>
      </c>
      <c r="G49" s="4">
        <v>4</v>
      </c>
      <c r="H49" s="4">
        <v>0.3</v>
      </c>
      <c r="I49" s="4">
        <v>40</v>
      </c>
      <c r="J49" s="4">
        <v>50</v>
      </c>
      <c r="K49" s="4">
        <f t="shared" si="7"/>
        <v>462</v>
      </c>
      <c r="L49" s="1">
        <f t="shared" si="6"/>
        <v>462</v>
      </c>
    </row>
    <row r="50" spans="1:12" s="1" customFormat="1">
      <c r="A50" s="13" t="s">
        <v>192</v>
      </c>
      <c r="B50" s="13" t="s">
        <v>61</v>
      </c>
      <c r="C50" s="3">
        <v>97968</v>
      </c>
      <c r="D50" s="3">
        <v>159572</v>
      </c>
      <c r="E50" s="3">
        <v>42770</v>
      </c>
      <c r="F50" s="3">
        <v>64275</v>
      </c>
      <c r="G50" s="4">
        <v>4</v>
      </c>
      <c r="H50" s="4">
        <v>0.3</v>
      </c>
      <c r="I50" s="4">
        <v>40</v>
      </c>
      <c r="J50" s="4">
        <v>50</v>
      </c>
      <c r="K50" s="4">
        <f t="shared" si="7"/>
        <v>606</v>
      </c>
      <c r="L50" s="1">
        <f t="shared" si="6"/>
        <v>606</v>
      </c>
    </row>
    <row r="51" spans="1:12" s="1" customFormat="1">
      <c r="A51" s="13" t="s">
        <v>193</v>
      </c>
      <c r="B51" s="13" t="s">
        <v>62</v>
      </c>
      <c r="C51" s="3">
        <v>20146</v>
      </c>
      <c r="D51" s="3">
        <v>34822</v>
      </c>
      <c r="E51" s="3">
        <v>7527</v>
      </c>
      <c r="F51" s="3">
        <v>12796</v>
      </c>
      <c r="G51" s="4">
        <v>4</v>
      </c>
      <c r="H51" s="4">
        <v>0.3</v>
      </c>
      <c r="I51" s="4">
        <v>40</v>
      </c>
      <c r="J51" s="4">
        <v>50</v>
      </c>
      <c r="K51" s="4">
        <f t="shared" si="7"/>
        <v>118</v>
      </c>
      <c r="L51" s="1">
        <f t="shared" si="6"/>
        <v>118</v>
      </c>
    </row>
    <row r="52" spans="1:12" s="1" customFormat="1">
      <c r="A52" s="13" t="s">
        <v>194</v>
      </c>
      <c r="B52" s="13" t="s">
        <v>63</v>
      </c>
      <c r="C52" s="3">
        <v>7306</v>
      </c>
      <c r="D52" s="3">
        <v>28795</v>
      </c>
      <c r="E52" s="3">
        <v>4201</v>
      </c>
      <c r="F52" s="3">
        <v>10118</v>
      </c>
      <c r="G52" s="4">
        <v>4</v>
      </c>
      <c r="H52" s="4">
        <v>0.3</v>
      </c>
      <c r="I52" s="4">
        <v>40</v>
      </c>
      <c r="J52" s="4">
        <v>50</v>
      </c>
      <c r="K52" s="4">
        <f t="shared" si="7"/>
        <v>50</v>
      </c>
      <c r="L52" s="1">
        <f t="shared" si="6"/>
        <v>50</v>
      </c>
    </row>
    <row r="53" spans="1:12" s="1" customFormat="1">
      <c r="A53" s="13" t="s">
        <v>195</v>
      </c>
      <c r="B53" s="13" t="s">
        <v>25</v>
      </c>
      <c r="C53" s="3">
        <v>0</v>
      </c>
      <c r="D53" s="3">
        <v>164</v>
      </c>
      <c r="E53" s="3">
        <v>0</v>
      </c>
      <c r="F53" s="3">
        <v>2296</v>
      </c>
      <c r="G53" s="4">
        <v>4</v>
      </c>
      <c r="H53" s="4">
        <v>0.3</v>
      </c>
      <c r="I53" s="4">
        <v>40</v>
      </c>
      <c r="J53" s="4">
        <v>50</v>
      </c>
      <c r="K53" s="4">
        <f t="shared" si="7"/>
        <v>0</v>
      </c>
      <c r="L53" s="1">
        <f t="shared" si="6"/>
        <v>0</v>
      </c>
    </row>
    <row r="54" spans="1:12" s="1" customFormat="1">
      <c r="A54" s="13" t="s">
        <v>196</v>
      </c>
      <c r="B54" s="13" t="s">
        <v>64</v>
      </c>
      <c r="C54" s="3">
        <v>3510</v>
      </c>
      <c r="D54" s="3">
        <v>53130</v>
      </c>
      <c r="E54" s="3">
        <v>930</v>
      </c>
      <c r="F54" s="3">
        <v>18198</v>
      </c>
      <c r="G54" s="4">
        <v>4</v>
      </c>
      <c r="H54" s="4">
        <v>0.3</v>
      </c>
      <c r="I54" s="4">
        <v>40</v>
      </c>
      <c r="J54" s="4">
        <v>50</v>
      </c>
      <c r="K54" s="4">
        <f t="shared" si="7"/>
        <v>19</v>
      </c>
      <c r="L54" s="1">
        <f t="shared" si="6"/>
        <v>19</v>
      </c>
    </row>
    <row r="55" spans="1:12" s="1" customFormat="1">
      <c r="A55" s="13" t="s">
        <v>197</v>
      </c>
      <c r="B55" s="13" t="s">
        <v>65</v>
      </c>
      <c r="C55" s="3">
        <v>9239</v>
      </c>
      <c r="D55" s="3">
        <v>17457</v>
      </c>
      <c r="E55" s="3">
        <v>2920</v>
      </c>
      <c r="F55" s="3">
        <v>6397</v>
      </c>
      <c r="G55" s="4">
        <v>4</v>
      </c>
      <c r="H55" s="4">
        <v>0.3</v>
      </c>
      <c r="I55" s="4">
        <v>40</v>
      </c>
      <c r="J55" s="4">
        <v>50</v>
      </c>
      <c r="K55" s="4">
        <f t="shared" si="7"/>
        <v>52</v>
      </c>
      <c r="L55" s="1">
        <f t="shared" si="6"/>
        <v>52</v>
      </c>
    </row>
    <row r="56" spans="1:12" s="1" customFormat="1">
      <c r="A56" s="13" t="s">
        <v>198</v>
      </c>
      <c r="B56" s="13" t="s">
        <v>66</v>
      </c>
      <c r="C56" s="3">
        <v>38509</v>
      </c>
      <c r="D56" s="3">
        <v>50968</v>
      </c>
      <c r="E56" s="3">
        <v>13230</v>
      </c>
      <c r="F56" s="3">
        <v>21356</v>
      </c>
      <c r="G56" s="4">
        <v>4</v>
      </c>
      <c r="H56" s="4">
        <v>0.3</v>
      </c>
      <c r="I56" s="4">
        <v>40</v>
      </c>
      <c r="J56" s="4">
        <v>50</v>
      </c>
      <c r="K56" s="4">
        <f t="shared" si="7"/>
        <v>220</v>
      </c>
      <c r="L56" s="1">
        <f t="shared" si="6"/>
        <v>220</v>
      </c>
    </row>
    <row r="57" spans="1:12" s="1" customFormat="1">
      <c r="A57" s="13" t="s">
        <v>199</v>
      </c>
      <c r="B57" s="13" t="s">
        <v>67</v>
      </c>
      <c r="C57" s="3">
        <v>33569</v>
      </c>
      <c r="D57" s="3">
        <v>51791</v>
      </c>
      <c r="E57" s="3">
        <v>13498</v>
      </c>
      <c r="F57" s="3">
        <v>20261</v>
      </c>
      <c r="G57" s="4">
        <v>3</v>
      </c>
      <c r="H57" s="5">
        <v>0.65</v>
      </c>
      <c r="I57" s="4">
        <v>60</v>
      </c>
      <c r="J57" s="4">
        <v>70</v>
      </c>
      <c r="K57" s="4">
        <f t="shared" ref="K57:K120" si="8">ROUND((D57*I57+F57*J57)/10000,0)</f>
        <v>453</v>
      </c>
      <c r="L57" s="1">
        <f t="shared" si="6"/>
        <v>296</v>
      </c>
    </row>
    <row r="58" spans="1:12" s="1" customFormat="1">
      <c r="A58" s="13" t="s">
        <v>200</v>
      </c>
      <c r="B58" s="13" t="s">
        <v>68</v>
      </c>
      <c r="C58" s="3">
        <v>32227</v>
      </c>
      <c r="D58" s="3">
        <v>51338</v>
      </c>
      <c r="E58" s="3">
        <v>13131</v>
      </c>
      <c r="F58" s="3">
        <v>21051</v>
      </c>
      <c r="G58" s="4">
        <v>3</v>
      </c>
      <c r="H58" s="5">
        <v>0.65</v>
      </c>
      <c r="I58" s="4">
        <v>60</v>
      </c>
      <c r="J58" s="4">
        <v>70</v>
      </c>
      <c r="K58" s="4">
        <f t="shared" si="8"/>
        <v>455</v>
      </c>
      <c r="L58" s="1">
        <f t="shared" si="6"/>
        <v>285</v>
      </c>
    </row>
    <row r="59" spans="1:12" s="1" customFormat="1">
      <c r="A59" s="13" t="s">
        <v>201</v>
      </c>
      <c r="B59" s="13" t="s">
        <v>69</v>
      </c>
      <c r="C59" s="3">
        <v>17507</v>
      </c>
      <c r="D59" s="3">
        <v>34834</v>
      </c>
      <c r="E59" s="3">
        <v>6275</v>
      </c>
      <c r="F59" s="3">
        <v>13778</v>
      </c>
      <c r="G59" s="4">
        <v>3</v>
      </c>
      <c r="H59" s="5">
        <v>0.65</v>
      </c>
      <c r="I59" s="4">
        <v>60</v>
      </c>
      <c r="J59" s="4">
        <v>70</v>
      </c>
      <c r="K59" s="4">
        <f t="shared" si="8"/>
        <v>305</v>
      </c>
      <c r="L59" s="1">
        <f t="shared" si="6"/>
        <v>149</v>
      </c>
    </row>
    <row r="60" spans="1:12" s="1" customFormat="1">
      <c r="A60" s="13" t="s">
        <v>202</v>
      </c>
      <c r="B60" s="13" t="s">
        <v>70</v>
      </c>
      <c r="C60" s="3">
        <v>33526</v>
      </c>
      <c r="D60" s="3">
        <v>35860</v>
      </c>
      <c r="E60" s="3">
        <v>9709</v>
      </c>
      <c r="F60" s="3">
        <v>9830</v>
      </c>
      <c r="G60" s="4">
        <v>2</v>
      </c>
      <c r="H60" s="5">
        <v>0.85</v>
      </c>
      <c r="I60" s="4">
        <v>80</v>
      </c>
      <c r="J60" s="4">
        <v>90</v>
      </c>
      <c r="K60" s="4">
        <f t="shared" si="8"/>
        <v>375</v>
      </c>
      <c r="L60" s="1">
        <f t="shared" si="6"/>
        <v>356</v>
      </c>
    </row>
    <row r="61" spans="1:12" s="1" customFormat="1">
      <c r="A61" s="13" t="s">
        <v>203</v>
      </c>
      <c r="B61" s="13" t="s">
        <v>25</v>
      </c>
      <c r="C61" s="3">
        <v>0</v>
      </c>
      <c r="D61" s="3">
        <v>0</v>
      </c>
      <c r="E61" s="3">
        <v>0</v>
      </c>
      <c r="F61" s="3">
        <v>0</v>
      </c>
      <c r="G61" s="4">
        <v>2</v>
      </c>
      <c r="H61" s="5">
        <v>0.85</v>
      </c>
      <c r="I61" s="4">
        <v>80</v>
      </c>
      <c r="J61" s="4">
        <v>90</v>
      </c>
      <c r="K61" s="4">
        <f t="shared" si="8"/>
        <v>0</v>
      </c>
      <c r="L61" s="1">
        <f t="shared" si="6"/>
        <v>0</v>
      </c>
    </row>
    <row r="62" spans="1:12" s="1" customFormat="1">
      <c r="A62" s="13" t="s">
        <v>204</v>
      </c>
      <c r="B62" s="13" t="s">
        <v>205</v>
      </c>
      <c r="C62" s="3">
        <v>0</v>
      </c>
      <c r="D62" s="3">
        <v>32607</v>
      </c>
      <c r="E62" s="3">
        <v>0</v>
      </c>
      <c r="F62" s="3">
        <v>7363</v>
      </c>
      <c r="G62" s="4">
        <v>2</v>
      </c>
      <c r="H62" s="5">
        <v>0.85</v>
      </c>
      <c r="I62" s="4">
        <v>80</v>
      </c>
      <c r="J62" s="4">
        <v>90</v>
      </c>
      <c r="K62" s="4">
        <f t="shared" si="8"/>
        <v>327</v>
      </c>
      <c r="L62" s="1">
        <f t="shared" si="6"/>
        <v>0</v>
      </c>
    </row>
    <row r="63" spans="1:12" s="1" customFormat="1">
      <c r="A63" s="13" t="s">
        <v>206</v>
      </c>
      <c r="B63" s="13" t="s">
        <v>207</v>
      </c>
      <c r="C63" s="3">
        <v>1016</v>
      </c>
      <c r="D63" s="3">
        <v>42809</v>
      </c>
      <c r="E63" s="3">
        <v>0</v>
      </c>
      <c r="F63" s="3">
        <v>15605</v>
      </c>
      <c r="G63" s="4">
        <v>2</v>
      </c>
      <c r="H63" s="5">
        <v>0.85</v>
      </c>
      <c r="I63" s="4">
        <v>80</v>
      </c>
      <c r="J63" s="4">
        <v>90</v>
      </c>
      <c r="K63" s="4">
        <f t="shared" si="8"/>
        <v>483</v>
      </c>
      <c r="L63" s="1">
        <f t="shared" si="6"/>
        <v>8</v>
      </c>
    </row>
    <row r="64" spans="1:12" s="1" customFormat="1">
      <c r="A64" s="13" t="s">
        <v>208</v>
      </c>
      <c r="B64" s="13" t="s">
        <v>209</v>
      </c>
      <c r="C64" s="3">
        <v>24844</v>
      </c>
      <c r="D64" s="3">
        <v>27417</v>
      </c>
      <c r="E64" s="3">
        <v>6018</v>
      </c>
      <c r="F64" s="3">
        <v>6880</v>
      </c>
      <c r="G64" s="4">
        <v>2</v>
      </c>
      <c r="H64" s="5">
        <v>0.85</v>
      </c>
      <c r="I64" s="4">
        <v>80</v>
      </c>
      <c r="J64" s="4">
        <v>90</v>
      </c>
      <c r="K64" s="4">
        <f t="shared" si="8"/>
        <v>281</v>
      </c>
      <c r="L64" s="1">
        <f t="shared" si="6"/>
        <v>253</v>
      </c>
    </row>
    <row r="65" spans="1:12" s="1" customFormat="1">
      <c r="A65" s="13" t="s">
        <v>210</v>
      </c>
      <c r="B65" s="13" t="s">
        <v>211</v>
      </c>
      <c r="C65" s="3">
        <v>15747</v>
      </c>
      <c r="D65" s="3">
        <v>23288</v>
      </c>
      <c r="E65" s="3">
        <v>4637</v>
      </c>
      <c r="F65" s="3">
        <v>6291</v>
      </c>
      <c r="G65" s="4">
        <v>2</v>
      </c>
      <c r="H65" s="5">
        <v>0.85</v>
      </c>
      <c r="I65" s="4">
        <v>80</v>
      </c>
      <c r="J65" s="4">
        <v>90</v>
      </c>
      <c r="K65" s="4">
        <f t="shared" si="8"/>
        <v>243</v>
      </c>
      <c r="L65" s="1">
        <f t="shared" si="6"/>
        <v>168</v>
      </c>
    </row>
    <row r="66" spans="1:12" s="1" customFormat="1">
      <c r="A66" s="13" t="s">
        <v>212</v>
      </c>
      <c r="B66" s="13" t="s">
        <v>71</v>
      </c>
      <c r="C66" s="3">
        <v>70760</v>
      </c>
      <c r="D66" s="3">
        <v>70760</v>
      </c>
      <c r="E66" s="3">
        <v>25437</v>
      </c>
      <c r="F66" s="3">
        <v>25437</v>
      </c>
      <c r="G66" s="4">
        <v>2</v>
      </c>
      <c r="H66" s="5">
        <v>0.85</v>
      </c>
      <c r="I66" s="4">
        <v>80</v>
      </c>
      <c r="J66" s="4">
        <v>90</v>
      </c>
      <c r="K66" s="4">
        <f t="shared" si="8"/>
        <v>795</v>
      </c>
      <c r="L66" s="1">
        <f t="shared" si="6"/>
        <v>795</v>
      </c>
    </row>
    <row r="67" spans="1:12" s="1" customFormat="1">
      <c r="A67" s="13" t="s">
        <v>213</v>
      </c>
      <c r="B67" s="13" t="s">
        <v>72</v>
      </c>
      <c r="C67" s="3">
        <v>61494</v>
      </c>
      <c r="D67" s="3">
        <v>61494</v>
      </c>
      <c r="E67" s="3">
        <v>21124</v>
      </c>
      <c r="F67" s="3">
        <v>21124</v>
      </c>
      <c r="G67" s="4">
        <v>2</v>
      </c>
      <c r="H67" s="5">
        <v>0.85</v>
      </c>
      <c r="I67" s="4">
        <v>80</v>
      </c>
      <c r="J67" s="4">
        <v>90</v>
      </c>
      <c r="K67" s="4">
        <f t="shared" si="8"/>
        <v>682</v>
      </c>
      <c r="L67" s="1">
        <f t="shared" si="6"/>
        <v>682</v>
      </c>
    </row>
    <row r="68" spans="1:12" s="1" customFormat="1">
      <c r="A68" s="13" t="s">
        <v>214</v>
      </c>
      <c r="B68" s="13" t="s">
        <v>73</v>
      </c>
      <c r="C68" s="3">
        <v>100837</v>
      </c>
      <c r="D68" s="3">
        <v>134503</v>
      </c>
      <c r="E68" s="3">
        <v>37295</v>
      </c>
      <c r="F68" s="3">
        <v>51685</v>
      </c>
      <c r="G68" s="4">
        <v>2</v>
      </c>
      <c r="H68" s="5">
        <v>0.85</v>
      </c>
      <c r="I68" s="4">
        <v>80</v>
      </c>
      <c r="J68" s="4">
        <v>90</v>
      </c>
      <c r="K68" s="4">
        <f t="shared" si="8"/>
        <v>1541</v>
      </c>
      <c r="L68" s="1">
        <f t="shared" si="6"/>
        <v>1142</v>
      </c>
    </row>
    <row r="69" spans="1:12" s="1" customFormat="1">
      <c r="A69" s="13" t="s">
        <v>215</v>
      </c>
      <c r="B69" s="13" t="s">
        <v>74</v>
      </c>
      <c r="C69" s="3">
        <v>103353</v>
      </c>
      <c r="D69" s="3">
        <v>122211</v>
      </c>
      <c r="E69" s="3">
        <v>35212</v>
      </c>
      <c r="F69" s="3">
        <v>50012</v>
      </c>
      <c r="G69" s="4">
        <v>2</v>
      </c>
      <c r="H69" s="5">
        <v>0.85</v>
      </c>
      <c r="I69" s="4">
        <v>80</v>
      </c>
      <c r="J69" s="4">
        <v>90</v>
      </c>
      <c r="K69" s="4">
        <f t="shared" si="8"/>
        <v>1428</v>
      </c>
      <c r="L69" s="1">
        <f t="shared" si="6"/>
        <v>1144</v>
      </c>
    </row>
    <row r="70" spans="1:12" s="1" customFormat="1">
      <c r="A70" s="13" t="s">
        <v>216</v>
      </c>
      <c r="B70" s="13" t="s">
        <v>75</v>
      </c>
      <c r="C70" s="3">
        <v>57801</v>
      </c>
      <c r="D70" s="3">
        <v>81887</v>
      </c>
      <c r="E70" s="3">
        <v>23981</v>
      </c>
      <c r="F70" s="3">
        <v>32400</v>
      </c>
      <c r="G70" s="4">
        <v>2</v>
      </c>
      <c r="H70" s="5">
        <v>0.85</v>
      </c>
      <c r="I70" s="4">
        <v>80</v>
      </c>
      <c r="J70" s="4">
        <v>90</v>
      </c>
      <c r="K70" s="4">
        <f t="shared" si="8"/>
        <v>947</v>
      </c>
      <c r="L70" s="1">
        <f t="shared" si="6"/>
        <v>678</v>
      </c>
    </row>
    <row r="71" spans="1:12" s="1" customFormat="1">
      <c r="A71" s="13" t="s">
        <v>217</v>
      </c>
      <c r="B71" s="13" t="s">
        <v>218</v>
      </c>
      <c r="C71" s="3">
        <v>10530</v>
      </c>
      <c r="D71" s="3">
        <v>26048</v>
      </c>
      <c r="E71" s="3">
        <v>1926</v>
      </c>
      <c r="F71" s="3">
        <v>6689</v>
      </c>
      <c r="G71" s="4">
        <v>2</v>
      </c>
      <c r="H71" s="5">
        <v>0.85</v>
      </c>
      <c r="I71" s="4">
        <v>80</v>
      </c>
      <c r="J71" s="4">
        <v>90</v>
      </c>
      <c r="K71" s="4">
        <f t="shared" si="8"/>
        <v>269</v>
      </c>
      <c r="L71" s="1">
        <f t="shared" si="6"/>
        <v>102</v>
      </c>
    </row>
    <row r="72" spans="1:12" s="1" customFormat="1">
      <c r="A72" s="13" t="s">
        <v>219</v>
      </c>
      <c r="B72" s="13" t="s">
        <v>25</v>
      </c>
      <c r="C72" s="3">
        <v>0</v>
      </c>
      <c r="D72" s="3">
        <v>40302</v>
      </c>
      <c r="E72" s="3">
        <v>0</v>
      </c>
      <c r="F72" s="3">
        <v>21020</v>
      </c>
      <c r="G72" s="4">
        <v>2</v>
      </c>
      <c r="H72" s="5">
        <v>0.85</v>
      </c>
      <c r="I72" s="4">
        <v>80</v>
      </c>
      <c r="J72" s="4">
        <v>90</v>
      </c>
      <c r="K72" s="4">
        <f t="shared" si="8"/>
        <v>512</v>
      </c>
      <c r="L72" s="1">
        <f t="shared" ref="L72:L103" si="9">ROUND((C72*I72+E72*J72)/10000,0)</f>
        <v>0</v>
      </c>
    </row>
    <row r="73" spans="1:12" s="1" customFormat="1">
      <c r="A73" s="13" t="s">
        <v>220</v>
      </c>
      <c r="B73" s="13" t="s">
        <v>76</v>
      </c>
      <c r="C73" s="3">
        <v>46813</v>
      </c>
      <c r="D73" s="3">
        <v>50971</v>
      </c>
      <c r="E73" s="3">
        <v>16947</v>
      </c>
      <c r="F73" s="3">
        <v>16947</v>
      </c>
      <c r="G73" s="4">
        <v>2</v>
      </c>
      <c r="H73" s="5">
        <v>0.85</v>
      </c>
      <c r="I73" s="4">
        <v>80</v>
      </c>
      <c r="J73" s="4">
        <v>90</v>
      </c>
      <c r="K73" s="4">
        <f t="shared" si="8"/>
        <v>560</v>
      </c>
      <c r="L73" s="1">
        <f t="shared" si="9"/>
        <v>527</v>
      </c>
    </row>
    <row r="74" spans="1:12" s="1" customFormat="1">
      <c r="A74" s="13" t="s">
        <v>221</v>
      </c>
      <c r="B74" s="13" t="s">
        <v>77</v>
      </c>
      <c r="C74" s="3">
        <v>93520</v>
      </c>
      <c r="D74" s="3">
        <v>115484</v>
      </c>
      <c r="E74" s="3">
        <v>24558</v>
      </c>
      <c r="F74" s="3">
        <v>31798</v>
      </c>
      <c r="G74" s="4">
        <v>2</v>
      </c>
      <c r="H74" s="5">
        <v>0.85</v>
      </c>
      <c r="I74" s="4">
        <v>80</v>
      </c>
      <c r="J74" s="4">
        <v>90</v>
      </c>
      <c r="K74" s="4">
        <f t="shared" si="8"/>
        <v>1210</v>
      </c>
      <c r="L74" s="1">
        <f t="shared" si="9"/>
        <v>969</v>
      </c>
    </row>
    <row r="75" spans="1:12" s="1" customFormat="1">
      <c r="A75" s="13" t="s">
        <v>222</v>
      </c>
      <c r="B75" s="13" t="s">
        <v>78</v>
      </c>
      <c r="C75" s="3">
        <v>102099</v>
      </c>
      <c r="D75" s="3">
        <v>124736</v>
      </c>
      <c r="E75" s="3">
        <v>49541</v>
      </c>
      <c r="F75" s="3">
        <v>58133</v>
      </c>
      <c r="G75" s="4">
        <v>2</v>
      </c>
      <c r="H75" s="5">
        <v>0.85</v>
      </c>
      <c r="I75" s="4">
        <v>80</v>
      </c>
      <c r="J75" s="4">
        <v>90</v>
      </c>
      <c r="K75" s="4">
        <f t="shared" si="8"/>
        <v>1521</v>
      </c>
      <c r="L75" s="1">
        <f t="shared" si="9"/>
        <v>1263</v>
      </c>
    </row>
    <row r="76" spans="1:12" s="1" customFormat="1">
      <c r="A76" s="13" t="s">
        <v>223</v>
      </c>
      <c r="B76" s="13" t="s">
        <v>79</v>
      </c>
      <c r="C76" s="3">
        <v>128224</v>
      </c>
      <c r="D76" s="3">
        <v>150515</v>
      </c>
      <c r="E76" s="3">
        <v>58953</v>
      </c>
      <c r="F76" s="3">
        <v>63900</v>
      </c>
      <c r="G76" s="4">
        <v>2</v>
      </c>
      <c r="H76" s="5">
        <v>0.85</v>
      </c>
      <c r="I76" s="4">
        <v>80</v>
      </c>
      <c r="J76" s="4">
        <v>90</v>
      </c>
      <c r="K76" s="4">
        <f t="shared" si="8"/>
        <v>1779</v>
      </c>
      <c r="L76" s="1">
        <f t="shared" si="9"/>
        <v>1556</v>
      </c>
    </row>
    <row r="77" spans="1:12" s="1" customFormat="1">
      <c r="A77" s="13" t="s">
        <v>224</v>
      </c>
      <c r="B77" s="13" t="s">
        <v>80</v>
      </c>
      <c r="C77" s="3">
        <v>73082</v>
      </c>
      <c r="D77" s="3">
        <v>108015</v>
      </c>
      <c r="E77" s="3">
        <v>27982</v>
      </c>
      <c r="F77" s="3">
        <v>41394</v>
      </c>
      <c r="G77" s="4">
        <v>2</v>
      </c>
      <c r="H77" s="5">
        <v>0.85</v>
      </c>
      <c r="I77" s="4">
        <v>80</v>
      </c>
      <c r="J77" s="4">
        <v>90</v>
      </c>
      <c r="K77" s="4">
        <f t="shared" si="8"/>
        <v>1237</v>
      </c>
      <c r="L77" s="1">
        <f t="shared" si="9"/>
        <v>836</v>
      </c>
    </row>
    <row r="78" spans="1:12" s="1" customFormat="1">
      <c r="A78" s="13" t="s">
        <v>225</v>
      </c>
      <c r="B78" s="13" t="s">
        <v>226</v>
      </c>
      <c r="C78" s="3">
        <v>19286</v>
      </c>
      <c r="D78" s="3">
        <v>19286</v>
      </c>
      <c r="E78" s="3">
        <v>6261</v>
      </c>
      <c r="F78" s="3">
        <v>6261</v>
      </c>
      <c r="G78" s="4">
        <v>2</v>
      </c>
      <c r="H78" s="5">
        <v>0.85</v>
      </c>
      <c r="I78" s="4">
        <v>80</v>
      </c>
      <c r="J78" s="4">
        <v>90</v>
      </c>
      <c r="K78" s="4">
        <f t="shared" si="8"/>
        <v>211</v>
      </c>
      <c r="L78" s="1">
        <f t="shared" si="9"/>
        <v>211</v>
      </c>
    </row>
    <row r="79" spans="1:12" s="1" customFormat="1">
      <c r="A79" s="13" t="s">
        <v>227</v>
      </c>
      <c r="B79" s="13" t="s">
        <v>228</v>
      </c>
      <c r="C79" s="3">
        <v>4149</v>
      </c>
      <c r="D79" s="3">
        <v>4149</v>
      </c>
      <c r="E79" s="3">
        <v>1678</v>
      </c>
      <c r="F79" s="3">
        <v>1678</v>
      </c>
      <c r="G79" s="4">
        <v>2</v>
      </c>
      <c r="H79" s="5">
        <v>0.85</v>
      </c>
      <c r="I79" s="4">
        <v>80</v>
      </c>
      <c r="J79" s="4">
        <v>90</v>
      </c>
      <c r="K79" s="4">
        <f t="shared" si="8"/>
        <v>48</v>
      </c>
      <c r="L79" s="1">
        <f t="shared" si="9"/>
        <v>48</v>
      </c>
    </row>
    <row r="80" spans="1:12" s="1" customFormat="1">
      <c r="A80" s="13" t="s">
        <v>229</v>
      </c>
      <c r="B80" s="13" t="s">
        <v>25</v>
      </c>
      <c r="C80" s="3">
        <v>0</v>
      </c>
      <c r="D80" s="3">
        <v>0</v>
      </c>
      <c r="E80" s="3">
        <v>0</v>
      </c>
      <c r="F80" s="3">
        <v>0</v>
      </c>
      <c r="G80" s="4">
        <v>3</v>
      </c>
      <c r="H80" s="5">
        <v>0.65</v>
      </c>
      <c r="I80" s="4">
        <v>60</v>
      </c>
      <c r="J80" s="4">
        <v>70</v>
      </c>
      <c r="K80" s="4">
        <f t="shared" si="8"/>
        <v>0</v>
      </c>
      <c r="L80" s="1">
        <f t="shared" si="9"/>
        <v>0</v>
      </c>
    </row>
    <row r="81" spans="1:12" s="1" customFormat="1">
      <c r="A81" s="13" t="s">
        <v>230</v>
      </c>
      <c r="B81" s="13" t="s">
        <v>81</v>
      </c>
      <c r="C81" s="3">
        <v>0</v>
      </c>
      <c r="D81" s="3">
        <v>37567</v>
      </c>
      <c r="E81" s="3">
        <v>0</v>
      </c>
      <c r="F81" s="3">
        <v>15486</v>
      </c>
      <c r="G81" s="4">
        <v>3</v>
      </c>
      <c r="H81" s="5">
        <v>0.65</v>
      </c>
      <c r="I81" s="4">
        <v>60</v>
      </c>
      <c r="J81" s="4">
        <v>70</v>
      </c>
      <c r="K81" s="4">
        <f t="shared" si="8"/>
        <v>334</v>
      </c>
      <c r="L81" s="1">
        <f t="shared" si="9"/>
        <v>0</v>
      </c>
    </row>
    <row r="82" spans="1:12" s="1" customFormat="1">
      <c r="A82" s="13" t="s">
        <v>231</v>
      </c>
      <c r="B82" s="13" t="s">
        <v>82</v>
      </c>
      <c r="C82" s="3">
        <v>9294</v>
      </c>
      <c r="D82" s="3">
        <v>16076</v>
      </c>
      <c r="E82" s="3">
        <v>3505</v>
      </c>
      <c r="F82" s="3">
        <v>5646</v>
      </c>
      <c r="G82" s="4">
        <v>3</v>
      </c>
      <c r="H82" s="5">
        <v>0.65</v>
      </c>
      <c r="I82" s="4">
        <v>60</v>
      </c>
      <c r="J82" s="4">
        <v>70</v>
      </c>
      <c r="K82" s="4">
        <f t="shared" si="8"/>
        <v>136</v>
      </c>
      <c r="L82" s="1">
        <f t="shared" si="9"/>
        <v>80</v>
      </c>
    </row>
    <row r="83" spans="1:12" s="1" customFormat="1">
      <c r="A83" s="13" t="s">
        <v>232</v>
      </c>
      <c r="B83" s="13" t="s">
        <v>83</v>
      </c>
      <c r="C83" s="3">
        <v>49099</v>
      </c>
      <c r="D83" s="3">
        <v>61716</v>
      </c>
      <c r="E83" s="3">
        <v>15861</v>
      </c>
      <c r="F83" s="3">
        <v>22216</v>
      </c>
      <c r="G83" s="4">
        <v>3</v>
      </c>
      <c r="H83" s="5">
        <v>0.65</v>
      </c>
      <c r="I83" s="4">
        <v>60</v>
      </c>
      <c r="J83" s="4">
        <v>70</v>
      </c>
      <c r="K83" s="4">
        <f t="shared" si="8"/>
        <v>526</v>
      </c>
      <c r="L83" s="1">
        <f t="shared" si="9"/>
        <v>406</v>
      </c>
    </row>
    <row r="84" spans="1:12" s="1" customFormat="1">
      <c r="A84" s="13" t="s">
        <v>233</v>
      </c>
      <c r="B84" s="13" t="s">
        <v>84</v>
      </c>
      <c r="C84" s="3">
        <v>37629</v>
      </c>
      <c r="D84" s="3">
        <v>37629</v>
      </c>
      <c r="E84" s="3">
        <v>14265</v>
      </c>
      <c r="F84" s="3">
        <v>14265</v>
      </c>
      <c r="G84" s="4">
        <v>2</v>
      </c>
      <c r="H84" s="5">
        <v>0.85</v>
      </c>
      <c r="I84" s="4">
        <v>80</v>
      </c>
      <c r="J84" s="4">
        <v>90</v>
      </c>
      <c r="K84" s="4">
        <f t="shared" si="8"/>
        <v>429</v>
      </c>
      <c r="L84" s="1">
        <f t="shared" si="9"/>
        <v>429</v>
      </c>
    </row>
    <row r="85" spans="1:12" s="1" customFormat="1">
      <c r="A85" s="13" t="s">
        <v>234</v>
      </c>
      <c r="B85" s="13" t="s">
        <v>85</v>
      </c>
      <c r="C85" s="3">
        <v>89427</v>
      </c>
      <c r="D85" s="3">
        <v>89427</v>
      </c>
      <c r="E85" s="3">
        <v>42261</v>
      </c>
      <c r="F85" s="3">
        <v>42261</v>
      </c>
      <c r="G85" s="4">
        <v>2</v>
      </c>
      <c r="H85" s="5">
        <v>0.85</v>
      </c>
      <c r="I85" s="4">
        <v>80</v>
      </c>
      <c r="J85" s="4">
        <v>90</v>
      </c>
      <c r="K85" s="4">
        <f t="shared" si="8"/>
        <v>1096</v>
      </c>
      <c r="L85" s="1">
        <f t="shared" si="9"/>
        <v>1096</v>
      </c>
    </row>
    <row r="86" spans="1:12" s="1" customFormat="1">
      <c r="A86" s="13" t="s">
        <v>235</v>
      </c>
      <c r="B86" s="13" t="s">
        <v>86</v>
      </c>
      <c r="C86" s="3">
        <v>36057</v>
      </c>
      <c r="D86" s="3">
        <v>36057</v>
      </c>
      <c r="E86" s="3">
        <v>16963</v>
      </c>
      <c r="F86" s="3">
        <v>16963</v>
      </c>
      <c r="G86" s="4">
        <v>2</v>
      </c>
      <c r="H86" s="5">
        <v>0.85</v>
      </c>
      <c r="I86" s="4">
        <v>80</v>
      </c>
      <c r="J86" s="4">
        <v>90</v>
      </c>
      <c r="K86" s="4">
        <f t="shared" si="8"/>
        <v>441</v>
      </c>
      <c r="L86" s="1">
        <f t="shared" si="9"/>
        <v>441</v>
      </c>
    </row>
    <row r="87" spans="1:12" s="1" customFormat="1">
      <c r="A87" s="13" t="s">
        <v>236</v>
      </c>
      <c r="B87" s="13" t="s">
        <v>87</v>
      </c>
      <c r="C87" s="3">
        <v>35320</v>
      </c>
      <c r="D87" s="3">
        <v>35320</v>
      </c>
      <c r="E87" s="3">
        <v>14207</v>
      </c>
      <c r="F87" s="3">
        <v>14207</v>
      </c>
      <c r="G87" s="4">
        <v>2</v>
      </c>
      <c r="H87" s="5">
        <v>0.85</v>
      </c>
      <c r="I87" s="4">
        <v>80</v>
      </c>
      <c r="J87" s="4">
        <v>90</v>
      </c>
      <c r="K87" s="4">
        <f t="shared" si="8"/>
        <v>410</v>
      </c>
      <c r="L87" s="1">
        <f t="shared" si="9"/>
        <v>410</v>
      </c>
    </row>
    <row r="88" spans="1:12" s="1" customFormat="1">
      <c r="A88" s="13" t="s">
        <v>237</v>
      </c>
      <c r="B88" s="13" t="s">
        <v>83</v>
      </c>
      <c r="C88" s="3">
        <v>0</v>
      </c>
      <c r="D88" s="3">
        <v>0</v>
      </c>
      <c r="E88" s="3">
        <v>0</v>
      </c>
      <c r="F88" s="3">
        <v>0</v>
      </c>
      <c r="G88" s="4">
        <v>3</v>
      </c>
      <c r="H88" s="5">
        <v>0.65</v>
      </c>
      <c r="I88" s="4">
        <v>60</v>
      </c>
      <c r="J88" s="4">
        <v>70</v>
      </c>
      <c r="K88" s="4">
        <f t="shared" si="8"/>
        <v>0</v>
      </c>
      <c r="L88" s="1">
        <f t="shared" si="9"/>
        <v>0</v>
      </c>
    </row>
    <row r="89" spans="1:12" s="1" customFormat="1">
      <c r="A89" s="13" t="s">
        <v>238</v>
      </c>
      <c r="B89" s="13" t="s">
        <v>88</v>
      </c>
      <c r="C89" s="3">
        <v>20725</v>
      </c>
      <c r="D89" s="3">
        <v>38526</v>
      </c>
      <c r="E89" s="3">
        <v>4522</v>
      </c>
      <c r="F89" s="3">
        <v>14330</v>
      </c>
      <c r="G89" s="4">
        <v>3</v>
      </c>
      <c r="H89" s="5">
        <v>0.65</v>
      </c>
      <c r="I89" s="4">
        <v>60</v>
      </c>
      <c r="J89" s="4">
        <v>70</v>
      </c>
      <c r="K89" s="4">
        <f t="shared" si="8"/>
        <v>331</v>
      </c>
      <c r="L89" s="1">
        <f t="shared" si="9"/>
        <v>156</v>
      </c>
    </row>
    <row r="90" spans="1:12" s="1" customFormat="1">
      <c r="A90" s="13" t="s">
        <v>239</v>
      </c>
      <c r="B90" s="13" t="s">
        <v>240</v>
      </c>
      <c r="C90" s="3">
        <v>1485</v>
      </c>
      <c r="D90" s="3">
        <v>7714</v>
      </c>
      <c r="E90" s="3">
        <v>0</v>
      </c>
      <c r="F90" s="3">
        <v>2870</v>
      </c>
      <c r="G90" s="4">
        <v>3</v>
      </c>
      <c r="H90" s="4">
        <v>0.65</v>
      </c>
      <c r="I90" s="4">
        <v>60</v>
      </c>
      <c r="J90" s="4">
        <v>70</v>
      </c>
      <c r="K90" s="4">
        <f t="shared" si="8"/>
        <v>66</v>
      </c>
      <c r="L90" s="1">
        <f t="shared" si="9"/>
        <v>9</v>
      </c>
    </row>
    <row r="91" spans="1:12" s="1" customFormat="1">
      <c r="A91" s="13" t="s">
        <v>241</v>
      </c>
      <c r="B91" s="13" t="s">
        <v>25</v>
      </c>
      <c r="C91" s="3">
        <v>0</v>
      </c>
      <c r="D91" s="3">
        <v>0</v>
      </c>
      <c r="E91" s="3">
        <v>0</v>
      </c>
      <c r="F91" s="3">
        <v>0</v>
      </c>
      <c r="G91" s="4">
        <v>3</v>
      </c>
      <c r="H91" s="5">
        <v>0.65</v>
      </c>
      <c r="I91" s="4">
        <v>60</v>
      </c>
      <c r="J91" s="4">
        <v>70</v>
      </c>
      <c r="K91" s="4">
        <f t="shared" si="8"/>
        <v>0</v>
      </c>
      <c r="L91" s="1">
        <f t="shared" si="9"/>
        <v>0</v>
      </c>
    </row>
    <row r="92" spans="1:12" s="1" customFormat="1">
      <c r="A92" s="13" t="s">
        <v>242</v>
      </c>
      <c r="B92" s="13" t="s">
        <v>89</v>
      </c>
      <c r="C92" s="3">
        <v>38731</v>
      </c>
      <c r="D92" s="3">
        <v>105434</v>
      </c>
      <c r="E92" s="3">
        <v>10363</v>
      </c>
      <c r="F92" s="3">
        <v>34557</v>
      </c>
      <c r="G92" s="4">
        <v>3</v>
      </c>
      <c r="H92" s="5">
        <v>0.65</v>
      </c>
      <c r="I92" s="4">
        <v>60</v>
      </c>
      <c r="J92" s="4">
        <v>70</v>
      </c>
      <c r="K92" s="4">
        <f t="shared" si="8"/>
        <v>875</v>
      </c>
      <c r="L92" s="1">
        <f t="shared" si="9"/>
        <v>305</v>
      </c>
    </row>
    <row r="93" spans="1:12" s="1" customFormat="1">
      <c r="A93" s="13" t="s">
        <v>243</v>
      </c>
      <c r="B93" s="13" t="s">
        <v>90</v>
      </c>
      <c r="C93" s="3">
        <v>30462</v>
      </c>
      <c r="D93" s="3">
        <v>60294</v>
      </c>
      <c r="E93" s="3">
        <v>8128</v>
      </c>
      <c r="F93" s="3">
        <v>28716</v>
      </c>
      <c r="G93" s="4">
        <v>3</v>
      </c>
      <c r="H93" s="5">
        <v>0.65</v>
      </c>
      <c r="I93" s="4">
        <v>60</v>
      </c>
      <c r="J93" s="4">
        <v>70</v>
      </c>
      <c r="K93" s="4">
        <f t="shared" si="8"/>
        <v>563</v>
      </c>
      <c r="L93" s="1">
        <f t="shared" si="9"/>
        <v>240</v>
      </c>
    </row>
    <row r="94" spans="1:12" s="1" customFormat="1">
      <c r="A94" s="13" t="s">
        <v>244</v>
      </c>
      <c r="B94" s="13" t="s">
        <v>91</v>
      </c>
      <c r="C94" s="3">
        <v>94714</v>
      </c>
      <c r="D94" s="3">
        <v>94714</v>
      </c>
      <c r="E94" s="3">
        <v>35197</v>
      </c>
      <c r="F94" s="3">
        <v>35197</v>
      </c>
      <c r="G94" s="4">
        <v>3</v>
      </c>
      <c r="H94" s="5">
        <v>0.65</v>
      </c>
      <c r="I94" s="4">
        <v>60</v>
      </c>
      <c r="J94" s="4">
        <v>70</v>
      </c>
      <c r="K94" s="4">
        <f t="shared" si="8"/>
        <v>815</v>
      </c>
      <c r="L94" s="1">
        <f t="shared" si="9"/>
        <v>815</v>
      </c>
    </row>
    <row r="95" spans="1:12" s="1" customFormat="1">
      <c r="A95" s="13" t="s">
        <v>245</v>
      </c>
      <c r="B95" s="13" t="s">
        <v>92</v>
      </c>
      <c r="C95" s="3">
        <v>90424</v>
      </c>
      <c r="D95" s="3">
        <v>90424</v>
      </c>
      <c r="E95" s="3">
        <v>35493</v>
      </c>
      <c r="F95" s="3">
        <v>35493</v>
      </c>
      <c r="G95" s="4">
        <v>1</v>
      </c>
      <c r="H95" s="5">
        <v>1</v>
      </c>
      <c r="I95" s="4">
        <v>100</v>
      </c>
      <c r="J95" s="4">
        <v>110</v>
      </c>
      <c r="K95" s="4">
        <f t="shared" si="8"/>
        <v>1295</v>
      </c>
      <c r="L95" s="1">
        <f t="shared" si="9"/>
        <v>1295</v>
      </c>
    </row>
    <row r="96" spans="1:12" s="1" customFormat="1">
      <c r="A96" s="13" t="s">
        <v>246</v>
      </c>
      <c r="B96" s="13" t="s">
        <v>93</v>
      </c>
      <c r="C96" s="3">
        <v>30347</v>
      </c>
      <c r="D96" s="3">
        <v>30347</v>
      </c>
      <c r="E96" s="3">
        <v>10795</v>
      </c>
      <c r="F96" s="3">
        <v>10795</v>
      </c>
      <c r="G96" s="4">
        <v>2</v>
      </c>
      <c r="H96" s="5">
        <v>0.85</v>
      </c>
      <c r="I96" s="4">
        <v>80</v>
      </c>
      <c r="J96" s="4">
        <v>90</v>
      </c>
      <c r="K96" s="4">
        <f t="shared" si="8"/>
        <v>340</v>
      </c>
      <c r="L96" s="1">
        <f t="shared" si="9"/>
        <v>340</v>
      </c>
    </row>
    <row r="97" spans="1:12" s="1" customFormat="1">
      <c r="A97" s="13" t="s">
        <v>247</v>
      </c>
      <c r="B97" s="13" t="s">
        <v>248</v>
      </c>
      <c r="C97" s="3">
        <v>10591</v>
      </c>
      <c r="D97" s="3">
        <v>20289</v>
      </c>
      <c r="E97" s="3">
        <v>2808</v>
      </c>
      <c r="F97" s="3">
        <v>4631</v>
      </c>
      <c r="G97" s="4">
        <v>3</v>
      </c>
      <c r="H97" s="5">
        <v>0.65</v>
      </c>
      <c r="I97" s="4">
        <v>60</v>
      </c>
      <c r="J97" s="4">
        <v>70</v>
      </c>
      <c r="K97" s="4">
        <f t="shared" si="8"/>
        <v>154</v>
      </c>
      <c r="L97" s="1">
        <f t="shared" si="9"/>
        <v>83</v>
      </c>
    </row>
    <row r="98" spans="1:12" s="1" customFormat="1">
      <c r="A98" s="13" t="s">
        <v>249</v>
      </c>
      <c r="B98" s="13" t="s">
        <v>250</v>
      </c>
      <c r="C98" s="3">
        <v>12750</v>
      </c>
      <c r="D98" s="3">
        <v>30826</v>
      </c>
      <c r="E98" s="3">
        <v>2902</v>
      </c>
      <c r="F98" s="3">
        <v>9391</v>
      </c>
      <c r="G98" s="4">
        <v>3</v>
      </c>
      <c r="H98" s="5">
        <v>0.65</v>
      </c>
      <c r="I98" s="4">
        <v>60</v>
      </c>
      <c r="J98" s="4">
        <v>70</v>
      </c>
      <c r="K98" s="4">
        <f t="shared" si="8"/>
        <v>251</v>
      </c>
      <c r="L98" s="1">
        <f t="shared" si="9"/>
        <v>97</v>
      </c>
    </row>
    <row r="99" spans="1:12" s="1" customFormat="1">
      <c r="A99" s="13" t="s">
        <v>251</v>
      </c>
      <c r="B99" s="13" t="s">
        <v>25</v>
      </c>
      <c r="C99" s="3">
        <v>429</v>
      </c>
      <c r="D99" s="3">
        <v>429</v>
      </c>
      <c r="E99" s="3">
        <v>863</v>
      </c>
      <c r="F99" s="3">
        <v>3372</v>
      </c>
      <c r="G99" s="4">
        <v>2</v>
      </c>
      <c r="H99" s="5">
        <v>0.85</v>
      </c>
      <c r="I99" s="4">
        <v>80</v>
      </c>
      <c r="J99" s="4">
        <v>90</v>
      </c>
      <c r="K99" s="4">
        <f t="shared" si="8"/>
        <v>34</v>
      </c>
      <c r="L99" s="1">
        <f t="shared" si="9"/>
        <v>11</v>
      </c>
    </row>
    <row r="100" spans="1:12" s="1" customFormat="1">
      <c r="A100" s="13" t="s">
        <v>252</v>
      </c>
      <c r="B100" s="13" t="s">
        <v>94</v>
      </c>
      <c r="C100" s="3">
        <v>7980</v>
      </c>
      <c r="D100" s="3">
        <v>33173</v>
      </c>
      <c r="E100" s="3">
        <v>3870</v>
      </c>
      <c r="F100" s="3">
        <v>8927</v>
      </c>
      <c r="G100" s="4">
        <v>1</v>
      </c>
      <c r="H100" s="5">
        <v>1</v>
      </c>
      <c r="I100" s="4">
        <v>100</v>
      </c>
      <c r="J100" s="4">
        <v>110</v>
      </c>
      <c r="K100" s="4">
        <f t="shared" si="8"/>
        <v>430</v>
      </c>
      <c r="L100" s="1">
        <f t="shared" si="9"/>
        <v>122</v>
      </c>
    </row>
    <row r="101" spans="1:12" s="1" customFormat="1">
      <c r="A101" s="13" t="s">
        <v>253</v>
      </c>
      <c r="B101" s="13" t="s">
        <v>95</v>
      </c>
      <c r="C101" s="3">
        <v>18034</v>
      </c>
      <c r="D101" s="3">
        <v>45193</v>
      </c>
      <c r="E101" s="3">
        <v>5822</v>
      </c>
      <c r="F101" s="3">
        <v>14953</v>
      </c>
      <c r="G101" s="4">
        <v>1</v>
      </c>
      <c r="H101" s="5">
        <v>1</v>
      </c>
      <c r="I101" s="4">
        <v>100</v>
      </c>
      <c r="J101" s="4">
        <v>110</v>
      </c>
      <c r="K101" s="4">
        <f t="shared" si="8"/>
        <v>616</v>
      </c>
      <c r="L101" s="1">
        <f t="shared" si="9"/>
        <v>244</v>
      </c>
    </row>
    <row r="102" spans="1:12" s="1" customFormat="1">
      <c r="A102" s="13" t="s">
        <v>254</v>
      </c>
      <c r="B102" s="13" t="s">
        <v>96</v>
      </c>
      <c r="C102" s="3">
        <v>29990</v>
      </c>
      <c r="D102" s="3">
        <v>29990</v>
      </c>
      <c r="E102" s="3">
        <v>12962</v>
      </c>
      <c r="F102" s="3">
        <v>12962</v>
      </c>
      <c r="G102" s="4">
        <v>1</v>
      </c>
      <c r="H102" s="5">
        <v>1</v>
      </c>
      <c r="I102" s="4">
        <v>100</v>
      </c>
      <c r="J102" s="4">
        <v>110</v>
      </c>
      <c r="K102" s="4">
        <f t="shared" si="8"/>
        <v>442</v>
      </c>
      <c r="L102" s="1">
        <f t="shared" si="9"/>
        <v>442</v>
      </c>
    </row>
    <row r="103" spans="1:12" s="1" customFormat="1">
      <c r="A103" s="13" t="s">
        <v>255</v>
      </c>
      <c r="B103" s="13" t="s">
        <v>97</v>
      </c>
      <c r="C103" s="3">
        <v>44770</v>
      </c>
      <c r="D103" s="3">
        <v>44770</v>
      </c>
      <c r="E103" s="3">
        <v>17192</v>
      </c>
      <c r="F103" s="3">
        <v>17192</v>
      </c>
      <c r="G103" s="4">
        <v>1</v>
      </c>
      <c r="H103" s="5">
        <v>1</v>
      </c>
      <c r="I103" s="4">
        <v>100</v>
      </c>
      <c r="J103" s="4">
        <v>110</v>
      </c>
      <c r="K103" s="4">
        <f t="shared" si="8"/>
        <v>637</v>
      </c>
      <c r="L103" s="1">
        <f t="shared" si="9"/>
        <v>637</v>
      </c>
    </row>
    <row r="104" spans="1:12" s="1" customFormat="1">
      <c r="A104" s="13" t="s">
        <v>256</v>
      </c>
      <c r="B104" s="13" t="s">
        <v>98</v>
      </c>
      <c r="C104" s="3">
        <v>98179</v>
      </c>
      <c r="D104" s="3">
        <v>98179</v>
      </c>
      <c r="E104" s="3">
        <v>45750</v>
      </c>
      <c r="F104" s="3">
        <v>45750</v>
      </c>
      <c r="G104" s="4">
        <v>1</v>
      </c>
      <c r="H104" s="5">
        <v>1</v>
      </c>
      <c r="I104" s="4">
        <v>100</v>
      </c>
      <c r="J104" s="4">
        <v>110</v>
      </c>
      <c r="K104" s="4">
        <f t="shared" si="8"/>
        <v>1485</v>
      </c>
      <c r="L104" s="1">
        <f t="shared" ref="L104:L135" si="10">ROUND((C104*I104+E104*J104)/10000,0)</f>
        <v>1485</v>
      </c>
    </row>
    <row r="105" spans="1:12" s="1" customFormat="1">
      <c r="A105" s="13" t="s">
        <v>257</v>
      </c>
      <c r="B105" s="13" t="s">
        <v>99</v>
      </c>
      <c r="C105" s="3">
        <v>15439</v>
      </c>
      <c r="D105" s="3">
        <v>15439</v>
      </c>
      <c r="E105" s="3">
        <v>6203</v>
      </c>
      <c r="F105" s="3">
        <v>6203</v>
      </c>
      <c r="G105" s="4">
        <v>1</v>
      </c>
      <c r="H105" s="5">
        <v>1</v>
      </c>
      <c r="I105" s="4">
        <v>100</v>
      </c>
      <c r="J105" s="4">
        <v>110</v>
      </c>
      <c r="K105" s="4">
        <f t="shared" si="8"/>
        <v>223</v>
      </c>
      <c r="L105" s="1">
        <f t="shared" si="10"/>
        <v>223</v>
      </c>
    </row>
    <row r="106" spans="1:12" s="1" customFormat="1">
      <c r="A106" s="13" t="s">
        <v>258</v>
      </c>
      <c r="B106" s="13" t="s">
        <v>100</v>
      </c>
      <c r="C106" s="3">
        <v>13769</v>
      </c>
      <c r="D106" s="3">
        <v>13769</v>
      </c>
      <c r="E106" s="3">
        <v>5198</v>
      </c>
      <c r="F106" s="3">
        <v>5198</v>
      </c>
      <c r="G106" s="4">
        <v>1</v>
      </c>
      <c r="H106" s="5">
        <v>1</v>
      </c>
      <c r="I106" s="4">
        <v>100</v>
      </c>
      <c r="J106" s="4">
        <v>110</v>
      </c>
      <c r="K106" s="4">
        <f t="shared" si="8"/>
        <v>195</v>
      </c>
      <c r="L106" s="1">
        <f t="shared" si="10"/>
        <v>195</v>
      </c>
    </row>
    <row r="107" spans="1:12" s="1" customFormat="1">
      <c r="A107" s="13" t="s">
        <v>259</v>
      </c>
      <c r="B107" s="13" t="s">
        <v>101</v>
      </c>
      <c r="C107" s="3">
        <v>47731</v>
      </c>
      <c r="D107" s="3">
        <v>71260</v>
      </c>
      <c r="E107" s="3">
        <v>15195</v>
      </c>
      <c r="F107" s="3">
        <v>27725</v>
      </c>
      <c r="G107" s="4">
        <v>1</v>
      </c>
      <c r="H107" s="5">
        <v>1</v>
      </c>
      <c r="I107" s="4">
        <v>100</v>
      </c>
      <c r="J107" s="4">
        <v>110</v>
      </c>
      <c r="K107" s="4">
        <f t="shared" si="8"/>
        <v>1018</v>
      </c>
      <c r="L107" s="1">
        <f t="shared" si="10"/>
        <v>644</v>
      </c>
    </row>
    <row r="108" spans="1:12" s="1" customFormat="1">
      <c r="A108" s="13" t="s">
        <v>260</v>
      </c>
      <c r="B108" s="13" t="s">
        <v>25</v>
      </c>
      <c r="C108" s="3">
        <v>3134</v>
      </c>
      <c r="D108" s="3">
        <v>3215</v>
      </c>
      <c r="E108" s="3">
        <v>939</v>
      </c>
      <c r="F108" s="3">
        <v>1103</v>
      </c>
      <c r="G108" s="4">
        <v>2</v>
      </c>
      <c r="H108" s="5">
        <v>0.85</v>
      </c>
      <c r="I108" s="4">
        <v>80</v>
      </c>
      <c r="J108" s="4">
        <v>90</v>
      </c>
      <c r="K108" s="4">
        <f t="shared" si="8"/>
        <v>36</v>
      </c>
      <c r="L108" s="1">
        <f t="shared" si="10"/>
        <v>34</v>
      </c>
    </row>
    <row r="109" spans="1:12" s="1" customFormat="1">
      <c r="A109" s="13" t="s">
        <v>261</v>
      </c>
      <c r="B109" s="13" t="s">
        <v>102</v>
      </c>
      <c r="C109" s="3">
        <v>8011</v>
      </c>
      <c r="D109" s="3">
        <v>28816</v>
      </c>
      <c r="E109" s="3">
        <v>6939</v>
      </c>
      <c r="F109" s="3">
        <v>11523</v>
      </c>
      <c r="G109" s="4">
        <v>1</v>
      </c>
      <c r="H109" s="5">
        <v>1</v>
      </c>
      <c r="I109" s="4">
        <v>100</v>
      </c>
      <c r="J109" s="4">
        <v>110</v>
      </c>
      <c r="K109" s="4">
        <f t="shared" si="8"/>
        <v>415</v>
      </c>
      <c r="L109" s="1">
        <f t="shared" si="10"/>
        <v>156</v>
      </c>
    </row>
    <row r="110" spans="1:12" s="1" customFormat="1">
      <c r="A110" s="13" t="s">
        <v>262</v>
      </c>
      <c r="B110" s="13" t="s">
        <v>103</v>
      </c>
      <c r="C110" s="3">
        <v>63474</v>
      </c>
      <c r="D110" s="3">
        <v>63474</v>
      </c>
      <c r="E110" s="3">
        <v>24216</v>
      </c>
      <c r="F110" s="3">
        <v>24216</v>
      </c>
      <c r="G110" s="4">
        <v>1</v>
      </c>
      <c r="H110" s="5">
        <v>1</v>
      </c>
      <c r="I110" s="4">
        <v>100</v>
      </c>
      <c r="J110" s="4">
        <v>110</v>
      </c>
      <c r="K110" s="4">
        <f t="shared" si="8"/>
        <v>901</v>
      </c>
      <c r="L110" s="1">
        <f t="shared" si="10"/>
        <v>901</v>
      </c>
    </row>
    <row r="111" spans="1:12" s="1" customFormat="1">
      <c r="A111" s="13" t="s">
        <v>263</v>
      </c>
      <c r="B111" s="13" t="s">
        <v>104</v>
      </c>
      <c r="C111" s="3">
        <v>23296</v>
      </c>
      <c r="D111" s="3">
        <v>23296</v>
      </c>
      <c r="E111" s="3">
        <v>10195</v>
      </c>
      <c r="F111" s="3">
        <v>10195</v>
      </c>
      <c r="G111" s="4">
        <v>1</v>
      </c>
      <c r="H111" s="5">
        <v>1</v>
      </c>
      <c r="I111" s="4">
        <v>100</v>
      </c>
      <c r="J111" s="4">
        <v>110</v>
      </c>
      <c r="K111" s="4">
        <f t="shared" si="8"/>
        <v>345</v>
      </c>
      <c r="L111" s="1">
        <f t="shared" si="10"/>
        <v>345</v>
      </c>
    </row>
    <row r="112" spans="1:12" s="1" customFormat="1">
      <c r="A112" s="13" t="s">
        <v>264</v>
      </c>
      <c r="B112" s="13" t="s">
        <v>105</v>
      </c>
      <c r="C112" s="3">
        <v>70752</v>
      </c>
      <c r="D112" s="3">
        <v>77027</v>
      </c>
      <c r="E112" s="3">
        <v>43060</v>
      </c>
      <c r="F112" s="3">
        <v>44446</v>
      </c>
      <c r="G112" s="4">
        <v>1</v>
      </c>
      <c r="H112" s="5">
        <v>1</v>
      </c>
      <c r="I112" s="4">
        <v>100</v>
      </c>
      <c r="J112" s="4">
        <v>110</v>
      </c>
      <c r="K112" s="4">
        <f t="shared" si="8"/>
        <v>1259</v>
      </c>
      <c r="L112" s="1">
        <f t="shared" si="10"/>
        <v>1181</v>
      </c>
    </row>
    <row r="113" spans="1:12" s="1" customFormat="1">
      <c r="A113" s="13" t="s">
        <v>265</v>
      </c>
      <c r="B113" s="13" t="s">
        <v>266</v>
      </c>
      <c r="C113" s="3">
        <v>2070</v>
      </c>
      <c r="D113" s="3">
        <v>4035</v>
      </c>
      <c r="E113" s="3">
        <v>1731</v>
      </c>
      <c r="F113" s="3">
        <v>1731</v>
      </c>
      <c r="G113" s="4">
        <v>1</v>
      </c>
      <c r="H113" s="5">
        <v>1</v>
      </c>
      <c r="I113" s="4">
        <v>100</v>
      </c>
      <c r="J113" s="4">
        <v>110</v>
      </c>
      <c r="K113" s="4">
        <f t="shared" si="8"/>
        <v>59</v>
      </c>
      <c r="L113" s="1">
        <f t="shared" si="10"/>
        <v>40</v>
      </c>
    </row>
    <row r="114" spans="1:12" s="1" customFormat="1">
      <c r="A114" s="13" t="s">
        <v>267</v>
      </c>
      <c r="B114" s="13" t="s">
        <v>268</v>
      </c>
      <c r="C114" s="3">
        <v>1811</v>
      </c>
      <c r="D114" s="3">
        <v>1811</v>
      </c>
      <c r="E114" s="3">
        <v>1012</v>
      </c>
      <c r="F114" s="3">
        <v>1012</v>
      </c>
      <c r="G114" s="4">
        <v>1</v>
      </c>
      <c r="H114" s="5">
        <v>1</v>
      </c>
      <c r="I114" s="4">
        <v>100</v>
      </c>
      <c r="J114" s="4">
        <v>110</v>
      </c>
      <c r="K114" s="4">
        <f t="shared" si="8"/>
        <v>29</v>
      </c>
      <c r="L114" s="1">
        <f t="shared" si="10"/>
        <v>29</v>
      </c>
    </row>
    <row r="115" spans="1:12" s="1" customFormat="1">
      <c r="A115" s="13" t="s">
        <v>269</v>
      </c>
      <c r="B115" s="13" t="s">
        <v>25</v>
      </c>
      <c r="C115" s="3">
        <v>0</v>
      </c>
      <c r="D115" s="3">
        <v>0</v>
      </c>
      <c r="E115" s="3">
        <v>0</v>
      </c>
      <c r="F115" s="3">
        <v>0</v>
      </c>
      <c r="G115" s="4">
        <v>2</v>
      </c>
      <c r="H115" s="5">
        <v>0.85</v>
      </c>
      <c r="I115" s="4">
        <v>80</v>
      </c>
      <c r="J115" s="4">
        <v>90</v>
      </c>
      <c r="K115" s="4">
        <f t="shared" si="8"/>
        <v>0</v>
      </c>
      <c r="L115" s="1">
        <f t="shared" si="10"/>
        <v>0</v>
      </c>
    </row>
    <row r="116" spans="1:12" s="1" customFormat="1">
      <c r="A116" s="13" t="s">
        <v>270</v>
      </c>
      <c r="B116" s="13" t="s">
        <v>106</v>
      </c>
      <c r="C116" s="3">
        <v>3056</v>
      </c>
      <c r="D116" s="3">
        <v>63200</v>
      </c>
      <c r="E116" s="3">
        <v>779</v>
      </c>
      <c r="F116" s="3">
        <v>19878</v>
      </c>
      <c r="G116" s="4">
        <v>2</v>
      </c>
      <c r="H116" s="5">
        <v>0.85</v>
      </c>
      <c r="I116" s="4">
        <v>80</v>
      </c>
      <c r="J116" s="4">
        <v>90</v>
      </c>
      <c r="K116" s="4">
        <f t="shared" si="8"/>
        <v>685</v>
      </c>
      <c r="L116" s="1">
        <f t="shared" si="10"/>
        <v>31</v>
      </c>
    </row>
    <row r="117" spans="1:12" s="1" customFormat="1">
      <c r="A117" s="13" t="s">
        <v>271</v>
      </c>
      <c r="B117" s="13" t="s">
        <v>107</v>
      </c>
      <c r="C117" s="3">
        <v>63831</v>
      </c>
      <c r="D117" s="3">
        <v>63831</v>
      </c>
      <c r="E117" s="3">
        <v>25906</v>
      </c>
      <c r="F117" s="3">
        <v>25906</v>
      </c>
      <c r="G117" s="4">
        <v>1</v>
      </c>
      <c r="H117" s="5">
        <v>1</v>
      </c>
      <c r="I117" s="4">
        <v>100</v>
      </c>
      <c r="J117" s="4">
        <v>110</v>
      </c>
      <c r="K117" s="4">
        <f t="shared" si="8"/>
        <v>923</v>
      </c>
      <c r="L117" s="1">
        <f t="shared" si="10"/>
        <v>923</v>
      </c>
    </row>
    <row r="118" spans="1:12" s="1" customFormat="1">
      <c r="A118" s="13" t="s">
        <v>272</v>
      </c>
      <c r="B118" s="13" t="s">
        <v>108</v>
      </c>
      <c r="C118" s="3">
        <v>64142</v>
      </c>
      <c r="D118" s="3">
        <v>64142</v>
      </c>
      <c r="E118" s="3">
        <v>24262</v>
      </c>
      <c r="F118" s="3">
        <v>24262</v>
      </c>
      <c r="G118" s="4">
        <v>1</v>
      </c>
      <c r="H118" s="5">
        <v>1</v>
      </c>
      <c r="I118" s="4">
        <v>100</v>
      </c>
      <c r="J118" s="4">
        <v>110</v>
      </c>
      <c r="K118" s="4">
        <f t="shared" si="8"/>
        <v>908</v>
      </c>
      <c r="L118" s="1">
        <f t="shared" si="10"/>
        <v>908</v>
      </c>
    </row>
    <row r="119" spans="1:12" s="1" customFormat="1">
      <c r="A119" s="13" t="s">
        <v>273</v>
      </c>
      <c r="B119" s="13" t="s">
        <v>109</v>
      </c>
      <c r="C119" s="3">
        <v>30092</v>
      </c>
      <c r="D119" s="3">
        <v>30092</v>
      </c>
      <c r="E119" s="3">
        <v>10803</v>
      </c>
      <c r="F119" s="3">
        <v>10803</v>
      </c>
      <c r="G119" s="4">
        <v>1</v>
      </c>
      <c r="H119" s="5">
        <v>1</v>
      </c>
      <c r="I119" s="4">
        <v>100</v>
      </c>
      <c r="J119" s="4">
        <v>110</v>
      </c>
      <c r="K119" s="4">
        <f t="shared" si="8"/>
        <v>420</v>
      </c>
      <c r="L119" s="1">
        <f t="shared" si="10"/>
        <v>420</v>
      </c>
    </row>
    <row r="120" spans="1:12" s="1" customFormat="1">
      <c r="A120" s="13" t="s">
        <v>274</v>
      </c>
      <c r="B120" s="13" t="s">
        <v>110</v>
      </c>
      <c r="C120" s="3">
        <v>39255</v>
      </c>
      <c r="D120" s="3">
        <v>39255</v>
      </c>
      <c r="E120" s="3">
        <v>15242</v>
      </c>
      <c r="F120" s="3">
        <v>15242</v>
      </c>
      <c r="G120" s="4">
        <v>1</v>
      </c>
      <c r="H120" s="5">
        <v>1</v>
      </c>
      <c r="I120" s="4">
        <v>100</v>
      </c>
      <c r="J120" s="4">
        <v>110</v>
      </c>
      <c r="K120" s="4">
        <f t="shared" si="8"/>
        <v>560</v>
      </c>
      <c r="L120" s="1">
        <f t="shared" si="10"/>
        <v>560</v>
      </c>
    </row>
    <row r="121" spans="1:12" s="1" customFormat="1">
      <c r="A121" s="13" t="s">
        <v>275</v>
      </c>
      <c r="B121" s="13" t="s">
        <v>111</v>
      </c>
      <c r="C121" s="3">
        <v>29651</v>
      </c>
      <c r="D121" s="3">
        <v>29651</v>
      </c>
      <c r="E121" s="3">
        <v>13012</v>
      </c>
      <c r="F121" s="3">
        <v>13012</v>
      </c>
      <c r="G121" s="4">
        <v>2</v>
      </c>
      <c r="H121" s="5">
        <v>0.85</v>
      </c>
      <c r="I121" s="4">
        <v>80</v>
      </c>
      <c r="J121" s="4">
        <v>90</v>
      </c>
      <c r="K121" s="4">
        <f t="shared" ref="K121:K138" si="11">ROUND((D121*I121+F121*J121)/10000,0)</f>
        <v>354</v>
      </c>
      <c r="L121" s="1">
        <f t="shared" si="10"/>
        <v>354</v>
      </c>
    </row>
    <row r="122" spans="1:12" s="1" customFormat="1">
      <c r="A122" s="13" t="s">
        <v>276</v>
      </c>
      <c r="B122" s="13" t="s">
        <v>25</v>
      </c>
      <c r="C122" s="3">
        <v>0</v>
      </c>
      <c r="D122" s="3">
        <v>1859</v>
      </c>
      <c r="E122" s="3">
        <v>0</v>
      </c>
      <c r="F122" s="3">
        <v>849</v>
      </c>
      <c r="G122" s="4">
        <v>2</v>
      </c>
      <c r="H122" s="5">
        <v>0.85</v>
      </c>
      <c r="I122" s="4">
        <v>80</v>
      </c>
      <c r="J122" s="4">
        <v>90</v>
      </c>
      <c r="K122" s="4">
        <f t="shared" si="11"/>
        <v>23</v>
      </c>
      <c r="L122" s="1">
        <f t="shared" si="10"/>
        <v>0</v>
      </c>
    </row>
    <row r="123" spans="1:12" s="1" customFormat="1">
      <c r="A123" s="13" t="s">
        <v>277</v>
      </c>
      <c r="B123" s="13" t="s">
        <v>112</v>
      </c>
      <c r="C123" s="3">
        <v>7343</v>
      </c>
      <c r="D123" s="3">
        <v>37315</v>
      </c>
      <c r="E123" s="3">
        <v>2086</v>
      </c>
      <c r="F123" s="3">
        <v>10328</v>
      </c>
      <c r="G123" s="4">
        <v>2</v>
      </c>
      <c r="H123" s="5">
        <v>0.85</v>
      </c>
      <c r="I123" s="4">
        <v>80</v>
      </c>
      <c r="J123" s="4">
        <v>90</v>
      </c>
      <c r="K123" s="4">
        <f t="shared" si="11"/>
        <v>391</v>
      </c>
      <c r="L123" s="1">
        <f t="shared" si="10"/>
        <v>78</v>
      </c>
    </row>
    <row r="124" spans="1:12" s="1" customFormat="1">
      <c r="A124" s="13" t="s">
        <v>278</v>
      </c>
      <c r="B124" s="13" t="s">
        <v>113</v>
      </c>
      <c r="C124" s="3">
        <v>19331</v>
      </c>
      <c r="D124" s="3">
        <v>32162</v>
      </c>
      <c r="E124" s="3">
        <v>5116</v>
      </c>
      <c r="F124" s="3">
        <v>9297</v>
      </c>
      <c r="G124" s="4">
        <v>2</v>
      </c>
      <c r="H124" s="5">
        <v>0.85</v>
      </c>
      <c r="I124" s="4">
        <v>80</v>
      </c>
      <c r="J124" s="4">
        <v>90</v>
      </c>
      <c r="K124" s="4">
        <f t="shared" si="11"/>
        <v>341</v>
      </c>
      <c r="L124" s="1">
        <f t="shared" si="10"/>
        <v>201</v>
      </c>
    </row>
    <row r="125" spans="1:12" s="1" customFormat="1">
      <c r="A125" s="13" t="s">
        <v>279</v>
      </c>
      <c r="B125" s="13" t="s">
        <v>114</v>
      </c>
      <c r="C125" s="3">
        <v>34612</v>
      </c>
      <c r="D125" s="3">
        <v>34612</v>
      </c>
      <c r="E125" s="3">
        <v>13170</v>
      </c>
      <c r="F125" s="3">
        <v>13170</v>
      </c>
      <c r="G125" s="4">
        <v>2</v>
      </c>
      <c r="H125" s="5">
        <v>0.85</v>
      </c>
      <c r="I125" s="4">
        <v>80</v>
      </c>
      <c r="J125" s="4">
        <v>90</v>
      </c>
      <c r="K125" s="4">
        <f t="shared" si="11"/>
        <v>395</v>
      </c>
      <c r="L125" s="1">
        <f t="shared" si="10"/>
        <v>395</v>
      </c>
    </row>
    <row r="126" spans="1:12" s="1" customFormat="1">
      <c r="A126" s="13" t="s">
        <v>280</v>
      </c>
      <c r="B126" s="13" t="s">
        <v>115</v>
      </c>
      <c r="C126" s="3">
        <v>69509</v>
      </c>
      <c r="D126" s="3">
        <v>87454</v>
      </c>
      <c r="E126" s="3">
        <v>21363</v>
      </c>
      <c r="F126" s="3">
        <v>31351</v>
      </c>
      <c r="G126" s="4">
        <v>2</v>
      </c>
      <c r="H126" s="5">
        <v>0.85</v>
      </c>
      <c r="I126" s="4">
        <v>80</v>
      </c>
      <c r="J126" s="4">
        <v>90</v>
      </c>
      <c r="K126" s="4">
        <f t="shared" si="11"/>
        <v>982</v>
      </c>
      <c r="L126" s="1">
        <f t="shared" si="10"/>
        <v>748</v>
      </c>
    </row>
    <row r="127" spans="1:12" s="1" customFormat="1">
      <c r="A127" s="13" t="s">
        <v>281</v>
      </c>
      <c r="B127" s="13" t="s">
        <v>282</v>
      </c>
      <c r="C127" s="3">
        <v>5306</v>
      </c>
      <c r="D127" s="3">
        <v>5306</v>
      </c>
      <c r="E127" s="3">
        <v>1705</v>
      </c>
      <c r="F127" s="3">
        <v>1705</v>
      </c>
      <c r="G127" s="4">
        <v>2</v>
      </c>
      <c r="H127" s="5">
        <v>0.85</v>
      </c>
      <c r="I127" s="4">
        <v>80</v>
      </c>
      <c r="J127" s="4">
        <v>90</v>
      </c>
      <c r="K127" s="4">
        <f t="shared" si="11"/>
        <v>58</v>
      </c>
      <c r="L127" s="1">
        <f t="shared" si="10"/>
        <v>58</v>
      </c>
    </row>
    <row r="128" spans="1:12" s="1" customFormat="1">
      <c r="A128" s="13" t="s">
        <v>283</v>
      </c>
      <c r="B128" s="13" t="s">
        <v>284</v>
      </c>
      <c r="C128" s="3">
        <v>1660</v>
      </c>
      <c r="D128" s="3">
        <v>1660</v>
      </c>
      <c r="E128" s="3">
        <v>794</v>
      </c>
      <c r="F128" s="3">
        <v>794</v>
      </c>
      <c r="G128" s="4">
        <v>2</v>
      </c>
      <c r="H128" s="5">
        <v>0.85</v>
      </c>
      <c r="I128" s="4">
        <v>80</v>
      </c>
      <c r="J128" s="4">
        <v>90</v>
      </c>
      <c r="K128" s="4">
        <f t="shared" si="11"/>
        <v>20</v>
      </c>
      <c r="L128" s="1">
        <f t="shared" si="10"/>
        <v>20</v>
      </c>
    </row>
    <row r="129" spans="1:12" s="1" customFormat="1">
      <c r="A129" s="13" t="s">
        <v>285</v>
      </c>
      <c r="B129" s="13" t="s">
        <v>286</v>
      </c>
      <c r="C129" s="3">
        <v>3398</v>
      </c>
      <c r="D129" s="3">
        <v>3398</v>
      </c>
      <c r="E129" s="3">
        <v>1294</v>
      </c>
      <c r="F129" s="3">
        <v>1294</v>
      </c>
      <c r="G129" s="4">
        <v>2</v>
      </c>
      <c r="H129" s="5">
        <v>0.85</v>
      </c>
      <c r="I129" s="4">
        <v>80</v>
      </c>
      <c r="J129" s="4">
        <v>90</v>
      </c>
      <c r="K129" s="4">
        <f t="shared" si="11"/>
        <v>39</v>
      </c>
      <c r="L129" s="1">
        <f t="shared" si="10"/>
        <v>39</v>
      </c>
    </row>
    <row r="130" spans="1:12" s="1" customFormat="1">
      <c r="A130" s="13" t="s">
        <v>287</v>
      </c>
      <c r="B130" s="13" t="s">
        <v>25</v>
      </c>
      <c r="C130" s="3">
        <v>0</v>
      </c>
      <c r="D130" s="3">
        <v>158</v>
      </c>
      <c r="E130" s="3">
        <v>0</v>
      </c>
      <c r="F130" s="3">
        <v>221</v>
      </c>
      <c r="G130" s="4">
        <v>2</v>
      </c>
      <c r="H130" s="5">
        <v>0.85</v>
      </c>
      <c r="I130" s="4">
        <v>80</v>
      </c>
      <c r="J130" s="4">
        <v>90</v>
      </c>
      <c r="K130" s="4">
        <f t="shared" si="11"/>
        <v>3</v>
      </c>
      <c r="L130" s="1">
        <f t="shared" si="10"/>
        <v>0</v>
      </c>
    </row>
    <row r="131" spans="1:12" s="1" customFormat="1">
      <c r="A131" s="13" t="s">
        <v>288</v>
      </c>
      <c r="B131" s="13" t="s">
        <v>116</v>
      </c>
      <c r="C131" s="3">
        <v>44728</v>
      </c>
      <c r="D131" s="3">
        <v>77203</v>
      </c>
      <c r="E131" s="3">
        <v>16511</v>
      </c>
      <c r="F131" s="3">
        <v>26392</v>
      </c>
      <c r="G131" s="4">
        <v>2</v>
      </c>
      <c r="H131" s="5">
        <v>0.85</v>
      </c>
      <c r="I131" s="4">
        <v>80</v>
      </c>
      <c r="J131" s="4">
        <v>90</v>
      </c>
      <c r="K131" s="4">
        <f t="shared" si="11"/>
        <v>855</v>
      </c>
      <c r="L131" s="1">
        <f t="shared" si="10"/>
        <v>506</v>
      </c>
    </row>
    <row r="132" spans="1:12" s="1" customFormat="1">
      <c r="A132" s="13" t="s">
        <v>289</v>
      </c>
      <c r="B132" s="13" t="s">
        <v>117</v>
      </c>
      <c r="C132" s="3">
        <v>34304</v>
      </c>
      <c r="D132" s="3">
        <v>57541</v>
      </c>
      <c r="E132" s="3">
        <v>17973</v>
      </c>
      <c r="F132" s="3">
        <v>22794</v>
      </c>
      <c r="G132" s="4">
        <v>2</v>
      </c>
      <c r="H132" s="5">
        <v>0.85</v>
      </c>
      <c r="I132" s="4">
        <v>80</v>
      </c>
      <c r="J132" s="4">
        <v>90</v>
      </c>
      <c r="K132" s="4">
        <f t="shared" si="11"/>
        <v>665</v>
      </c>
      <c r="L132" s="1">
        <f t="shared" si="10"/>
        <v>436</v>
      </c>
    </row>
    <row r="133" spans="1:12" s="1" customFormat="1">
      <c r="A133" s="13" t="s">
        <v>290</v>
      </c>
      <c r="B133" s="13" t="s">
        <v>118</v>
      </c>
      <c r="C133" s="3">
        <v>33370</v>
      </c>
      <c r="D133" s="3">
        <v>33370</v>
      </c>
      <c r="E133" s="3">
        <v>11201</v>
      </c>
      <c r="F133" s="3">
        <v>11201</v>
      </c>
      <c r="G133" s="4">
        <v>2</v>
      </c>
      <c r="H133" s="5">
        <v>0.85</v>
      </c>
      <c r="I133" s="4">
        <v>80</v>
      </c>
      <c r="J133" s="4">
        <v>90</v>
      </c>
      <c r="K133" s="4">
        <f t="shared" si="11"/>
        <v>368</v>
      </c>
      <c r="L133" s="1">
        <f t="shared" si="10"/>
        <v>368</v>
      </c>
    </row>
    <row r="134" spans="1:12" s="1" customFormat="1">
      <c r="A134" s="13" t="s">
        <v>291</v>
      </c>
      <c r="B134" s="13" t="s">
        <v>119</v>
      </c>
      <c r="C134" s="3">
        <v>31083</v>
      </c>
      <c r="D134" s="3">
        <v>31083</v>
      </c>
      <c r="E134" s="3">
        <v>10670</v>
      </c>
      <c r="F134" s="3">
        <v>10670</v>
      </c>
      <c r="G134" s="4">
        <v>2</v>
      </c>
      <c r="H134" s="5">
        <v>0.85</v>
      </c>
      <c r="I134" s="4">
        <v>80</v>
      </c>
      <c r="J134" s="4">
        <v>90</v>
      </c>
      <c r="K134" s="4">
        <f t="shared" si="11"/>
        <v>345</v>
      </c>
      <c r="L134" s="1">
        <f t="shared" si="10"/>
        <v>345</v>
      </c>
    </row>
    <row r="135" spans="1:12" s="1" customFormat="1">
      <c r="A135" s="13" t="s">
        <v>292</v>
      </c>
      <c r="B135" s="13" t="s">
        <v>120</v>
      </c>
      <c r="C135" s="3">
        <v>9478</v>
      </c>
      <c r="D135" s="3">
        <v>9478</v>
      </c>
      <c r="E135" s="3">
        <v>3048</v>
      </c>
      <c r="F135" s="3">
        <v>3048</v>
      </c>
      <c r="G135" s="4">
        <v>1</v>
      </c>
      <c r="H135" s="5">
        <v>1</v>
      </c>
      <c r="I135" s="4">
        <v>100</v>
      </c>
      <c r="J135" s="4">
        <v>110</v>
      </c>
      <c r="K135" s="4">
        <f t="shared" si="11"/>
        <v>128</v>
      </c>
      <c r="L135" s="1">
        <f t="shared" si="10"/>
        <v>128</v>
      </c>
    </row>
    <row r="136" spans="1:12" s="1" customFormat="1">
      <c r="A136" s="13" t="s">
        <v>293</v>
      </c>
      <c r="B136" s="13" t="s">
        <v>121</v>
      </c>
      <c r="C136" s="3">
        <v>14567</v>
      </c>
      <c r="D136" s="3">
        <v>14567</v>
      </c>
      <c r="E136" s="3">
        <v>5030</v>
      </c>
      <c r="F136" s="3">
        <v>5030</v>
      </c>
      <c r="G136" s="4">
        <v>1</v>
      </c>
      <c r="H136" s="5">
        <v>1</v>
      </c>
      <c r="I136" s="4">
        <v>100</v>
      </c>
      <c r="J136" s="4">
        <v>110</v>
      </c>
      <c r="K136" s="4">
        <f t="shared" si="11"/>
        <v>201</v>
      </c>
      <c r="L136" s="1">
        <f t="shared" ref="L136:L163" si="12">ROUND((C136*I136+E136*J136)/10000,0)</f>
        <v>201</v>
      </c>
    </row>
    <row r="137" spans="1:12" s="1" customFormat="1">
      <c r="A137" s="13" t="s">
        <v>294</v>
      </c>
      <c r="B137" s="13" t="s">
        <v>122</v>
      </c>
      <c r="C137" s="3">
        <v>65739</v>
      </c>
      <c r="D137" s="3">
        <v>84474</v>
      </c>
      <c r="E137" s="3">
        <v>22182</v>
      </c>
      <c r="F137" s="3">
        <v>27999</v>
      </c>
      <c r="G137" s="4">
        <v>2</v>
      </c>
      <c r="H137" s="5">
        <v>0.85</v>
      </c>
      <c r="I137" s="4">
        <v>80</v>
      </c>
      <c r="J137" s="4">
        <v>90</v>
      </c>
      <c r="K137" s="4">
        <f t="shared" si="11"/>
        <v>928</v>
      </c>
      <c r="L137" s="1">
        <f t="shared" si="12"/>
        <v>726</v>
      </c>
    </row>
    <row r="138" spans="1:12" s="1" customFormat="1">
      <c r="A138" s="13" t="s">
        <v>295</v>
      </c>
      <c r="B138" s="13" t="s">
        <v>123</v>
      </c>
      <c r="C138" s="3">
        <v>23393</v>
      </c>
      <c r="D138" s="3">
        <v>33568</v>
      </c>
      <c r="E138" s="3">
        <v>7264</v>
      </c>
      <c r="F138" s="3">
        <v>12882</v>
      </c>
      <c r="G138" s="4">
        <v>2</v>
      </c>
      <c r="H138" s="5">
        <v>0.85</v>
      </c>
      <c r="I138" s="4">
        <v>80</v>
      </c>
      <c r="J138" s="4">
        <v>90</v>
      </c>
      <c r="K138" s="4">
        <f t="shared" si="11"/>
        <v>384</v>
      </c>
      <c r="L138" s="1">
        <f t="shared" si="12"/>
        <v>253</v>
      </c>
    </row>
    <row r="139" spans="1:12" s="1" customFormat="1">
      <c r="A139" s="13" t="s">
        <v>296</v>
      </c>
      <c r="B139" s="13" t="s">
        <v>297</v>
      </c>
      <c r="C139" s="3">
        <v>148590</v>
      </c>
      <c r="D139" s="3">
        <v>284439</v>
      </c>
      <c r="E139" s="3">
        <v>40457</v>
      </c>
      <c r="F139" s="3">
        <v>101989</v>
      </c>
      <c r="G139" s="4">
        <v>4</v>
      </c>
      <c r="H139" s="4">
        <v>0.3</v>
      </c>
      <c r="I139" s="4">
        <v>40</v>
      </c>
      <c r="J139" s="4">
        <v>50</v>
      </c>
      <c r="K139" s="4">
        <f t="shared" ref="K139:K141" si="13">ROUND((C139*I139+E139*J139)/10000,0)</f>
        <v>797</v>
      </c>
      <c r="L139" s="1">
        <f t="shared" si="12"/>
        <v>797</v>
      </c>
    </row>
    <row r="140" spans="1:12" s="1" customFormat="1">
      <c r="A140" s="13" t="s">
        <v>298</v>
      </c>
      <c r="B140" s="13" t="s">
        <v>299</v>
      </c>
      <c r="C140" s="3">
        <v>133855</v>
      </c>
      <c r="D140" s="3">
        <v>176217</v>
      </c>
      <c r="E140" s="3">
        <v>47703</v>
      </c>
      <c r="F140" s="3">
        <v>69490</v>
      </c>
      <c r="G140" s="4">
        <v>4</v>
      </c>
      <c r="H140" s="4">
        <v>0.3</v>
      </c>
      <c r="I140" s="4">
        <v>40</v>
      </c>
      <c r="J140" s="4">
        <v>50</v>
      </c>
      <c r="K140" s="4">
        <f t="shared" si="13"/>
        <v>774</v>
      </c>
      <c r="L140" s="1">
        <f t="shared" si="12"/>
        <v>774</v>
      </c>
    </row>
    <row r="141" spans="1:12" s="1" customFormat="1">
      <c r="A141" s="13" t="s">
        <v>300</v>
      </c>
      <c r="B141" s="13" t="s">
        <v>124</v>
      </c>
      <c r="C141" s="3">
        <v>0</v>
      </c>
      <c r="D141" s="3">
        <v>3882</v>
      </c>
      <c r="E141" s="3">
        <v>4317</v>
      </c>
      <c r="F141" s="3">
        <v>7016</v>
      </c>
      <c r="G141" s="4">
        <v>4</v>
      </c>
      <c r="H141" s="4">
        <v>0.3</v>
      </c>
      <c r="I141" s="4">
        <v>40</v>
      </c>
      <c r="J141" s="4">
        <v>50</v>
      </c>
      <c r="K141" s="4">
        <f t="shared" si="13"/>
        <v>22</v>
      </c>
      <c r="L141" s="1">
        <f t="shared" si="12"/>
        <v>22</v>
      </c>
    </row>
    <row r="142" spans="1:12" s="1" customFormat="1">
      <c r="A142" s="13" t="s">
        <v>301</v>
      </c>
      <c r="B142" s="13" t="s">
        <v>25</v>
      </c>
      <c r="C142" s="3">
        <v>0</v>
      </c>
      <c r="D142" s="3">
        <v>3403</v>
      </c>
      <c r="E142" s="3">
        <v>0</v>
      </c>
      <c r="F142" s="3">
        <v>3424</v>
      </c>
      <c r="G142" s="4">
        <v>2</v>
      </c>
      <c r="H142" s="5">
        <v>0.85</v>
      </c>
      <c r="I142" s="4">
        <v>80</v>
      </c>
      <c r="J142" s="4">
        <v>90</v>
      </c>
      <c r="K142" s="4">
        <f t="shared" ref="K142:K163" si="14">ROUND((D142*I142+F142*J142)/10000,0)</f>
        <v>58</v>
      </c>
      <c r="L142" s="1">
        <f t="shared" si="12"/>
        <v>0</v>
      </c>
    </row>
    <row r="143" spans="1:12" s="1" customFormat="1">
      <c r="A143" s="13" t="s">
        <v>302</v>
      </c>
      <c r="B143" s="13" t="s">
        <v>125</v>
      </c>
      <c r="C143" s="3">
        <v>12480</v>
      </c>
      <c r="D143" s="3">
        <v>32654</v>
      </c>
      <c r="E143" s="3">
        <v>3431</v>
      </c>
      <c r="F143" s="3">
        <v>9507</v>
      </c>
      <c r="G143" s="4">
        <v>2</v>
      </c>
      <c r="H143" s="5">
        <v>0.85</v>
      </c>
      <c r="I143" s="4">
        <v>80</v>
      </c>
      <c r="J143" s="4">
        <v>90</v>
      </c>
      <c r="K143" s="4">
        <f t="shared" si="14"/>
        <v>347</v>
      </c>
      <c r="L143" s="1">
        <f t="shared" si="12"/>
        <v>131</v>
      </c>
    </row>
    <row r="144" spans="1:12" s="1" customFormat="1">
      <c r="A144" s="13" t="s">
        <v>303</v>
      </c>
      <c r="B144" s="13" t="s">
        <v>126</v>
      </c>
      <c r="C144" s="3">
        <v>69266</v>
      </c>
      <c r="D144" s="3">
        <v>73905</v>
      </c>
      <c r="E144" s="3">
        <v>21617</v>
      </c>
      <c r="F144" s="3">
        <v>25815</v>
      </c>
      <c r="G144" s="4">
        <v>2</v>
      </c>
      <c r="H144" s="5">
        <v>0.85</v>
      </c>
      <c r="I144" s="4">
        <v>80</v>
      </c>
      <c r="J144" s="4">
        <v>90</v>
      </c>
      <c r="K144" s="4">
        <f t="shared" si="14"/>
        <v>824</v>
      </c>
      <c r="L144" s="1">
        <f t="shared" si="12"/>
        <v>749</v>
      </c>
    </row>
    <row r="145" spans="1:12" s="1" customFormat="1">
      <c r="A145" s="13" t="s">
        <v>304</v>
      </c>
      <c r="B145" s="13" t="s">
        <v>127</v>
      </c>
      <c r="C145" s="3">
        <v>56557</v>
      </c>
      <c r="D145" s="3">
        <v>56557</v>
      </c>
      <c r="E145" s="3">
        <v>20527</v>
      </c>
      <c r="F145" s="3">
        <v>20527</v>
      </c>
      <c r="G145" s="4">
        <v>1</v>
      </c>
      <c r="H145" s="5">
        <v>1</v>
      </c>
      <c r="I145" s="4">
        <v>100</v>
      </c>
      <c r="J145" s="4">
        <v>110</v>
      </c>
      <c r="K145" s="4">
        <f t="shared" si="14"/>
        <v>791</v>
      </c>
      <c r="L145" s="1">
        <f t="shared" si="12"/>
        <v>791</v>
      </c>
    </row>
    <row r="146" spans="1:12" s="1" customFormat="1">
      <c r="A146" s="13" t="s">
        <v>305</v>
      </c>
      <c r="B146" s="13" t="s">
        <v>306</v>
      </c>
      <c r="C146" s="3">
        <v>6099</v>
      </c>
      <c r="D146" s="3">
        <v>13176</v>
      </c>
      <c r="E146" s="3">
        <v>1528</v>
      </c>
      <c r="F146" s="3">
        <v>4456</v>
      </c>
      <c r="G146" s="4">
        <v>2</v>
      </c>
      <c r="H146" s="5">
        <v>0.85</v>
      </c>
      <c r="I146" s="4">
        <v>80</v>
      </c>
      <c r="J146" s="4">
        <v>90</v>
      </c>
      <c r="K146" s="4">
        <f t="shared" si="14"/>
        <v>146</v>
      </c>
      <c r="L146" s="1">
        <f t="shared" si="12"/>
        <v>63</v>
      </c>
    </row>
    <row r="147" spans="1:12" s="1" customFormat="1">
      <c r="A147" s="13" t="s">
        <v>307</v>
      </c>
      <c r="B147" s="13" t="s">
        <v>308</v>
      </c>
      <c r="C147" s="3">
        <v>1864</v>
      </c>
      <c r="D147" s="3">
        <v>1864</v>
      </c>
      <c r="E147" s="3">
        <v>611</v>
      </c>
      <c r="F147" s="3">
        <v>611</v>
      </c>
      <c r="G147" s="4">
        <v>2</v>
      </c>
      <c r="H147" s="5">
        <v>0.85</v>
      </c>
      <c r="I147" s="4">
        <v>80</v>
      </c>
      <c r="J147" s="4">
        <v>90</v>
      </c>
      <c r="K147" s="4">
        <f t="shared" si="14"/>
        <v>20</v>
      </c>
      <c r="L147" s="1">
        <f t="shared" si="12"/>
        <v>20</v>
      </c>
    </row>
    <row r="148" spans="1:12" s="1" customFormat="1">
      <c r="A148" s="13" t="s">
        <v>309</v>
      </c>
      <c r="B148" s="13" t="s">
        <v>25</v>
      </c>
      <c r="C148" s="3">
        <v>0</v>
      </c>
      <c r="D148" s="3">
        <v>1811</v>
      </c>
      <c r="E148" s="3">
        <v>0</v>
      </c>
      <c r="F148" s="3">
        <v>1972</v>
      </c>
      <c r="G148" s="4">
        <v>2</v>
      </c>
      <c r="H148" s="5">
        <v>0.85</v>
      </c>
      <c r="I148" s="4">
        <v>80</v>
      </c>
      <c r="J148" s="4">
        <v>90</v>
      </c>
      <c r="K148" s="4">
        <f t="shared" si="14"/>
        <v>32</v>
      </c>
      <c r="L148" s="1">
        <f t="shared" si="12"/>
        <v>0</v>
      </c>
    </row>
    <row r="149" spans="1:12" s="1" customFormat="1">
      <c r="A149" s="13" t="s">
        <v>310</v>
      </c>
      <c r="B149" s="13" t="s">
        <v>128</v>
      </c>
      <c r="C149" s="3">
        <v>16302</v>
      </c>
      <c r="D149" s="3">
        <v>45586</v>
      </c>
      <c r="E149" s="3">
        <v>5901</v>
      </c>
      <c r="F149" s="3">
        <v>17003</v>
      </c>
      <c r="G149" s="4">
        <v>2</v>
      </c>
      <c r="H149" s="5">
        <v>0.85</v>
      </c>
      <c r="I149" s="4">
        <v>80</v>
      </c>
      <c r="J149" s="4">
        <v>90</v>
      </c>
      <c r="K149" s="4">
        <f t="shared" si="14"/>
        <v>518</v>
      </c>
      <c r="L149" s="1">
        <f t="shared" si="12"/>
        <v>184</v>
      </c>
    </row>
    <row r="150" spans="1:12" s="1" customFormat="1">
      <c r="A150" s="13" t="s">
        <v>311</v>
      </c>
      <c r="B150" s="13" t="s">
        <v>129</v>
      </c>
      <c r="C150" s="3">
        <v>35167</v>
      </c>
      <c r="D150" s="3">
        <v>41362</v>
      </c>
      <c r="E150" s="3">
        <v>13223</v>
      </c>
      <c r="F150" s="3">
        <v>14384</v>
      </c>
      <c r="G150" s="4">
        <v>2</v>
      </c>
      <c r="H150" s="5">
        <v>0.85</v>
      </c>
      <c r="I150" s="4">
        <v>80</v>
      </c>
      <c r="J150" s="4">
        <v>90</v>
      </c>
      <c r="K150" s="4">
        <f t="shared" si="14"/>
        <v>460</v>
      </c>
      <c r="L150" s="1">
        <f t="shared" si="12"/>
        <v>400</v>
      </c>
    </row>
    <row r="151" spans="1:12" s="1" customFormat="1">
      <c r="A151" s="13" t="s">
        <v>312</v>
      </c>
      <c r="B151" s="13" t="s">
        <v>130</v>
      </c>
      <c r="C151" s="3">
        <v>51665</v>
      </c>
      <c r="D151" s="3">
        <v>51665</v>
      </c>
      <c r="E151" s="3">
        <v>22367</v>
      </c>
      <c r="F151" s="3">
        <v>22367</v>
      </c>
      <c r="G151" s="4">
        <v>1</v>
      </c>
      <c r="H151" s="5">
        <v>1</v>
      </c>
      <c r="I151" s="4">
        <v>100</v>
      </c>
      <c r="J151" s="4">
        <v>110</v>
      </c>
      <c r="K151" s="4">
        <f t="shared" si="14"/>
        <v>763</v>
      </c>
      <c r="L151" s="1">
        <f t="shared" si="12"/>
        <v>763</v>
      </c>
    </row>
    <row r="152" spans="1:12" s="1" customFormat="1">
      <c r="A152" s="13" t="s">
        <v>313</v>
      </c>
      <c r="B152" s="13" t="s">
        <v>131</v>
      </c>
      <c r="C152" s="3">
        <v>77538</v>
      </c>
      <c r="D152" s="3">
        <v>77538</v>
      </c>
      <c r="E152" s="3">
        <v>40812</v>
      </c>
      <c r="F152" s="3">
        <v>40812</v>
      </c>
      <c r="G152" s="4">
        <v>1</v>
      </c>
      <c r="H152" s="5">
        <v>1</v>
      </c>
      <c r="I152" s="4">
        <v>100</v>
      </c>
      <c r="J152" s="4">
        <v>110</v>
      </c>
      <c r="K152" s="4">
        <f t="shared" si="14"/>
        <v>1224</v>
      </c>
      <c r="L152" s="1">
        <f t="shared" si="12"/>
        <v>1224</v>
      </c>
    </row>
    <row r="153" spans="1:12" s="1" customFormat="1">
      <c r="A153" s="13" t="s">
        <v>314</v>
      </c>
      <c r="B153" s="13" t="s">
        <v>132</v>
      </c>
      <c r="C153" s="3">
        <v>140165</v>
      </c>
      <c r="D153" s="3">
        <v>158506</v>
      </c>
      <c r="E153" s="3">
        <v>63076</v>
      </c>
      <c r="F153" s="3">
        <v>68717</v>
      </c>
      <c r="G153" s="4">
        <v>1</v>
      </c>
      <c r="H153" s="5">
        <v>1</v>
      </c>
      <c r="I153" s="4">
        <v>100</v>
      </c>
      <c r="J153" s="4">
        <v>110</v>
      </c>
      <c r="K153" s="4">
        <f t="shared" si="14"/>
        <v>2341</v>
      </c>
      <c r="L153" s="1">
        <f t="shared" si="12"/>
        <v>2095</v>
      </c>
    </row>
    <row r="154" spans="1:12" s="1" customFormat="1">
      <c r="A154" s="13" t="s">
        <v>315</v>
      </c>
      <c r="B154" s="13" t="s">
        <v>316</v>
      </c>
      <c r="C154" s="3">
        <v>20465</v>
      </c>
      <c r="D154" s="3">
        <v>26619</v>
      </c>
      <c r="E154" s="3">
        <v>8772</v>
      </c>
      <c r="F154" s="3">
        <v>10820</v>
      </c>
      <c r="G154" s="4">
        <v>2</v>
      </c>
      <c r="H154" s="5">
        <v>0.85</v>
      </c>
      <c r="I154" s="4">
        <v>80</v>
      </c>
      <c r="J154" s="4">
        <v>90</v>
      </c>
      <c r="K154" s="4">
        <f t="shared" si="14"/>
        <v>310</v>
      </c>
      <c r="L154" s="1">
        <f t="shared" si="12"/>
        <v>243</v>
      </c>
    </row>
    <row r="155" spans="1:12" s="1" customFormat="1">
      <c r="A155" s="13" t="s">
        <v>317</v>
      </c>
      <c r="B155" s="13" t="s">
        <v>318</v>
      </c>
      <c r="C155" s="3">
        <v>25604</v>
      </c>
      <c r="D155" s="3">
        <v>26651</v>
      </c>
      <c r="E155" s="3">
        <v>9470</v>
      </c>
      <c r="F155" s="3">
        <v>10668</v>
      </c>
      <c r="G155" s="4">
        <v>2</v>
      </c>
      <c r="H155" s="5">
        <v>0.85</v>
      </c>
      <c r="I155" s="4">
        <v>80</v>
      </c>
      <c r="J155" s="4">
        <v>90</v>
      </c>
      <c r="K155" s="4">
        <f t="shared" si="14"/>
        <v>309</v>
      </c>
      <c r="L155" s="1">
        <f t="shared" si="12"/>
        <v>290</v>
      </c>
    </row>
    <row r="156" spans="1:12" s="1" customFormat="1">
      <c r="A156" s="13" t="s">
        <v>319</v>
      </c>
      <c r="B156" s="13" t="s">
        <v>133</v>
      </c>
      <c r="C156" s="3">
        <v>1131</v>
      </c>
      <c r="D156" s="3">
        <v>1131</v>
      </c>
      <c r="E156" s="3">
        <v>474</v>
      </c>
      <c r="F156" s="3">
        <v>474</v>
      </c>
      <c r="G156" s="4">
        <v>2</v>
      </c>
      <c r="H156" s="5">
        <v>0.85</v>
      </c>
      <c r="I156" s="4">
        <v>80</v>
      </c>
      <c r="J156" s="4">
        <v>90</v>
      </c>
      <c r="K156" s="4">
        <f t="shared" si="14"/>
        <v>13</v>
      </c>
      <c r="L156" s="1">
        <f t="shared" si="12"/>
        <v>13</v>
      </c>
    </row>
    <row r="157" spans="1:12" s="1" customFormat="1">
      <c r="A157" s="13" t="s">
        <v>320</v>
      </c>
      <c r="B157" s="13" t="s">
        <v>321</v>
      </c>
      <c r="C157" s="3">
        <v>7782</v>
      </c>
      <c r="D157" s="3">
        <v>7782</v>
      </c>
      <c r="E157" s="3">
        <v>3081</v>
      </c>
      <c r="F157" s="3">
        <v>3081</v>
      </c>
      <c r="G157" s="4">
        <v>1</v>
      </c>
      <c r="H157" s="5">
        <v>1</v>
      </c>
      <c r="I157" s="4">
        <v>100</v>
      </c>
      <c r="J157" s="4">
        <v>110</v>
      </c>
      <c r="K157" s="4">
        <f t="shared" si="14"/>
        <v>112</v>
      </c>
      <c r="L157" s="1">
        <f t="shared" si="12"/>
        <v>112</v>
      </c>
    </row>
    <row r="158" spans="1:12" s="1" customFormat="1">
      <c r="A158" s="13" t="s">
        <v>322</v>
      </c>
      <c r="B158" s="13" t="s">
        <v>25</v>
      </c>
      <c r="C158" s="3">
        <v>0</v>
      </c>
      <c r="D158" s="3">
        <v>0</v>
      </c>
      <c r="E158" s="3">
        <v>0</v>
      </c>
      <c r="F158" s="3">
        <v>1327</v>
      </c>
      <c r="G158" s="4">
        <v>2</v>
      </c>
      <c r="H158" s="5">
        <v>0.85</v>
      </c>
      <c r="I158" s="4">
        <v>80</v>
      </c>
      <c r="J158" s="4">
        <v>90</v>
      </c>
      <c r="K158" s="4">
        <f t="shared" si="14"/>
        <v>12</v>
      </c>
      <c r="L158" s="1">
        <f t="shared" si="12"/>
        <v>0</v>
      </c>
    </row>
    <row r="159" spans="1:12" s="1" customFormat="1">
      <c r="A159" s="13" t="s">
        <v>323</v>
      </c>
      <c r="B159" s="13" t="s">
        <v>134</v>
      </c>
      <c r="C159" s="3">
        <v>23997</v>
      </c>
      <c r="D159" s="3">
        <v>41336</v>
      </c>
      <c r="E159" s="3">
        <v>8363</v>
      </c>
      <c r="F159" s="3">
        <v>12409</v>
      </c>
      <c r="G159" s="4">
        <v>2</v>
      </c>
      <c r="H159" s="5">
        <v>0.85</v>
      </c>
      <c r="I159" s="4">
        <v>80</v>
      </c>
      <c r="J159" s="4">
        <v>90</v>
      </c>
      <c r="K159" s="4">
        <f t="shared" si="14"/>
        <v>442</v>
      </c>
      <c r="L159" s="1">
        <f t="shared" si="12"/>
        <v>267</v>
      </c>
    </row>
    <row r="160" spans="1:12" s="1" customFormat="1">
      <c r="A160" s="13" t="s">
        <v>324</v>
      </c>
      <c r="B160" s="13" t="s">
        <v>135</v>
      </c>
      <c r="C160" s="3">
        <v>19413</v>
      </c>
      <c r="D160" s="3">
        <v>19413</v>
      </c>
      <c r="E160" s="3">
        <v>5784</v>
      </c>
      <c r="F160" s="3">
        <v>7322</v>
      </c>
      <c r="G160" s="4">
        <v>2</v>
      </c>
      <c r="H160" s="5">
        <v>0.85</v>
      </c>
      <c r="I160" s="4">
        <v>80</v>
      </c>
      <c r="J160" s="4">
        <v>90</v>
      </c>
      <c r="K160" s="4">
        <f t="shared" si="14"/>
        <v>221</v>
      </c>
      <c r="L160" s="1">
        <f t="shared" si="12"/>
        <v>207</v>
      </c>
    </row>
    <row r="161" spans="1:12" s="1" customFormat="1">
      <c r="A161" s="13" t="s">
        <v>325</v>
      </c>
      <c r="B161" s="13" t="s">
        <v>136</v>
      </c>
      <c r="C161" s="3">
        <v>37931</v>
      </c>
      <c r="D161" s="3">
        <v>37931</v>
      </c>
      <c r="E161" s="3">
        <v>14035</v>
      </c>
      <c r="F161" s="3">
        <v>14035</v>
      </c>
      <c r="G161" s="4">
        <v>2</v>
      </c>
      <c r="H161" s="5">
        <v>0.85</v>
      </c>
      <c r="I161" s="4">
        <v>80</v>
      </c>
      <c r="J161" s="4">
        <v>90</v>
      </c>
      <c r="K161" s="4">
        <f t="shared" si="14"/>
        <v>430</v>
      </c>
      <c r="L161" s="1">
        <f t="shared" si="12"/>
        <v>430</v>
      </c>
    </row>
    <row r="162" spans="1:12" s="1" customFormat="1">
      <c r="A162" s="13" t="s">
        <v>326</v>
      </c>
      <c r="B162" s="13" t="s">
        <v>137</v>
      </c>
      <c r="C162" s="3">
        <v>36803</v>
      </c>
      <c r="D162" s="3">
        <v>36803</v>
      </c>
      <c r="E162" s="3">
        <v>12995</v>
      </c>
      <c r="F162" s="3">
        <v>12995</v>
      </c>
      <c r="G162" s="4">
        <v>2</v>
      </c>
      <c r="H162" s="5">
        <v>0.85</v>
      </c>
      <c r="I162" s="4">
        <v>80</v>
      </c>
      <c r="J162" s="4">
        <v>90</v>
      </c>
      <c r="K162" s="4">
        <f t="shared" si="14"/>
        <v>411</v>
      </c>
      <c r="L162" s="1">
        <f t="shared" si="12"/>
        <v>411</v>
      </c>
    </row>
    <row r="163" spans="1:12" s="1" customFormat="1">
      <c r="A163" s="13" t="s">
        <v>327</v>
      </c>
      <c r="B163" s="13" t="s">
        <v>138</v>
      </c>
      <c r="C163" s="3">
        <v>90542</v>
      </c>
      <c r="D163" s="3">
        <v>105826</v>
      </c>
      <c r="E163" s="3">
        <v>40702</v>
      </c>
      <c r="F163" s="3">
        <v>43118</v>
      </c>
      <c r="G163" s="4">
        <v>2</v>
      </c>
      <c r="H163" s="5">
        <v>0.85</v>
      </c>
      <c r="I163" s="4">
        <v>80</v>
      </c>
      <c r="J163" s="4">
        <v>90</v>
      </c>
      <c r="K163" s="4">
        <f t="shared" si="14"/>
        <v>1235</v>
      </c>
      <c r="L163" s="1">
        <f t="shared" si="12"/>
        <v>1091</v>
      </c>
    </row>
  </sheetData>
  <autoFilter ref="A5:K163"/>
  <mergeCells count="14">
    <mergeCell ref="H3:H5"/>
    <mergeCell ref="I3:I5"/>
    <mergeCell ref="J3:J5"/>
    <mergeCell ref="K3:K5"/>
    <mergeCell ref="A1:K1"/>
    <mergeCell ref="C3:D3"/>
    <mergeCell ref="E3:F3"/>
    <mergeCell ref="A3:A5"/>
    <mergeCell ref="B3:B5"/>
    <mergeCell ref="C4:C5"/>
    <mergeCell ref="D4:D5"/>
    <mergeCell ref="E4:E5"/>
    <mergeCell ref="F4:F5"/>
    <mergeCell ref="G3:G5"/>
  </mergeCells>
  <phoneticPr fontId="10" type="noConversion"/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1209</vt:lpstr>
      <vt:lpstr>Sheet1</vt:lpstr>
      <vt:lpstr>Sheet1 (2)</vt:lpstr>
      <vt:lpstr>'1209'!Print_Titles</vt:lpstr>
    </vt:vector>
  </TitlesOfParts>
  <Company>省教育厅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窦体阳</dc:creator>
  <cp:lastModifiedBy>蔡雁飞</cp:lastModifiedBy>
  <cp:lastPrinted>2020-07-14T03:09:05Z</cp:lastPrinted>
  <dcterms:created xsi:type="dcterms:W3CDTF">2019-09-06T06:22:28Z</dcterms:created>
  <dcterms:modified xsi:type="dcterms:W3CDTF">2020-07-16T02:07:27Z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</Properties>
</file>