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0" yWindow="0" windowWidth="28695" windowHeight="13065"/>
  </bookViews>
  <sheets>
    <sheet name="Sheet1" sheetId="8" r:id="rId1"/>
  </sheets>
  <definedNames>
    <definedName name="_xlnm._FilterDatabase" localSheetId="0" hidden="1">Sheet1!$A$6:$AH$8</definedName>
    <definedName name="_xlnm.Print_Area" localSheetId="0">Sheet1!$A$1:$AH$8</definedName>
    <definedName name="_xlnm.Print_Titles" localSheetId="0">Sheet1!$1:$6</definedName>
  </definedNames>
  <calcPr calcId="124519" concurrentCalc="0"/>
</workbook>
</file>

<file path=xl/calcChain.xml><?xml version="1.0" encoding="utf-8"?>
<calcChain xmlns="http://schemas.openxmlformats.org/spreadsheetml/2006/main">
  <c r="AF8" i="8"/>
  <c r="AC8"/>
  <c r="K8"/>
  <c r="L8"/>
  <c r="O8"/>
  <c r="P8"/>
  <c r="V8"/>
  <c r="F8"/>
  <c r="U8"/>
  <c r="W8"/>
  <c r="X8"/>
  <c r="Z8"/>
  <c r="Y8"/>
</calcChain>
</file>

<file path=xl/sharedStrings.xml><?xml version="1.0" encoding="utf-8"?>
<sst xmlns="http://schemas.openxmlformats.org/spreadsheetml/2006/main" count="56" uniqueCount="39">
  <si>
    <t>2020年义务教育学生生活费补助资金安排表</t>
  </si>
  <si>
    <t>单位：万元</t>
  </si>
  <si>
    <t>地区</t>
  </si>
  <si>
    <t>单位用款编码</t>
  </si>
  <si>
    <t>2019年下达资金</t>
  </si>
  <si>
    <t>2019年以前结余资金</t>
  </si>
  <si>
    <t>2019年已发放资金</t>
  </si>
  <si>
    <t>已提前下达2020年资金（粤财科教[2019]239号）</t>
  </si>
  <si>
    <t>家庭经济困难寄宿生生活费补助</t>
  </si>
  <si>
    <t>家庭经济困难非寄宿生生活费补助</t>
  </si>
  <si>
    <t>少数民族地区寄宿制民族班学生生活费补助</t>
  </si>
  <si>
    <t>2020年可使用资金</t>
  </si>
  <si>
    <t>2020年需求资金</t>
  </si>
  <si>
    <t>2020年待清算资金</t>
  </si>
  <si>
    <t>应下达义务教育学生生活费补助资金</t>
  </si>
  <si>
    <t>核定清算义务教育学生生活费补助资金</t>
  </si>
  <si>
    <t>粤财科教〔2020〕124号文已下达金额</t>
  </si>
  <si>
    <t>本次下达金额</t>
  </si>
  <si>
    <t>2020年需求人数</t>
  </si>
  <si>
    <t>总计</t>
  </si>
  <si>
    <t>中央资金</t>
  </si>
  <si>
    <t>省级资金</t>
  </si>
  <si>
    <t>合计</t>
  </si>
  <si>
    <t>清算下达义务教育学生生活费补助中央资金</t>
  </si>
  <si>
    <t>义务教育学生生活费补助中央追加资金资金</t>
  </si>
  <si>
    <t>收回粤财科[2019]239号省级资金</t>
  </si>
  <si>
    <t>本次追加省级资金</t>
  </si>
  <si>
    <t>小计</t>
  </si>
  <si>
    <t>小学</t>
  </si>
  <si>
    <t>初中</t>
  </si>
  <si>
    <t>4=5+6</t>
  </si>
  <si>
    <t>19=1+2+4-3</t>
  </si>
  <si>
    <t>20=7+8+9+10+11+12+13+14+15+16+17+18</t>
  </si>
  <si>
    <t>21=19-20</t>
  </si>
  <si>
    <t>22=23+24</t>
  </si>
  <si>
    <t>25=26+27</t>
  </si>
  <si>
    <t>鹤山市</t>
  </si>
  <si>
    <t>613007</t>
  </si>
  <si>
    <t>附件3</t>
    <phoneticPr fontId="13" type="noConversion"/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</si>
</sst>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176" formatCode="#,##0_ "/>
    <numFmt numFmtId="177" formatCode="#,##0.0000_ "/>
    <numFmt numFmtId="178" formatCode="0.0000_ "/>
  </numFmts>
  <fonts count="14">
    <font>
      <sz val="12"/>
      <color theme="1"/>
      <name val="宋体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sz val="22"/>
      <color theme="1"/>
      <name val="方正小标宋简体"/>
      <family val="3"/>
      <charset val="134"/>
    </font>
    <font>
      <sz val="10"/>
      <color theme="1"/>
      <name val="方正小标宋简体"/>
      <family val="3"/>
      <charset val="134"/>
    </font>
    <font>
      <b/>
      <sz val="11"/>
      <name val="宋体"/>
      <family val="3"/>
      <charset val="134"/>
    </font>
    <font>
      <b/>
      <sz val="9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9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2" fillId="0" borderId="0">
      <alignment vertical="center"/>
    </xf>
  </cellStyleXfs>
  <cellXfs count="34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8" fontId="0" fillId="0" borderId="0" xfId="0" applyNumberFormat="1" applyAlignment="1">
      <alignment horizontal="center" vertical="center"/>
    </xf>
    <xf numFmtId="0" fontId="0" fillId="0" borderId="0" xfId="0" applyFont="1" applyFill="1" applyAlignment="1">
      <alignment vertical="center" wrapText="1"/>
    </xf>
    <xf numFmtId="0" fontId="5" fillId="0" borderId="0" xfId="0" applyFont="1" applyAlignment="1">
      <alignment vertical="center"/>
    </xf>
    <xf numFmtId="0" fontId="6" fillId="0" borderId="1" xfId="1" applyFont="1" applyFill="1" applyBorder="1" applyAlignment="1">
      <alignment horizontal="center" vertical="center"/>
    </xf>
    <xf numFmtId="0" fontId="7" fillId="0" borderId="1" xfId="1" applyFont="1" applyFill="1" applyBorder="1" applyAlignment="1">
      <alignment horizontal="center" vertical="center"/>
    </xf>
    <xf numFmtId="0" fontId="7" fillId="0" borderId="1" xfId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177" fontId="9" fillId="0" borderId="1" xfId="0" applyNumberFormat="1" applyFont="1" applyFill="1" applyBorder="1" applyAlignment="1">
      <alignment vertical="center" wrapText="1"/>
    </xf>
    <xf numFmtId="176" fontId="0" fillId="0" borderId="0" xfId="0" applyNumberFormat="1" applyFont="1" applyAlignment="1">
      <alignment horizontal="center" vertical="center"/>
    </xf>
    <xf numFmtId="178" fontId="0" fillId="0" borderId="0" xfId="0" applyNumberFormat="1" applyFont="1" applyAlignment="1">
      <alignment horizontal="center" vertical="center"/>
    </xf>
    <xf numFmtId="176" fontId="9" fillId="0" borderId="1" xfId="0" applyNumberFormat="1" applyFont="1" applyFill="1" applyBorder="1" applyAlignment="1">
      <alignment vertical="center" wrapText="1"/>
    </xf>
    <xf numFmtId="178" fontId="9" fillId="0" borderId="1" xfId="0" applyNumberFormat="1" applyFont="1" applyFill="1" applyBorder="1" applyAlignment="1">
      <alignment vertical="center" wrapText="1"/>
    </xf>
    <xf numFmtId="176" fontId="11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/>
    </xf>
    <xf numFmtId="0" fontId="11" fillId="0" borderId="1" xfId="0" applyFont="1" applyBorder="1" applyAlignment="1">
      <alignment horizontal="center" vertical="center" wrapText="1"/>
    </xf>
    <xf numFmtId="41" fontId="9" fillId="0" borderId="1" xfId="0" applyNumberFormat="1" applyFont="1" applyFill="1" applyBorder="1" applyAlignment="1">
      <alignment vertical="center" wrapText="1"/>
    </xf>
    <xf numFmtId="176" fontId="10" fillId="0" borderId="1" xfId="0" applyNumberFormat="1" applyFont="1" applyBorder="1" applyAlignment="1">
      <alignment horizontal="center" vertical="center" wrapText="1"/>
    </xf>
    <xf numFmtId="178" fontId="10" fillId="0" borderId="1" xfId="0" applyNumberFormat="1" applyFont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76" fontId="10" fillId="0" borderId="1" xfId="0" applyNumberFormat="1" applyFont="1" applyBorder="1" applyAlignment="1">
      <alignment horizontal="center" vertical="center" wrapText="1"/>
    </xf>
    <xf numFmtId="178" fontId="10" fillId="0" borderId="1" xfId="0" applyNumberFormat="1" applyFont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/>
    </xf>
  </cellXfs>
  <cellStyles count="2">
    <cellStyle name="常规" xfId="0" builtinId="0"/>
    <cellStyle name="常规_2012年全省义务教育在校生数情况表(报省财政厅）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H8"/>
  <sheetViews>
    <sheetView tabSelected="1" zoomScale="110" zoomScaleNormal="110" workbookViewId="0">
      <pane xSplit="2" ySplit="7" topLeftCell="O8" activePane="bottomRight" state="frozen"/>
      <selection pane="topRight"/>
      <selection pane="bottomLeft"/>
      <selection pane="bottomRight" activeCell="P13" sqref="P13"/>
    </sheetView>
  </sheetViews>
  <sheetFormatPr defaultColWidth="9" defaultRowHeight="14.25"/>
  <cols>
    <col min="1" max="1" width="12.375" customWidth="1"/>
    <col min="2" max="2" width="7.25" customWidth="1"/>
    <col min="3" max="3" width="13" customWidth="1"/>
    <col min="4" max="4" width="8.625" customWidth="1"/>
    <col min="5" max="5" width="13.625" customWidth="1"/>
    <col min="6" max="8" width="14" customWidth="1"/>
    <col min="9" max="9" width="7.625" style="5" customWidth="1"/>
    <col min="10" max="10" width="9.75" style="5" customWidth="1"/>
    <col min="11" max="11" width="11.125" style="6" customWidth="1"/>
    <col min="12" max="12" width="12" style="6" customWidth="1"/>
    <col min="13" max="14" width="9.75" style="5" customWidth="1"/>
    <col min="15" max="15" width="11.875" style="6" customWidth="1"/>
    <col min="16" max="16" width="11.125" style="6" customWidth="1"/>
    <col min="17" max="17" width="8.375" style="5" customWidth="1"/>
    <col min="18" max="18" width="8.125" style="5" customWidth="1"/>
    <col min="19" max="19" width="9.625" style="6" customWidth="1"/>
    <col min="20" max="20" width="9.25" style="6" customWidth="1"/>
    <col min="21" max="21" width="13.75" customWidth="1"/>
    <col min="22" max="22" width="18.125" customWidth="1"/>
    <col min="23" max="23" width="13.75" customWidth="1"/>
    <col min="24" max="24" width="13.75" hidden="1" customWidth="1"/>
    <col min="25" max="25" width="10.25" customWidth="1"/>
    <col min="26" max="26" width="7" customWidth="1"/>
    <col min="27" max="27" width="6.625" customWidth="1"/>
    <col min="28" max="28" width="17" hidden="1" customWidth="1"/>
    <col min="29" max="29" width="10.5" customWidth="1"/>
    <col min="30" max="30" width="14.25" customWidth="1"/>
    <col min="31" max="31" width="14" customWidth="1"/>
    <col min="32" max="32" width="14.375" customWidth="1"/>
    <col min="33" max="33" width="10.5" customWidth="1"/>
    <col min="34" max="34" width="0.375" hidden="1" customWidth="1"/>
  </cols>
  <sheetData>
    <row r="1" spans="1:34" s="1" customFormat="1" ht="20.100000000000001" customHeight="1">
      <c r="A1" s="7" t="s">
        <v>38</v>
      </c>
      <c r="B1" s="7"/>
      <c r="C1" s="7"/>
      <c r="D1" s="7"/>
      <c r="E1" s="7"/>
      <c r="F1" s="7"/>
      <c r="G1" s="7"/>
      <c r="H1" s="7"/>
      <c r="I1" s="15"/>
      <c r="J1" s="15"/>
      <c r="K1" s="16"/>
      <c r="L1" s="16"/>
      <c r="M1" s="15"/>
      <c r="N1" s="15"/>
      <c r="O1" s="16"/>
      <c r="P1" s="16"/>
      <c r="Q1" s="15"/>
      <c r="R1" s="15"/>
      <c r="S1" s="16"/>
      <c r="T1" s="16"/>
    </row>
    <row r="2" spans="1:34" s="2" customFormat="1" ht="51" customHeight="1">
      <c r="A2" s="27" t="s">
        <v>0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7"/>
    </row>
    <row r="3" spans="1:34" s="2" customFormat="1" ht="24.95" customHeight="1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 t="s">
        <v>1</v>
      </c>
      <c r="AH3" s="8"/>
    </row>
    <row r="4" spans="1:34" s="3" customFormat="1" ht="33" customHeight="1">
      <c r="A4" s="33" t="s">
        <v>2</v>
      </c>
      <c r="B4" s="30" t="s">
        <v>3</v>
      </c>
      <c r="C4" s="30" t="s">
        <v>4</v>
      </c>
      <c r="D4" s="30" t="s">
        <v>5</v>
      </c>
      <c r="E4" s="30" t="s">
        <v>6</v>
      </c>
      <c r="F4" s="30" t="s">
        <v>7</v>
      </c>
      <c r="G4" s="30"/>
      <c r="H4" s="30"/>
      <c r="I4" s="28" t="s">
        <v>8</v>
      </c>
      <c r="J4" s="28"/>
      <c r="K4" s="29"/>
      <c r="L4" s="29"/>
      <c r="M4" s="28" t="s">
        <v>9</v>
      </c>
      <c r="N4" s="28"/>
      <c r="O4" s="29"/>
      <c r="P4" s="29"/>
      <c r="Q4" s="28" t="s">
        <v>10</v>
      </c>
      <c r="R4" s="28"/>
      <c r="S4" s="29"/>
      <c r="T4" s="29"/>
      <c r="U4" s="30" t="s">
        <v>11</v>
      </c>
      <c r="V4" s="30" t="s">
        <v>12</v>
      </c>
      <c r="W4" s="30" t="s">
        <v>13</v>
      </c>
      <c r="X4" s="30" t="s">
        <v>14</v>
      </c>
      <c r="Y4" s="30" t="s">
        <v>15</v>
      </c>
      <c r="Z4" s="30"/>
      <c r="AA4" s="30"/>
      <c r="AB4" s="20"/>
      <c r="AC4" s="30" t="s">
        <v>16</v>
      </c>
      <c r="AD4" s="30"/>
      <c r="AE4" s="30"/>
      <c r="AF4" s="30" t="s">
        <v>17</v>
      </c>
      <c r="AG4" s="30"/>
      <c r="AH4" s="30"/>
    </row>
    <row r="5" spans="1:34" s="3" customFormat="1" ht="47.1" customHeight="1">
      <c r="A5" s="33"/>
      <c r="B5" s="30"/>
      <c r="C5" s="30"/>
      <c r="D5" s="30"/>
      <c r="E5" s="30"/>
      <c r="F5" s="30"/>
      <c r="G5" s="30"/>
      <c r="H5" s="30"/>
      <c r="I5" s="29" t="s">
        <v>18</v>
      </c>
      <c r="J5" s="29"/>
      <c r="K5" s="29" t="s">
        <v>12</v>
      </c>
      <c r="L5" s="29"/>
      <c r="M5" s="29" t="s">
        <v>18</v>
      </c>
      <c r="N5" s="29"/>
      <c r="O5" s="29" t="s">
        <v>12</v>
      </c>
      <c r="P5" s="29"/>
      <c r="Q5" s="29" t="s">
        <v>18</v>
      </c>
      <c r="R5" s="29"/>
      <c r="S5" s="29" t="s">
        <v>12</v>
      </c>
      <c r="T5" s="29"/>
      <c r="U5" s="30"/>
      <c r="V5" s="30"/>
      <c r="W5" s="30"/>
      <c r="X5" s="30"/>
      <c r="Y5" s="30" t="s">
        <v>19</v>
      </c>
      <c r="Z5" s="30" t="s">
        <v>20</v>
      </c>
      <c r="AA5" s="30" t="s">
        <v>21</v>
      </c>
      <c r="AB5" s="20"/>
      <c r="AC5" s="32" t="s">
        <v>22</v>
      </c>
      <c r="AD5" s="32" t="s">
        <v>23</v>
      </c>
      <c r="AE5" s="32" t="s">
        <v>24</v>
      </c>
      <c r="AF5" s="32" t="s">
        <v>25</v>
      </c>
      <c r="AG5" s="32" t="s">
        <v>26</v>
      </c>
      <c r="AH5" s="32"/>
    </row>
    <row r="6" spans="1:34" ht="20.100000000000001" customHeight="1">
      <c r="A6" s="33"/>
      <c r="B6" s="30"/>
      <c r="C6" s="30"/>
      <c r="D6" s="30"/>
      <c r="E6" s="30"/>
      <c r="F6" s="9" t="s">
        <v>27</v>
      </c>
      <c r="G6" s="25" t="s">
        <v>20</v>
      </c>
      <c r="H6" s="9" t="s">
        <v>21</v>
      </c>
      <c r="I6" s="24" t="s">
        <v>28</v>
      </c>
      <c r="J6" s="24" t="s">
        <v>29</v>
      </c>
      <c r="K6" s="24" t="s">
        <v>28</v>
      </c>
      <c r="L6" s="24" t="s">
        <v>29</v>
      </c>
      <c r="M6" s="23" t="s">
        <v>28</v>
      </c>
      <c r="N6" s="23" t="s">
        <v>29</v>
      </c>
      <c r="O6" s="24" t="s">
        <v>28</v>
      </c>
      <c r="P6" s="24" t="s">
        <v>29</v>
      </c>
      <c r="Q6" s="23" t="s">
        <v>28</v>
      </c>
      <c r="R6" s="23" t="s">
        <v>29</v>
      </c>
      <c r="S6" s="24" t="s">
        <v>28</v>
      </c>
      <c r="T6" s="24" t="s">
        <v>29</v>
      </c>
      <c r="U6" s="30"/>
      <c r="V6" s="30"/>
      <c r="W6" s="30"/>
      <c r="X6" s="30"/>
      <c r="Y6" s="31"/>
      <c r="Z6" s="31"/>
      <c r="AA6" s="31"/>
      <c r="AB6" s="20"/>
      <c r="AC6" s="32"/>
      <c r="AD6" s="32"/>
      <c r="AE6" s="32"/>
      <c r="AF6" s="32"/>
      <c r="AG6" s="32"/>
      <c r="AH6" s="32"/>
    </row>
    <row r="7" spans="1:34" s="4" customFormat="1" ht="30" customHeight="1">
      <c r="A7" s="10"/>
      <c r="B7" s="11"/>
      <c r="C7" s="11">
        <v>1</v>
      </c>
      <c r="D7" s="11">
        <v>2</v>
      </c>
      <c r="E7" s="11">
        <v>3</v>
      </c>
      <c r="F7" s="10" t="s">
        <v>30</v>
      </c>
      <c r="G7" s="11">
        <v>5</v>
      </c>
      <c r="H7" s="10">
        <v>6</v>
      </c>
      <c r="I7" s="10">
        <v>7</v>
      </c>
      <c r="J7" s="10">
        <v>8</v>
      </c>
      <c r="K7" s="10">
        <v>9</v>
      </c>
      <c r="L7" s="10">
        <v>10</v>
      </c>
      <c r="M7" s="10">
        <v>11</v>
      </c>
      <c r="N7" s="10">
        <v>12</v>
      </c>
      <c r="O7" s="10">
        <v>13</v>
      </c>
      <c r="P7" s="10">
        <v>14</v>
      </c>
      <c r="Q7" s="19">
        <v>15</v>
      </c>
      <c r="R7" s="19">
        <v>16</v>
      </c>
      <c r="S7" s="19">
        <v>17</v>
      </c>
      <c r="T7" s="19">
        <v>18</v>
      </c>
      <c r="U7" s="11" t="s">
        <v>31</v>
      </c>
      <c r="V7" s="11" t="s">
        <v>32</v>
      </c>
      <c r="W7" s="11" t="s">
        <v>33</v>
      </c>
      <c r="X7" s="11"/>
      <c r="Y7" s="11" t="s">
        <v>34</v>
      </c>
      <c r="Z7" s="11">
        <v>23</v>
      </c>
      <c r="AA7" s="11">
        <v>24</v>
      </c>
      <c r="AB7" s="26"/>
      <c r="AC7" s="21" t="s">
        <v>35</v>
      </c>
      <c r="AD7" s="21">
        <v>26</v>
      </c>
      <c r="AE7" s="21">
        <v>27</v>
      </c>
      <c r="AF7" s="21">
        <v>28</v>
      </c>
      <c r="AG7" s="21">
        <v>29</v>
      </c>
      <c r="AH7" s="21"/>
    </row>
    <row r="8" spans="1:34" ht="20.100000000000001" customHeight="1">
      <c r="A8" s="12" t="s">
        <v>36</v>
      </c>
      <c r="B8" s="13" t="s">
        <v>37</v>
      </c>
      <c r="C8" s="14">
        <v>216</v>
      </c>
      <c r="D8" s="14"/>
      <c r="E8" s="14">
        <v>120.19750000000001</v>
      </c>
      <c r="F8" s="14">
        <f t="shared" ref="F8" si="0">G8+H8</f>
        <v>241.2</v>
      </c>
      <c r="G8" s="14">
        <v>120</v>
      </c>
      <c r="H8" s="14">
        <v>121.2</v>
      </c>
      <c r="I8" s="17">
        <v>7</v>
      </c>
      <c r="J8" s="17">
        <v>631</v>
      </c>
      <c r="K8" s="18">
        <f t="shared" ref="K8" si="1">I8*0.1</f>
        <v>0.70000000000000007</v>
      </c>
      <c r="L8" s="18">
        <f t="shared" ref="L8" si="2">J8*0.125</f>
        <v>78.875</v>
      </c>
      <c r="M8" s="17">
        <v>973</v>
      </c>
      <c r="N8" s="17">
        <v>17</v>
      </c>
      <c r="O8" s="18">
        <f t="shared" ref="O8" si="3">M8*0.05</f>
        <v>48.650000000000006</v>
      </c>
      <c r="P8" s="18">
        <f t="shared" ref="P8" si="4">N8*0.075</f>
        <v>1.2749999999999999</v>
      </c>
      <c r="Q8" s="17"/>
      <c r="R8" s="17"/>
      <c r="S8" s="18"/>
      <c r="T8" s="18"/>
      <c r="U8" s="14">
        <f t="shared" ref="U8" si="5">C8+D8-E8+F8</f>
        <v>337.0025</v>
      </c>
      <c r="V8" s="14">
        <f t="shared" ref="V8" si="6">K8+L8+O8+P8+S8+T8</f>
        <v>129.50000000000003</v>
      </c>
      <c r="W8" s="14">
        <f t="shared" ref="W8" si="7">V8-U8</f>
        <v>-207.50249999999997</v>
      </c>
      <c r="X8" s="14">
        <f t="shared" ref="X8" si="8">IF(W8&gt;0,W8,0)</f>
        <v>0</v>
      </c>
      <c r="Y8" s="22">
        <f t="shared" ref="Y8" si="9">Z8+AA8</f>
        <v>0</v>
      </c>
      <c r="Z8" s="22">
        <f t="shared" ref="Z8" si="10">ROUNDUP(X8,0)</f>
        <v>0</v>
      </c>
      <c r="AA8" s="22"/>
      <c r="AB8" s="22">
        <v>121.2</v>
      </c>
      <c r="AC8" s="22">
        <f t="shared" ref="AC8" si="11">AD8+AE8</f>
        <v>121</v>
      </c>
      <c r="AD8" s="22">
        <v>0</v>
      </c>
      <c r="AE8" s="22">
        <v>121</v>
      </c>
      <c r="AF8" s="22">
        <f t="shared" ref="AF8" si="12">AH8</f>
        <v>121</v>
      </c>
      <c r="AG8" s="22"/>
      <c r="AH8" s="22">
        <v>121</v>
      </c>
    </row>
  </sheetData>
  <mergeCells count="32">
    <mergeCell ref="AE5:AE6"/>
    <mergeCell ref="AF5:AF6"/>
    <mergeCell ref="AG5:AG6"/>
    <mergeCell ref="AH5:AH6"/>
    <mergeCell ref="F4:H5"/>
    <mergeCell ref="S5:T5"/>
    <mergeCell ref="I5:J5"/>
    <mergeCell ref="K5:L5"/>
    <mergeCell ref="M5:N5"/>
    <mergeCell ref="O5:P5"/>
    <mergeCell ref="Q5:R5"/>
    <mergeCell ref="A4:A6"/>
    <mergeCell ref="B4:B6"/>
    <mergeCell ref="C4:C6"/>
    <mergeCell ref="D4:D6"/>
    <mergeCell ref="E4:E6"/>
    <mergeCell ref="A2:AG2"/>
    <mergeCell ref="I4:L4"/>
    <mergeCell ref="M4:P4"/>
    <mergeCell ref="Q4:T4"/>
    <mergeCell ref="Y4:AA4"/>
    <mergeCell ref="AC4:AE4"/>
    <mergeCell ref="AF4:AH4"/>
    <mergeCell ref="U4:U6"/>
    <mergeCell ref="V4:V6"/>
    <mergeCell ref="W4:W6"/>
    <mergeCell ref="X4:X6"/>
    <mergeCell ref="Y5:Y6"/>
    <mergeCell ref="Z5:Z6"/>
    <mergeCell ref="AA5:AA6"/>
    <mergeCell ref="AC5:AC6"/>
    <mergeCell ref="AD5:AD6"/>
  </mergeCells>
  <phoneticPr fontId="13" type="noConversion"/>
  <pageMargins left="0.11811023622047245" right="7.874015748031496E-2" top="0.35433070866141736" bottom="0.98425196850393704" header="0.23622047244094491" footer="0.51181102362204722"/>
  <pageSetup paperSize="9" scale="39" fitToHeight="0" orientation="landscape" r:id="rId1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卢颖佳</dc:creator>
  <cp:lastModifiedBy>蔡雁飞</cp:lastModifiedBy>
  <cp:lastPrinted>2020-07-14T03:05:12Z</cp:lastPrinted>
  <dcterms:created xsi:type="dcterms:W3CDTF">2018-05-16T01:45:00Z</dcterms:created>
  <dcterms:modified xsi:type="dcterms:W3CDTF">2020-07-15T08:11:27Z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2052-10.8.2.6666</vt:lpwstr>
  </property>
</Properties>
</file>